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201 企画調査係\令和７年度\31_R7決算担当\01_決算\108_財政状況資料集\03_作成\"/>
    </mc:Choice>
  </mc:AlternateContent>
  <xr:revisionPtr revIDLastSave="0" documentId="13_ncr:1_{3511D240-1A0A-4F3C-A000-BADB8CA3E612}"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U33" i="10"/>
  <c r="CO32" i="10"/>
  <c r="CO33" i="10" s="1"/>
  <c r="CO34" i="10" s="1"/>
  <c r="CO35" i="10" s="1"/>
  <c r="CO36" i="10" s="1"/>
  <c r="CO37" i="10" s="1"/>
  <c r="CO38" i="10" s="1"/>
  <c r="CO39" i="10" s="1"/>
  <c r="CO40" i="10" s="1"/>
  <c r="CO41" i="10" s="1"/>
  <c r="BW32" i="10"/>
  <c r="C32" i="10"/>
  <c r="C33" i="10" l="1"/>
  <c r="C34" i="10" s="1"/>
  <c r="C35" i="10" s="1"/>
  <c r="C36" i="10" s="1"/>
  <c r="C37" i="10" s="1"/>
  <c r="C38" i="10" s="1"/>
  <c r="C39" i="10" s="1"/>
  <c r="U32" i="10"/>
  <c r="AM32" i="10"/>
  <c r="AM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2" i="10" l="1"/>
</calcChain>
</file>

<file path=xl/sharedStrings.xml><?xml version="1.0" encoding="utf-8"?>
<sst xmlns="http://schemas.openxmlformats.org/spreadsheetml/2006/main" count="1158" uniqueCount="570">
  <si>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</si>
  <si>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</si>
  <si>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</si>
  <si>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</si>
  <si>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</si>
  <si>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</si>
  <si>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</si>
  <si>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</si>
  <si>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</si>
  <si>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</si>
  <si>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</si>
  <si>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</si>
  <si>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</si>
  <si>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</si>
  <si>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</si>
  <si>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</si>
  <si>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</si>
  <si>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</si>
  <si>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</si>
  <si>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</si>
  <si>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</si>
  <si>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</si>
  <si>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</si>
  <si>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</si>
  <si>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</si>
  <si>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</si>
  <si>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</si>
  <si>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</si>
  <si>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</si>
  <si>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</si>
  <si>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</si>
  <si>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</si>
  <si>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</si>
  <si>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</si>
  <si>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</si>
  <si>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</si>
  <si>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</si>
  <si>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</si>
  <si>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</si>
  <si>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</si>
  <si>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</si>
  <si>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</si>
  <si>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</si>
  <si>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</si>
  <si>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</si>
  <si>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</si>
  <si>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</si>
  <si>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</si>
  <si>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</si>
  <si>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</si>
  <si>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</si>
  <si>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</si>
  <si>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</si>
  <si>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</si>
  <si>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</si>
  <si>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</si>
  <si>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</si>
  <si>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</si>
  <si>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</si>
  <si>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</si>
  <si>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</si>
  <si>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</si>
  <si>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</si>
  <si>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</si>
  <si>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</si>
  <si>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</si>
  <si>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</si>
  <si>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</si>
  <si>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</si>
  <si>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</si>
  <si>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</si>
  <si>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</si>
  <si>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</si>
  <si>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</si>
  <si>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</si>
  <si>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</si>
  <si>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</si>
  <si>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</si>
  <si>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</si>
  <si>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</si>
  <si>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鹿児島県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</si>
  <si>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</si>
  <si>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</si>
  <si>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</si>
  <si>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</si>
  <si>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</si>
  <si>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</si>
  <si>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</si>
  <si>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</si>
  <si>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</si>
  <si>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</si>
  <si>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</si>
  <si>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</si>
  <si>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</si>
  <si>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</si>
  <si>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</si>
  <si>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</si>
  <si>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</si>
  <si>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</si>
  <si>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</si>
  <si>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</si>
  <si>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</si>
  <si>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</si>
  <si>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</si>
  <si>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</si>
  <si>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</si>
  <si>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</si>
  <si>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</si>
  <si>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</si>
  <si>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</si>
  <si>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</si>
  <si>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</si>
  <si>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</si>
  <si>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</si>
  <si>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</si>
  <si>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</si>
  <si>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</si>
  <si>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</si>
  <si>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</si>
  <si>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</si>
  <si>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</si>
  <si>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</si>
  <si>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</si>
  <si>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</si>
  <si>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</si>
  <si>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</si>
  <si>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</si>
  <si>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</si>
  <si>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</si>
  <si>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</si>
  <si>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</si>
  <si>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</si>
  <si>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</si>
  <si>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</si>
  <si>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</si>
  <si>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</si>
  <si>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</si>
  <si>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</si>
  <si>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</si>
  <si>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</si>
  <si>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</si>
  <si>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</si>
  <si>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-1.3</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</si>
  <si>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</si>
  <si>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</si>
  <si>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</si>
  <si>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</si>
  <si>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</si>
  <si>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</si>
  <si>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</si>
  <si>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</si>
  <si>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</si>
  <si>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</si>
  <si>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</si>
  <si>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</si>
  <si>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</si>
  <si>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</si>
  <si>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</si>
  <si>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</si>
  <si>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</si>
  <si>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</si>
  <si>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</si>
  <si>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</si>
  <si>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</si>
  <si>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</si>
  <si>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</si>
  <si>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</si>
  <si>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</si>
  <si>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</si>
  <si>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</si>
  <si>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</si>
  <si>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</si>
  <si>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</si>
  <si>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</si>
  <si>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</si>
  <si>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</si>
  <si>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</si>
  <si>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</si>
  <si>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</si>
  <si>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</si>
  <si>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</si>
  <si>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</si>
  <si>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鹿児島県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</si>
  <si>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</si>
  <si>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</si>
  <si>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</si>
  <si>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</si>
  <si>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</si>
  <si>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</si>
  <si>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</si>
  <si>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</si>
  <si>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</si>
  <si>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</si>
  <si>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</si>
  <si>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</si>
  <si>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</si>
  <si>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</si>
  <si>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</si>
  <si>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</si>
  <si>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</si>
  <si>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</si>
  <si>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</si>
  <si>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</si>
  <si>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</si>
  <si>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</si>
  <si>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</si>
  <si>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</si>
  <si>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</si>
  <si>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</si>
  <si>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</si>
  <si>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</si>
  <si>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</si>
  <si>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</si>
  <si>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</si>
  <si>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</si>
  <si>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</si>
  <si>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</si>
  <si>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</si>
  <si>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</si>
  <si>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</si>
  <si>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</si>
  <si>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</si>
  <si>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</si>
  <si>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</si>
  <si>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</si>
  <si>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</si>
  <si>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</si>
  <si>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</si>
  <si>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</si>
  <si>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</si>
  <si>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</si>
  <si>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</si>
  <si>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</si>
  <si>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</si>
  <si>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</si>
  <si>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</si>
  <si>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</si>
  <si>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</si>
  <si>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</si>
  <si>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</si>
  <si>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</si>
  <si>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</si>
  <si>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</si>
  <si>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</si>
  <si>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</si>
  <si>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</si>
  <si>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</si>
  <si>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</si>
  <si>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</si>
  <si>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</si>
  <si>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</si>
  <si>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</si>
  <si>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</si>
  <si>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</si>
  <si>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</si>
  <si>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</si>
  <si>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</si>
  <si>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</si>
  <si>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</si>
  <si>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</si>
  <si>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</si>
  <si>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</si>
  <si>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</si>
  <si>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</si>
  <si>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</si>
  <si>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</si>
  <si>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</si>
  <si>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</si>
  <si>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</si>
  <si>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</si>
  <si>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</si>
  <si>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</si>
  <si>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</si>
  <si>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</si>
  <si>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</si>
  <si>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</si>
  <si>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</si>
  <si>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</si>
  <si>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</si>
  <si>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</si>
  <si>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</si>
  <si>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</si>
  <si>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</si>
  <si>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</si>
  <si>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</si>
  <si>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</si>
  <si>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</si>
  <si>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</si>
  <si>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</si>
  <si>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</si>
  <si>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</si>
  <si>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</si>
  <si>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</si>
  <si>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</si>
  <si>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</si>
  <si>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</si>
  <si>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</si>
  <si>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</si>
  <si>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</si>
  <si>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</si>
  <si>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</si>
  <si>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</si>
  <si>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</si>
  <si>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</si>
  <si>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</si>
  <si>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</si>
  <si>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</si>
  <si>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</si>
  <si>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</si>
  <si>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</si>
  <si>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</si>
  <si>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</si>
  <si>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</si>
  <si>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</si>
  <si>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</si>
  <si>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</si>
  <si>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</si>
  <si>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</si>
  <si>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</si>
  <si>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</si>
  <si>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</si>
  <si>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</si>
  <si>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</si>
  <si>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</si>
  <si>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</si>
  <si>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</si>
  <si>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</si>
  <si>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</si>
  <si>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</si>
  <si>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</si>
  <si>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</si>
  <si>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</si>
  <si>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</si>
  <si>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</si>
  <si>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鹿児島県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</si>
  <si>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</si>
  <si>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</si>
  <si>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</si>
  <si>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</si>
  <si>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</si>
  <si>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</si>
  <si>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</si>
  <si>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</si>
  <si>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</si>
  <si>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</si>
  <si>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</si>
  <si>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</si>
  <si>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</si>
  <si>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</si>
  <si>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</si>
  <si>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</si>
  <si>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</si>
  <si>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</si>
  <si>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</si>
  <si>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</si>
  <si>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母子父子寡婦福祉資金貸付事業特別会計</t>
    <phoneticPr fontId="3"/>
  </si>
  <si>
    <t>中小企業支援資金貸付事業特別会計</t>
    <phoneticPr fontId="3"/>
  </si>
  <si>
    <t>就農支援資金貸付事業特別会計</t>
    <phoneticPr fontId="3"/>
  </si>
  <si>
    <t>公共土木用地取得先行事業等特別会計</t>
    <phoneticPr fontId="3"/>
  </si>
  <si>
    <t>林業・木材産業改善資金貸付事業特別会計</t>
    <phoneticPr fontId="3"/>
  </si>
  <si>
    <t>沿岸漁業改善資金貸付事業特別会計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</si>
  <si>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</si>
  <si>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</si>
  <si>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</si>
  <si>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</si>
  <si>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</si>
  <si>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</si>
  <si>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</si>
  <si>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</si>
  <si>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</si>
  <si>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</si>
  <si>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</si>
  <si>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</si>
  <si>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</si>
  <si>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</si>
  <si>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</si>
  <si>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鹿児島県工業用水道事業特別会計</t>
    <phoneticPr fontId="3"/>
  </si>
  <si>
    <t>法適用企業</t>
    <phoneticPr fontId="3"/>
  </si>
  <si>
    <t>鹿児島県病院事業特別会計</t>
    <phoneticPr fontId="3"/>
  </si>
  <si>
    <t>鹿児島県港湾整備事業特別会計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</si>
  <si>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</si>
  <si>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</si>
  <si>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</si>
  <si>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</si>
  <si>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</si>
  <si>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</si>
  <si>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</si>
  <si>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</si>
  <si>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</si>
  <si>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</si>
  <si>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</si>
  <si>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</si>
  <si>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</si>
  <si>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</si>
  <si>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</si>
  <si>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</si>
  <si>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</si>
  <si>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</si>
  <si>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</si>
  <si>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</si>
  <si>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</si>
  <si>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</si>
  <si>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</si>
  <si>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</si>
  <si>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</si>
  <si>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</si>
  <si>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</si>
  <si>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</si>
  <si>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</si>
  <si>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</si>
  <si>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</si>
  <si>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</si>
  <si>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</si>
  <si>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</si>
  <si>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</si>
  <si>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</si>
  <si>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</si>
  <si>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</si>
  <si>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</si>
  <si>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</si>
  <si>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</si>
  <si>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</si>
  <si>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</si>
  <si>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</si>
  <si>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</si>
  <si>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</si>
  <si>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</si>
  <si>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</si>
  <si>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</si>
  <si>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</si>
  <si>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</si>
  <si>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</si>
  <si>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</si>
  <si>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</si>
  <si>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</si>
  <si>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</si>
  <si>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</si>
  <si>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</si>
  <si>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</si>
  <si>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</si>
  <si>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</si>
  <si>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</si>
  <si>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</si>
  <si>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</si>
  <si>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</si>
  <si>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</si>
  <si>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</si>
  <si>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</si>
  <si>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</si>
  <si>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</si>
  <si>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</si>
  <si>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</si>
  <si>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</si>
  <si>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</si>
  <si>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</si>
  <si>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</si>
  <si>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</si>
  <si>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</si>
  <si>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</si>
  <si>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</si>
  <si>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</si>
  <si>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</si>
  <si>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</si>
  <si>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</si>
  <si>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</si>
  <si>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</si>
  <si>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</si>
  <si>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</si>
  <si>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</si>
  <si>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</si>
  <si>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</si>
  <si>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</si>
  <si>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</si>
  <si>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</si>
  <si>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</si>
  <si>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</si>
  <si>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</si>
  <si>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</si>
  <si>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</si>
  <si>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</si>
  <si>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</si>
  <si>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</si>
  <si>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</si>
  <si>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</si>
  <si>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</si>
  <si>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</si>
  <si>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</si>
  <si>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</si>
  <si>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</si>
  <si>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</si>
  <si>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</si>
  <si>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</si>
  <si>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</si>
  <si>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</si>
  <si>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</si>
  <si>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</si>
  <si>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</si>
  <si>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</si>
  <si>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</si>
  <si>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</si>
  <si>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</si>
  <si>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</si>
  <si>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</si>
  <si>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</si>
  <si>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</si>
  <si>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</si>
  <si>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</si>
  <si>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</si>
  <si>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</si>
  <si>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</si>
  <si>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</si>
  <si>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</si>
  <si>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</si>
  <si>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0.61</t>
  </si>
  <si>
    <t>▲ 0.97</t>
  </si>
  <si>
    <t>▲ 0.79</t>
  </si>
  <si>
    <t>鹿児島県病院事業特別会計</t>
  </si>
  <si>
    <t>一般会計</t>
  </si>
  <si>
    <t>国民健康保険事業特別会計</t>
  </si>
  <si>
    <t>鹿児島県港湾整備事業特別会計</t>
  </si>
  <si>
    <t>鹿児島県工業用水道事業特別会計</t>
  </si>
  <si>
    <t>公債管理特別会計</t>
  </si>
  <si>
    <t>公共土木用地取得先行事業等特別会計</t>
  </si>
  <si>
    <t>母子父子寡婦福祉資金貸付事業特別会計</t>
  </si>
  <si>
    <t>その他会計（赤字）</t>
  </si>
  <si>
    <t>その他会計（黒字）</t>
  </si>
  <si>
    <t>（百万円）</t>
    <phoneticPr fontId="2"/>
  </si>
  <si>
    <t>R02</t>
    <phoneticPr fontId="2"/>
  </si>
  <si>
    <t>R03</t>
    <phoneticPr fontId="2"/>
  </si>
  <si>
    <t>R04</t>
    <phoneticPr fontId="2"/>
  </si>
  <si>
    <t>R05</t>
    <phoneticPr fontId="2"/>
  </si>
  <si>
    <t>R06</t>
    <phoneticPr fontId="2"/>
  </si>
  <si>
    <t>○</t>
  </si>
  <si>
    <t>（公財）鹿児島県文化振興財団</t>
    <rPh sb="1" eb="3">
      <t>コウザイ</t>
    </rPh>
    <rPh sb="4" eb="8">
      <t>カゴシマケン</t>
    </rPh>
    <rPh sb="8" eb="10">
      <t>ブンカ</t>
    </rPh>
    <rPh sb="10" eb="12">
      <t>シンコウ</t>
    </rPh>
    <rPh sb="12" eb="14">
      <t>ザイダン</t>
    </rPh>
    <phoneticPr fontId="3"/>
  </si>
  <si>
    <t>肥薩おれんじ鉄道㈱</t>
  </si>
  <si>
    <t>（公社）鹿児島県森林整備公社</t>
    <rPh sb="1" eb="3">
      <t>コウシャ</t>
    </rPh>
    <rPh sb="4" eb="8">
      <t>カゴシマケン</t>
    </rPh>
    <rPh sb="8" eb="10">
      <t>シンリン</t>
    </rPh>
    <rPh sb="10" eb="12">
      <t>セイビ</t>
    </rPh>
    <rPh sb="12" eb="14">
      <t>コウシャ</t>
    </rPh>
    <phoneticPr fontId="3"/>
  </si>
  <si>
    <t>（公財）万之瀬川水源基金</t>
    <rPh sb="4" eb="5">
      <t>マン</t>
    </rPh>
    <rPh sb="5" eb="7">
      <t>ノセ</t>
    </rPh>
    <rPh sb="7" eb="8">
      <t>ガワ</t>
    </rPh>
    <rPh sb="8" eb="10">
      <t>スイゲン</t>
    </rPh>
    <rPh sb="10" eb="12">
      <t>キキン</t>
    </rPh>
    <phoneticPr fontId="3"/>
  </si>
  <si>
    <t>（公財）鹿児島県林業担い手育成基金</t>
    <rPh sb="4" eb="7">
      <t>カゴシマ</t>
    </rPh>
    <rPh sb="7" eb="8">
      <t>ケン</t>
    </rPh>
    <rPh sb="8" eb="10">
      <t>リンギョウ</t>
    </rPh>
    <rPh sb="10" eb="11">
      <t>ニナ</t>
    </rPh>
    <rPh sb="12" eb="13">
      <t>テ</t>
    </rPh>
    <rPh sb="13" eb="15">
      <t>イクセイ</t>
    </rPh>
    <rPh sb="15" eb="17">
      <t>キキン</t>
    </rPh>
    <phoneticPr fontId="3"/>
  </si>
  <si>
    <t>（一財）鹿児島県環境技術協会</t>
    <rPh sb="1" eb="2">
      <t>イチ</t>
    </rPh>
    <rPh sb="2" eb="3">
      <t>ザイ</t>
    </rPh>
    <rPh sb="4" eb="8">
      <t>カゴシマケン</t>
    </rPh>
    <rPh sb="8" eb="10">
      <t>カンキョウ</t>
    </rPh>
    <rPh sb="10" eb="12">
      <t>ギジュツ</t>
    </rPh>
    <rPh sb="12" eb="14">
      <t>キョウカイ</t>
    </rPh>
    <phoneticPr fontId="3"/>
  </si>
  <si>
    <t>（公財）屋久島環境文化財団</t>
    <rPh sb="4" eb="7">
      <t>ヤクシマ</t>
    </rPh>
    <rPh sb="7" eb="9">
      <t>カンキョウ</t>
    </rPh>
    <rPh sb="9" eb="11">
      <t>ブンカ</t>
    </rPh>
    <rPh sb="11" eb="13">
      <t>ザイダン</t>
    </rPh>
    <phoneticPr fontId="3"/>
  </si>
  <si>
    <t>（公財）かごしまみどりの基金</t>
    <rPh sb="1" eb="3">
      <t>コウザイ</t>
    </rPh>
    <rPh sb="12" eb="14">
      <t>キキン</t>
    </rPh>
    <phoneticPr fontId="3"/>
  </si>
  <si>
    <t>（公財）鹿児島県県民総合保健センター</t>
    <rPh sb="1" eb="3">
      <t>コウザイ</t>
    </rPh>
    <rPh sb="4" eb="8">
      <t>カゴシマケン</t>
    </rPh>
    <rPh sb="8" eb="10">
      <t>ケンミン</t>
    </rPh>
    <rPh sb="10" eb="12">
      <t>ソウゴウ</t>
    </rPh>
    <rPh sb="12" eb="14">
      <t>ホケン</t>
    </rPh>
    <phoneticPr fontId="3"/>
  </si>
  <si>
    <t>（公財）鹿児島県移植医療アイバンク推進協会</t>
    <rPh sb="1" eb="3">
      <t>コウザイ</t>
    </rPh>
    <rPh sb="4" eb="8">
      <t>カゴシマケン</t>
    </rPh>
    <rPh sb="8" eb="10">
      <t>イショク</t>
    </rPh>
    <rPh sb="10" eb="12">
      <t>イリョウ</t>
    </rPh>
    <rPh sb="17" eb="19">
      <t>スイシン</t>
    </rPh>
    <rPh sb="19" eb="21">
      <t>キョウカイ</t>
    </rPh>
    <phoneticPr fontId="3"/>
  </si>
  <si>
    <t>（公財）鹿児島県生活衛生営業指導センター</t>
    <rPh sb="4" eb="8">
      <t>カゴシマケン</t>
    </rPh>
    <rPh sb="8" eb="10">
      <t>セイカツ</t>
    </rPh>
    <rPh sb="10" eb="12">
      <t>エイセイ</t>
    </rPh>
    <rPh sb="12" eb="14">
      <t>エイギョウ</t>
    </rPh>
    <rPh sb="14" eb="16">
      <t>シドウ</t>
    </rPh>
    <phoneticPr fontId="3"/>
  </si>
  <si>
    <t>（公財）かごしま産業支援センター</t>
  </si>
  <si>
    <t>㈱鹿児島頭脳センター</t>
    <rPh sb="1" eb="4">
      <t>カゴシマ</t>
    </rPh>
    <rPh sb="4" eb="6">
      <t>ズノウ</t>
    </rPh>
    <phoneticPr fontId="3"/>
  </si>
  <si>
    <t>（公財）かごしま豊かな海づくり協会</t>
  </si>
  <si>
    <t>（公財）奄美群島地域産業振興基金協会</t>
  </si>
  <si>
    <t>（公財）南薩地域地場産業振興センター</t>
  </si>
  <si>
    <t>（公財）鹿児島県国際交流協会</t>
  </si>
  <si>
    <t>（公社）鹿児島県農業・農村振興協会</t>
    <rPh sb="1" eb="3">
      <t>コウシャ</t>
    </rPh>
    <rPh sb="4" eb="8">
      <t>カゴシマケン</t>
    </rPh>
    <rPh sb="8" eb="10">
      <t>ノウギョウ</t>
    </rPh>
    <rPh sb="11" eb="13">
      <t>ノウソン</t>
    </rPh>
    <rPh sb="13" eb="15">
      <t>シンコウ</t>
    </rPh>
    <rPh sb="15" eb="17">
      <t>キョウカイ</t>
    </rPh>
    <phoneticPr fontId="3"/>
  </si>
  <si>
    <t>（公財）鹿児島県地域振興公社</t>
    <rPh sb="1" eb="2">
      <t>コウ</t>
    </rPh>
    <rPh sb="2" eb="3">
      <t>ザイ</t>
    </rPh>
    <rPh sb="4" eb="8">
      <t>カゴシマケン</t>
    </rPh>
    <rPh sb="8" eb="10">
      <t>チイキ</t>
    </rPh>
    <rPh sb="10" eb="12">
      <t>シンコウ</t>
    </rPh>
    <rPh sb="12" eb="14">
      <t>コウシャ</t>
    </rPh>
    <phoneticPr fontId="3"/>
  </si>
  <si>
    <t>（公社）鹿児島県糖業振興協会</t>
  </si>
  <si>
    <t>（公社）鹿児島県青果物生産出荷安定基金協会</t>
    <rPh sb="4" eb="7">
      <t>カゴシマ</t>
    </rPh>
    <rPh sb="7" eb="8">
      <t>ケン</t>
    </rPh>
    <rPh sb="8" eb="11">
      <t>セイカブツ</t>
    </rPh>
    <rPh sb="11" eb="13">
      <t>セイサン</t>
    </rPh>
    <rPh sb="13" eb="15">
      <t>シュッカ</t>
    </rPh>
    <rPh sb="15" eb="17">
      <t>アンテイ</t>
    </rPh>
    <rPh sb="17" eb="19">
      <t>キキン</t>
    </rPh>
    <rPh sb="19" eb="21">
      <t>キョウカイ</t>
    </rPh>
    <phoneticPr fontId="3"/>
  </si>
  <si>
    <t>（公社）鹿児島県茶業会議所</t>
    <rPh sb="4" eb="8">
      <t>カゴシマケン</t>
    </rPh>
    <rPh sb="8" eb="10">
      <t>チャギョウ</t>
    </rPh>
    <rPh sb="10" eb="13">
      <t>カイギショ</t>
    </rPh>
    <phoneticPr fontId="3"/>
  </si>
  <si>
    <t>（公社）鹿児島県畜産協会</t>
    <rPh sb="1" eb="3">
      <t>コウシャ</t>
    </rPh>
    <phoneticPr fontId="3"/>
  </si>
  <si>
    <t>（公社）鹿児島県家畜畜産物衛生指導協会</t>
    <rPh sb="1" eb="3">
      <t>コウシャ</t>
    </rPh>
    <rPh sb="4" eb="8">
      <t>カゴシマケン</t>
    </rPh>
    <rPh sb="8" eb="10">
      <t>カチク</t>
    </rPh>
    <rPh sb="10" eb="13">
      <t>チクサンブツ</t>
    </rPh>
    <rPh sb="13" eb="15">
      <t>エイセイ</t>
    </rPh>
    <rPh sb="15" eb="17">
      <t>シドウ</t>
    </rPh>
    <rPh sb="17" eb="19">
      <t>キョウカイ</t>
    </rPh>
    <phoneticPr fontId="3"/>
  </si>
  <si>
    <t>（一社）鹿児島県種豚改良協会</t>
    <rPh sb="1" eb="2">
      <t>イチ</t>
    </rPh>
    <rPh sb="2" eb="3">
      <t>シャ</t>
    </rPh>
    <rPh sb="4" eb="8">
      <t>カゴシマケン</t>
    </rPh>
    <rPh sb="8" eb="9">
      <t>シュ</t>
    </rPh>
    <rPh sb="9" eb="10">
      <t>トン</t>
    </rPh>
    <rPh sb="10" eb="12">
      <t>カイリョウ</t>
    </rPh>
    <rPh sb="12" eb="14">
      <t>キョウカイ</t>
    </rPh>
    <phoneticPr fontId="3"/>
  </si>
  <si>
    <t>鹿児島県住宅供給公社</t>
    <rPh sb="0" eb="4">
      <t>カゴシマケン</t>
    </rPh>
    <rPh sb="4" eb="6">
      <t>ジュウタク</t>
    </rPh>
    <rPh sb="6" eb="8">
      <t>キョウキュウ</t>
    </rPh>
    <rPh sb="8" eb="10">
      <t>コウシャ</t>
    </rPh>
    <phoneticPr fontId="3"/>
  </si>
  <si>
    <t>（公財）鹿児島県建設技術センター</t>
    <rPh sb="1" eb="3">
      <t>コウザイ</t>
    </rPh>
    <rPh sb="4" eb="8">
      <t>カゴシマケン</t>
    </rPh>
    <rPh sb="8" eb="10">
      <t>ケンセツ</t>
    </rPh>
    <rPh sb="10" eb="12">
      <t>ギジュツ</t>
    </rPh>
    <phoneticPr fontId="3"/>
  </si>
  <si>
    <t>鹿児島県道路公社</t>
    <rPh sb="0" eb="4">
      <t>カゴシマケン</t>
    </rPh>
    <rPh sb="4" eb="6">
      <t>ドウロ</t>
    </rPh>
    <rPh sb="6" eb="8">
      <t>コウシャ</t>
    </rPh>
    <phoneticPr fontId="3"/>
  </si>
  <si>
    <t>（公財）鹿児島県育英財団</t>
  </si>
  <si>
    <t>（公財）鹿児島県暴力追放運動推進センター</t>
  </si>
  <si>
    <t>（公財）鹿児島県環境整備公社</t>
    <rPh sb="1" eb="3">
      <t>コウザイ</t>
    </rPh>
    <rPh sb="4" eb="8">
      <t>カゴシマケン</t>
    </rPh>
    <rPh sb="8" eb="10">
      <t>カンキョウ</t>
    </rPh>
    <rPh sb="10" eb="12">
      <t>セイビ</t>
    </rPh>
    <rPh sb="12" eb="14">
      <t>コウシャ</t>
    </rPh>
    <phoneticPr fontId="3"/>
  </si>
  <si>
    <t>安心・安全ふるさと創生基金</t>
  </si>
  <si>
    <t>後期高齢者医療財政安定化基金</t>
  </si>
  <si>
    <t>県有施設整備積立基金</t>
  </si>
  <si>
    <t>地域医療介護総合確保基金</t>
    <rPh sb="0" eb="2">
      <t>チイキ</t>
    </rPh>
    <rPh sb="2" eb="4">
      <t>イリョウ</t>
    </rPh>
    <rPh sb="4" eb="6">
      <t>カイゴ</t>
    </rPh>
    <rPh sb="6" eb="8">
      <t>ソウゴウ</t>
    </rPh>
    <rPh sb="8" eb="10">
      <t>カクホ</t>
    </rPh>
    <rPh sb="10" eb="12">
      <t>キキン</t>
    </rPh>
    <phoneticPr fontId="2"/>
  </si>
  <si>
    <t>公立学校情報機器整備基金</t>
    <rPh sb="0" eb="4">
      <t>コウリツガッコウ</t>
    </rPh>
    <rPh sb="4" eb="6">
      <t>ジョウホウ</t>
    </rPh>
    <rPh sb="6" eb="8">
      <t>キキ</t>
    </rPh>
    <rPh sb="8" eb="10">
      <t>セイビ</t>
    </rPh>
    <rPh sb="10" eb="12">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</si>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</sst>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6F67-40CD-A02E-1A0B7BAE5B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102597</c:v>
                </c:pt>
                <c:pt idx="1">
                  <c:v>105836</c:v>
                </c:pt>
                <c:pt idx="2">
                  <c:v>102977</c:v>
                </c:pt>
                <c:pt idx="3">
                  <c:v>103036</c:v>
                </c:pt>
                <c:pt idx="4">
                  <c:v>105222</c:v>
                </c:pt>
              </c:numCache>
            </c:numRef>
          </c:val>
          <c:smooth val="0"/>
          <c:extLst>
            <c:ext xmlns:c16="http://schemas.microsoft.com/office/drawing/2014/chart" uri="{C3380CC4-5D6E-409C-BE32-E72D297353CC}">
              <c16:uniqueId val="{00000001-6F67-40CD-A02E-1A0B7BAE5B15}"/>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3.92</c:v>
                </c:pt>
                <c:pt idx="1">
                  <c:v>3.17</c:v>
                </c:pt>
                <c:pt idx="2">
                  <c:v>4.3499999999999996</c:v>
                </c:pt>
                <c:pt idx="3">
                  <c:v>3.39</c:v>
                </c:pt>
                <c:pt idx="4">
                  <c:v>2.56</c:v>
                </c:pt>
              </c:numCache>
            </c:numRef>
          </c:val>
          <c:extLst>
            <c:ext xmlns:c16="http://schemas.microsoft.com/office/drawing/2014/chart" uri="{C3380CC4-5D6E-409C-BE32-E72D297353CC}">
              <c16:uniqueId val="{00000000-ED8F-4C87-B5D8-E750DAF706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3.63</c:v>
                </c:pt>
                <c:pt idx="1">
                  <c:v>3.54</c:v>
                </c:pt>
                <c:pt idx="2">
                  <c:v>3.63</c:v>
                </c:pt>
                <c:pt idx="3">
                  <c:v>3.63</c:v>
                </c:pt>
                <c:pt idx="4">
                  <c:v>3.6</c:v>
                </c:pt>
              </c:numCache>
            </c:numRef>
          </c:val>
          <c:extLst>
            <c:ext xmlns:c16="http://schemas.microsoft.com/office/drawing/2014/chart" uri="{C3380CC4-5D6E-409C-BE32-E72D297353CC}">
              <c16:uniqueId val="{00000001-ED8F-4C87-B5D8-E750DAF706C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2.5299999999999998</c:v>
                </c:pt>
                <c:pt idx="1">
                  <c:v>-0.61</c:v>
                </c:pt>
                <c:pt idx="2">
                  <c:v>1.1000000000000001</c:v>
                </c:pt>
                <c:pt idx="3">
                  <c:v>-0.97</c:v>
                </c:pt>
                <c:pt idx="4">
                  <c:v>-0.79</c:v>
                </c:pt>
              </c:numCache>
            </c:numRef>
          </c:val>
          <c:smooth val="0"/>
          <c:extLst>
            <c:ext xmlns:c16="http://schemas.microsoft.com/office/drawing/2014/chart" uri="{C3380CC4-5D6E-409C-BE32-E72D297353CC}">
              <c16:uniqueId val="{00000002-ED8F-4C87-B5D8-E750DAF706C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E67-4DFE-8F1C-0E808231D2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67-4DFE-8F1C-0E808231D219}"/>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E67-4DFE-8F1C-0E808231D219}"/>
            </c:ext>
          </c:extLst>
        </c:ser>
        <c:ser>
          <c:idx val="3"/>
          <c:order val="3"/>
          <c:tx>
            <c:strRef>
              <c:f>データシート!$A$30</c:f>
              <c:strCache>
                <c:ptCount val="1"/>
                <c:pt idx="0">
                  <c:v>公共土木用地取得先行事業等特別会計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E67-4DFE-8F1C-0E808231D219}"/>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CE67-4DFE-8F1C-0E808231D219}"/>
            </c:ext>
          </c:extLst>
        </c:ser>
        <c:ser>
          <c:idx val="5"/>
          <c:order val="5"/>
          <c:tx>
            <c:strRef>
              <c:f>データシート!$A$32</c:f>
              <c:strCache>
                <c:ptCount val="1"/>
                <c:pt idx="0">
                  <c:v>鹿児島県工業用水道事業特別会計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0.23</c:v>
                </c:pt>
                <c:pt idx="4">
                  <c:v>#N/A</c:v>
                </c:pt>
                <c:pt idx="5">
                  <c:v>0.24</c:v>
                </c:pt>
                <c:pt idx="6">
                  <c:v>#N/A</c:v>
                </c:pt>
                <c:pt idx="7">
                  <c:v>0.23</c:v>
                </c:pt>
                <c:pt idx="8">
                  <c:v>#N/A</c:v>
                </c:pt>
                <c:pt idx="9">
                  <c:v>0.22</c:v>
                </c:pt>
              </c:numCache>
            </c:numRef>
          </c:val>
          <c:extLst>
            <c:ext xmlns:c16="http://schemas.microsoft.com/office/drawing/2014/chart" uri="{C3380CC4-5D6E-409C-BE32-E72D297353CC}">
              <c16:uniqueId val="{00000005-CE67-4DFE-8F1C-0E808231D219}"/>
            </c:ext>
          </c:extLst>
        </c:ser>
        <c:ser>
          <c:idx val="6"/>
          <c:order val="6"/>
          <c:tx>
            <c:strRef>
              <c:f>データシート!$A$33</c:f>
              <c:strCache>
                <c:ptCount val="1"/>
                <c:pt idx="0">
                  <c:v>鹿児島県港湾整備事業特別会計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0.5</c:v>
                </c:pt>
                <c:pt idx="4">
                  <c:v>#N/A</c:v>
                </c:pt>
                <c:pt idx="5">
                  <c:v>0.49</c:v>
                </c:pt>
                <c:pt idx="6">
                  <c:v>#N/A</c:v>
                </c:pt>
                <c:pt idx="7">
                  <c:v>0.48</c:v>
                </c:pt>
                <c:pt idx="8">
                  <c:v>#N/A</c:v>
                </c:pt>
                <c:pt idx="9">
                  <c:v>0.42</c:v>
                </c:pt>
              </c:numCache>
            </c:numRef>
          </c:val>
          <c:extLst>
            <c:ext xmlns:c16="http://schemas.microsoft.com/office/drawing/2014/chart" uri="{C3380CC4-5D6E-409C-BE32-E72D297353CC}">
              <c16:uniqueId val="{00000006-CE67-4DFE-8F1C-0E808231D21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1.48</c:v>
                </c:pt>
                <c:pt idx="2">
                  <c:v>#N/A</c:v>
                </c:pt>
                <c:pt idx="3">
                  <c:v>0.91</c:v>
                </c:pt>
                <c:pt idx="4">
                  <c:v>#N/A</c:v>
                </c:pt>
                <c:pt idx="5">
                  <c:v>0.6</c:v>
                </c:pt>
                <c:pt idx="6">
                  <c:v>#N/A</c:v>
                </c:pt>
                <c:pt idx="7">
                  <c:v>0.88</c:v>
                </c:pt>
                <c:pt idx="8">
                  <c:v>#N/A</c:v>
                </c:pt>
                <c:pt idx="9">
                  <c:v>0.8</c:v>
                </c:pt>
              </c:numCache>
            </c:numRef>
          </c:val>
          <c:extLst>
            <c:ext xmlns:c16="http://schemas.microsoft.com/office/drawing/2014/chart" uri="{C3380CC4-5D6E-409C-BE32-E72D297353CC}">
              <c16:uniqueId val="{00000007-CE67-4DFE-8F1C-0E808231D2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c:v>
                </c:pt>
                <c:pt idx="2">
                  <c:v>#N/A</c:v>
                </c:pt>
                <c:pt idx="3">
                  <c:v>3.16</c:v>
                </c:pt>
                <c:pt idx="4">
                  <c:v>#N/A</c:v>
                </c:pt>
                <c:pt idx="5">
                  <c:v>4.3499999999999996</c:v>
                </c:pt>
                <c:pt idx="6">
                  <c:v>#N/A</c:v>
                </c:pt>
                <c:pt idx="7">
                  <c:v>3.38</c:v>
                </c:pt>
                <c:pt idx="8">
                  <c:v>#N/A</c:v>
                </c:pt>
                <c:pt idx="9">
                  <c:v>2.54</c:v>
                </c:pt>
              </c:numCache>
            </c:numRef>
          </c:val>
          <c:extLst>
            <c:ext xmlns:c16="http://schemas.microsoft.com/office/drawing/2014/chart" uri="{C3380CC4-5D6E-409C-BE32-E72D297353CC}">
              <c16:uniqueId val="{00000008-CE67-4DFE-8F1C-0E808231D219}"/>
            </c:ext>
          </c:extLst>
        </c:ser>
        <c:ser>
          <c:idx val="9"/>
          <c:order val="9"/>
          <c:tx>
            <c:strRef>
              <c:f>データシート!$A$36</c:f>
              <c:strCache>
                <c:ptCount val="1"/>
                <c:pt idx="0">
                  <c:v>鹿児島県病院事業特別会計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2.09</c:v>
                </c:pt>
                <c:pt idx="2">
                  <c:v>#N/A</c:v>
                </c:pt>
                <c:pt idx="3">
                  <c:v>2.4300000000000002</c:v>
                </c:pt>
                <c:pt idx="4">
                  <c:v>#N/A</c:v>
                </c:pt>
                <c:pt idx="5">
                  <c:v>2.98</c:v>
                </c:pt>
                <c:pt idx="6">
                  <c:v>#N/A</c:v>
                </c:pt>
                <c:pt idx="7">
                  <c:v>3.14</c:v>
                </c:pt>
                <c:pt idx="8">
                  <c:v>#N/A</c:v>
                </c:pt>
                <c:pt idx="9">
                  <c:v>2.78</c:v>
                </c:pt>
              </c:numCache>
            </c:numRef>
          </c:val>
          <c:extLst>
            <c:ext xmlns:c16="http://schemas.microsoft.com/office/drawing/2014/chart" uri="{C3380CC4-5D6E-409C-BE32-E72D297353CC}">
              <c16:uniqueId val="{00000009-CE67-4DFE-8F1C-0E808231D21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78299</c:v>
                </c:pt>
                <c:pt idx="5">
                  <c:v>72732</c:v>
                </c:pt>
                <c:pt idx="8">
                  <c:v>68743</c:v>
                </c:pt>
                <c:pt idx="11">
                  <c:v>66270</c:v>
                </c:pt>
                <c:pt idx="14">
                  <c:v>62830</c:v>
                </c:pt>
              </c:numCache>
            </c:numRef>
          </c:val>
          <c:extLst>
            <c:ext xmlns:c16="http://schemas.microsoft.com/office/drawing/2014/chart" uri="{C3380CC4-5D6E-409C-BE32-E72D297353CC}">
              <c16:uniqueId val="{00000000-7A50-4BE5-B160-90FFC3E6BC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50-4BE5-B160-90FFC3E6BC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904</c:v>
                </c:pt>
                <c:pt idx="3">
                  <c:v>806</c:v>
                </c:pt>
                <c:pt idx="6">
                  <c:v>802</c:v>
                </c:pt>
                <c:pt idx="9">
                  <c:v>1383</c:v>
                </c:pt>
                <c:pt idx="12">
                  <c:v>464</c:v>
                </c:pt>
              </c:numCache>
            </c:numRef>
          </c:val>
          <c:extLst>
            <c:ext xmlns:c16="http://schemas.microsoft.com/office/drawing/2014/chart" uri="{C3380CC4-5D6E-409C-BE32-E72D297353CC}">
              <c16:uniqueId val="{00000002-7A50-4BE5-B160-90FFC3E6BC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50-4BE5-B160-90FFC3E6BC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686</c:v>
                </c:pt>
                <c:pt idx="3">
                  <c:v>612</c:v>
                </c:pt>
                <c:pt idx="6">
                  <c:v>442</c:v>
                </c:pt>
                <c:pt idx="9">
                  <c:v>516</c:v>
                </c:pt>
                <c:pt idx="12">
                  <c:v>503</c:v>
                </c:pt>
              </c:numCache>
            </c:numRef>
          </c:val>
          <c:extLst>
            <c:ext xmlns:c16="http://schemas.microsoft.com/office/drawing/2014/chart" uri="{C3380CC4-5D6E-409C-BE32-E72D297353CC}">
              <c16:uniqueId val="{00000004-7A50-4BE5-B160-90FFC3E6BC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29155</c:v>
                </c:pt>
                <c:pt idx="3">
                  <c:v>29955</c:v>
                </c:pt>
                <c:pt idx="6">
                  <c:v>31071</c:v>
                </c:pt>
                <c:pt idx="9">
                  <c:v>31759</c:v>
                </c:pt>
                <c:pt idx="12">
                  <c:v>32381</c:v>
                </c:pt>
              </c:numCache>
            </c:numRef>
          </c:val>
          <c:extLst>
            <c:ext xmlns:c16="http://schemas.microsoft.com/office/drawing/2014/chart" uri="{C3380CC4-5D6E-409C-BE32-E72D297353CC}">
              <c16:uniqueId val="{00000005-7A50-4BE5-B160-90FFC3E6BC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50-4BE5-B160-90FFC3E6BC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93023</c:v>
                </c:pt>
                <c:pt idx="3">
                  <c:v>90245</c:v>
                </c:pt>
                <c:pt idx="6">
                  <c:v>84947</c:v>
                </c:pt>
                <c:pt idx="9">
                  <c:v>79608</c:v>
                </c:pt>
                <c:pt idx="12">
                  <c:v>75358</c:v>
                </c:pt>
              </c:numCache>
            </c:numRef>
          </c:val>
          <c:extLst>
            <c:ext xmlns:c16="http://schemas.microsoft.com/office/drawing/2014/chart" uri="{C3380CC4-5D6E-409C-BE32-E72D297353CC}">
              <c16:uniqueId val="{00000007-7A50-4BE5-B160-90FFC3E6BC3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45469</c:v>
                </c:pt>
                <c:pt idx="2">
                  <c:v>#N/A</c:v>
                </c:pt>
                <c:pt idx="3">
                  <c:v>#N/A</c:v>
                </c:pt>
                <c:pt idx="4">
                  <c:v>48886</c:v>
                </c:pt>
                <c:pt idx="5">
                  <c:v>#N/A</c:v>
                </c:pt>
                <c:pt idx="6">
                  <c:v>#N/A</c:v>
                </c:pt>
                <c:pt idx="7">
                  <c:v>48519</c:v>
                </c:pt>
                <c:pt idx="8">
                  <c:v>#N/A</c:v>
                </c:pt>
                <c:pt idx="9">
                  <c:v>#N/A</c:v>
                </c:pt>
                <c:pt idx="10">
                  <c:v>46996</c:v>
                </c:pt>
                <c:pt idx="11">
                  <c:v>#N/A</c:v>
                </c:pt>
                <c:pt idx="12">
                  <c:v>#N/A</c:v>
                </c:pt>
                <c:pt idx="13">
                  <c:v>45876</c:v>
                </c:pt>
                <c:pt idx="14">
                  <c:v>#N/A</c:v>
                </c:pt>
              </c:numCache>
            </c:numRef>
          </c:val>
          <c:smooth val="0"/>
          <c:extLst>
            <c:ext xmlns:c16="http://schemas.microsoft.com/office/drawing/2014/chart" uri="{C3380CC4-5D6E-409C-BE32-E72D297353CC}">
              <c16:uniqueId val="{00000008-7A50-4BE5-B160-90FFC3E6BC3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870818</c:v>
                </c:pt>
                <c:pt idx="5">
                  <c:v>861586</c:v>
                </c:pt>
                <c:pt idx="8">
                  <c:v>829064</c:v>
                </c:pt>
                <c:pt idx="11">
                  <c:v>790057</c:v>
                </c:pt>
                <c:pt idx="14">
                  <c:v>750026</c:v>
                </c:pt>
              </c:numCache>
            </c:numRef>
          </c:val>
          <c:extLst>
            <c:ext xmlns:c16="http://schemas.microsoft.com/office/drawing/2014/chart" uri="{C3380CC4-5D6E-409C-BE32-E72D297353CC}">
              <c16:uniqueId val="{00000000-594F-4742-B4EB-304993F562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35300</c:v>
                </c:pt>
                <c:pt idx="5">
                  <c:v>33270</c:v>
                </c:pt>
                <c:pt idx="8">
                  <c:v>32717</c:v>
                </c:pt>
                <c:pt idx="11">
                  <c:v>31892</c:v>
                </c:pt>
                <c:pt idx="14">
                  <c:v>31032</c:v>
                </c:pt>
              </c:numCache>
            </c:numRef>
          </c:val>
          <c:extLst>
            <c:ext xmlns:c16="http://schemas.microsoft.com/office/drawing/2014/chart" uri="{C3380CC4-5D6E-409C-BE32-E72D297353CC}">
              <c16:uniqueId val="{00000001-594F-4742-B4EB-304993F562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179366</c:v>
                </c:pt>
                <c:pt idx="5">
                  <c:v>213028</c:v>
                </c:pt>
                <c:pt idx="8">
                  <c:v>224723</c:v>
                </c:pt>
                <c:pt idx="11">
                  <c:v>243554</c:v>
                </c:pt>
                <c:pt idx="14">
                  <c:v>266321</c:v>
                </c:pt>
              </c:numCache>
            </c:numRef>
          </c:val>
          <c:extLst>
            <c:ext xmlns:c16="http://schemas.microsoft.com/office/drawing/2014/chart" uri="{C3380CC4-5D6E-409C-BE32-E72D297353CC}">
              <c16:uniqueId val="{00000002-594F-4742-B4EB-304993F562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4F-4742-B4EB-304993F562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4F-4742-B4EB-304993F562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9293</c:v>
                </c:pt>
                <c:pt idx="3">
                  <c:v>9132</c:v>
                </c:pt>
                <c:pt idx="6">
                  <c:v>13093</c:v>
                </c:pt>
                <c:pt idx="9">
                  <c:v>9060</c:v>
                </c:pt>
                <c:pt idx="12">
                  <c:v>9974</c:v>
                </c:pt>
              </c:numCache>
            </c:numRef>
          </c:val>
          <c:extLst>
            <c:ext xmlns:c16="http://schemas.microsoft.com/office/drawing/2014/chart" uri="{C3380CC4-5D6E-409C-BE32-E72D297353CC}">
              <c16:uniqueId val="{00000005-594F-4742-B4EB-304993F562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213144</c:v>
                </c:pt>
                <c:pt idx="3">
                  <c:v>209850</c:v>
                </c:pt>
                <c:pt idx="6">
                  <c:v>204041</c:v>
                </c:pt>
                <c:pt idx="9">
                  <c:v>204125</c:v>
                </c:pt>
                <c:pt idx="12">
                  <c:v>202509</c:v>
                </c:pt>
              </c:numCache>
            </c:numRef>
          </c:val>
          <c:extLst>
            <c:ext xmlns:c16="http://schemas.microsoft.com/office/drawing/2014/chart" uri="{C3380CC4-5D6E-409C-BE32-E72D297353CC}">
              <c16:uniqueId val="{00000006-594F-4742-B4EB-304993F562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94F-4742-B4EB-304993F562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4629</c:v>
                </c:pt>
                <c:pt idx="3">
                  <c:v>5940</c:v>
                </c:pt>
                <c:pt idx="6">
                  <c:v>6436</c:v>
                </c:pt>
                <c:pt idx="9">
                  <c:v>8742</c:v>
                </c:pt>
                <c:pt idx="12">
                  <c:v>8051</c:v>
                </c:pt>
              </c:numCache>
            </c:numRef>
          </c:val>
          <c:extLst>
            <c:ext xmlns:c16="http://schemas.microsoft.com/office/drawing/2014/chart" uri="{C3380CC4-5D6E-409C-BE32-E72D297353CC}">
              <c16:uniqueId val="{00000008-594F-4742-B4EB-304993F562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2255</c:v>
                </c:pt>
                <c:pt idx="3">
                  <c:v>1624</c:v>
                </c:pt>
                <c:pt idx="6">
                  <c:v>1114</c:v>
                </c:pt>
                <c:pt idx="9">
                  <c:v>783</c:v>
                </c:pt>
                <c:pt idx="12">
                  <c:v>527</c:v>
                </c:pt>
              </c:numCache>
            </c:numRef>
          </c:val>
          <c:extLst>
            <c:ext xmlns:c16="http://schemas.microsoft.com/office/drawing/2014/chart" uri="{C3380CC4-5D6E-409C-BE32-E72D297353CC}">
              <c16:uniqueId val="{00000009-594F-4742-B4EB-304993F562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1717971</c:v>
                </c:pt>
                <c:pt idx="3">
                  <c:v>1713769</c:v>
                </c:pt>
                <c:pt idx="6">
                  <c:v>1687785</c:v>
                </c:pt>
                <c:pt idx="9">
                  <c:v>1665782</c:v>
                </c:pt>
                <c:pt idx="12">
                  <c:v>1641427</c:v>
                </c:pt>
              </c:numCache>
            </c:numRef>
          </c:val>
          <c:extLst>
            <c:ext xmlns:c16="http://schemas.microsoft.com/office/drawing/2014/chart" uri="{C3380CC4-5D6E-409C-BE32-E72D297353CC}">
              <c16:uniqueId val="{0000000A-594F-4742-B4EB-304993F5626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861807</c:v>
                </c:pt>
                <c:pt idx="2">
                  <c:v>#N/A</c:v>
                </c:pt>
                <c:pt idx="3">
                  <c:v>#N/A</c:v>
                </c:pt>
                <c:pt idx="4">
                  <c:v>832430</c:v>
                </c:pt>
                <c:pt idx="5">
                  <c:v>#N/A</c:v>
                </c:pt>
                <c:pt idx="6">
                  <c:v>#N/A</c:v>
                </c:pt>
                <c:pt idx="7">
                  <c:v>825965</c:v>
                </c:pt>
                <c:pt idx="8">
                  <c:v>#N/A</c:v>
                </c:pt>
                <c:pt idx="9">
                  <c:v>#N/A</c:v>
                </c:pt>
                <c:pt idx="10">
                  <c:v>822989</c:v>
                </c:pt>
                <c:pt idx="11">
                  <c:v>#N/A</c:v>
                </c:pt>
                <c:pt idx="12">
                  <c:v>#N/A</c:v>
                </c:pt>
                <c:pt idx="13">
                  <c:v>815111</c:v>
                </c:pt>
                <c:pt idx="14">
                  <c:v>#N/A</c:v>
                </c:pt>
              </c:numCache>
            </c:numRef>
          </c:val>
          <c:smooth val="0"/>
          <c:extLst>
            <c:ext xmlns:c16="http://schemas.microsoft.com/office/drawing/2014/chart" uri="{C3380CC4-5D6E-409C-BE32-E72D297353CC}">
              <c16:uniqueId val="{0000000B-594F-4742-B4EB-304993F5626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17562</c:v>
                </c:pt>
                <c:pt idx="1">
                  <c:v>17572</c:v>
                </c:pt>
                <c:pt idx="2">
                  <c:v>17600</c:v>
                </c:pt>
              </c:numCache>
            </c:numRef>
          </c:val>
          <c:extLst>
            <c:ext xmlns:c16="http://schemas.microsoft.com/office/drawing/2014/chart" uri="{C3380CC4-5D6E-409C-BE32-E72D297353CC}">
              <c16:uniqueId val="{00000000-A777-4B44-85FF-D3FECC7923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7441</c:v>
                </c:pt>
                <c:pt idx="1">
                  <c:v>7445</c:v>
                </c:pt>
                <c:pt idx="2">
                  <c:v>7457</c:v>
                </c:pt>
              </c:numCache>
            </c:numRef>
          </c:val>
          <c:extLst>
            <c:ext xmlns:c16="http://schemas.microsoft.com/office/drawing/2014/chart" uri="{C3380CC4-5D6E-409C-BE32-E72D297353CC}">
              <c16:uniqueId val="{00000001-A777-4B44-85FF-D3FECC7923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75239</c:v>
                </c:pt>
                <c:pt idx="1">
                  <c:v>81855</c:v>
                </c:pt>
                <c:pt idx="2">
                  <c:v>102009</c:v>
                </c:pt>
              </c:numCache>
            </c:numRef>
          </c:val>
          <c:extLst>
            <c:ext xmlns:c16="http://schemas.microsoft.com/office/drawing/2014/chart" uri="{C3380CC4-5D6E-409C-BE32-E72D297353CC}">
              <c16:uniqueId val="{00000002-A777-4B44-85FF-D3FECC7923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満期一括償還の市場公募債に係る積立分への積立額が増加しているものの，過去に発行した県債の償還の進行により満期一括償還の市場公募債以外の元利償還金が減少していること及び債務負担行為に基づく支出額が減少していることなどにより，前年度比で減少となっ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減債基金積立相当額の積立ルールが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年償還で毎年度の積立額を発行額の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として設定し，毎年度，ルールどおりに基金積立を実施しており，積立不足は生じていない。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令和６年度の将来負担比率の分子は，令和５年度と比較して減となったところ。</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これは，地方債の現在高が減少したことに加え，将来負担額から控除される「地方債の償還額等に充当可能な基金」が増加したこと等によるものである。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その他特定目的基金の残高が前年度から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その他特定目的基金については，退職手当基金が，職員の定年年齢の引上げに伴い，退職手当の支給に係る財源を平準化するために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地域医療介護総合確保基金が，医療介護総合確保促進法に基づき県が作成した県計画に基づく事業の実施に要する経費に充当したことにより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百万円の減となった一方，安心・安全ふるさと創生基金が，歳入確保や徹底した事務の効率化等により生じた財源を用いて積み立てたことにより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県有施設整備積立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未利用財産の売却に伴う財産収入等を積み立てたことにより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財政調整に活用可能な基金は，本県の標準財政規模に対する基金残高の割合などを勘案すると，必要な規模は確保していると考えられることから，現在と同程度の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億円を下回らない水準で維持する。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また，特定目的基金については，支出が複数年にわたる事業や特定の政策目的のために今後も適切に運用していく。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子どもから高齢者まですべての県民が生涯にわたって安心して安全に暮らすことができる地域社会の創生に向けた施策を推進すること。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県有施設整備積立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大規模な県有施設の整備を図る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歳入確保や徹底した事務の効率化等により生じた財源を用いて積み立てたことにより増となった。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県有施設整備積立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未利用財産の売却に伴う財産収入等を積み立てたことにより増となった。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今後も，主な充当対象である社会保障等に要する経費が増加し続けることを踏まえ，基金の財源確保に努めるとともに，当該事業に積極的に活用していく予定。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②退職手当基金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職員の定年年齢の引上げに伴い，退職手当の支給額が年度間で大幅に増減することが見込まれること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を踏まえ，退職手当の支給に係る財源を平準化するため基金を活用していく予定。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前年度実質収支の２分の１を積み立てた上で，増嵩する傾向にある扶助費等の財源を確保する目的で，ほぼ同額を安心・安全ふるさと創生基金への積み立てのために取り崩した結果，前年度から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「行財政運営指針」等に基づく歳入・歳出両面にわたる徹底した行財政改革の取組により，平成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減債基金を含めた財政調整に活用可能な基金は，本県の標準財政規模に対する財政規模に対する基金残高の割合などを勘案すると，必要な規模は確保していると考えられることから，現在と同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億円を下回らない水準で維持する。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運用益を積み立てた上で，同規模を維持。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行財政運営指針に基づき，財政調整積立基金と合わせて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億円を下回らない水準で維持する。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1,558,920
1,540,235
9,186.20
895,408,514
855,245,218
12,508,625
489,321,864
1,488,986,625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グループ内平均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これは，基準財政需要額が増加したものの，地方特例交付金や特別法人事業譲与税の増などにより基準財政収入額が増加したことによるものである。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本県は，高齢化が進行するとともに，外海離島や半島を有しており，多くの県有施設等を維持する必要があることなどから，財政需要が増大しており，依然として予断を許さない財政状況にある。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引き続き，持続可能な行財政構造を構築するため，行財政改革に取り組んでいるところである。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85000"/>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860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u="non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050" u="none">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ポイント上昇し，グループ内で最も高い</a:t>
          </a:r>
          <a:r>
            <a:rPr lang="en-US" altLang="ja-JP" sz="1050" u="none">
              <a:solidFill>
                <a:schemeClr val="dk1"/>
              </a:solidFill>
              <a:effectLst/>
              <a:latin typeface="ＭＳ Ｐゴシック" panose="020B0600070205080204" pitchFamily="50" charset="-128"/>
              <a:ea typeface="ＭＳ Ｐゴシック" panose="020B0600070205080204" pitchFamily="50" charset="-128"/>
              <a:cs typeface="+mn-cs"/>
            </a:rPr>
            <a:t>98.2</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％となっている。</a:t>
          </a:r>
        </a:p>
        <a:p>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　令和６年度は，企業業績の好調による法人二税の増などに伴い地方税が増となったことなどにより，分母である歳入が増加したものの，職員の定年年齢の段階的な引上げに伴う退職手当の増などにより人件費が増加したことなどにより，分子である歳出が増加しており，分子である歳出の増が分母である歳入の増を上回ったことにより上昇したものである。</a:t>
          </a:r>
        </a:p>
        <a:p>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　普通建設事業費の水準等を適切に管理することにより公債費を適正な規模で管理するとともに，人件費については，適正な給与水準を維持しつつ業務量等に応じたメリハリのある適正な定員管理を行うことにより，地方公務員の定年引上げに伴う影響にも十分に留意しながら適正な規模を確保するなど財政構造の改善を図っていくこととし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146755</xdr:rowOff>
    </xdr:from>
    <xdr:to>
      <xdr:col>23</xdr:col>
      <xdr:colOff>133350</xdr:colOff>
      <xdr:row>67</xdr:row>
      <xdr:rowOff>4939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91005"/>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146755</xdr:rowOff>
    </xdr:from>
    <xdr:to>
      <xdr:col>19</xdr:col>
      <xdr:colOff>133350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91005"/>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138289</xdr:rowOff>
    </xdr:from>
    <xdr:to>
      <xdr:col>15</xdr:col>
      <xdr:colOff>82550</xdr:colOff>
      <xdr:row>66</xdr:row>
      <xdr:rowOff>122767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68189"/>
          <a:ext cx="889000" cy="6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138289</xdr:rowOff>
    </xdr:from>
    <xdr:to>
      <xdr:col>11</xdr:col>
      <xdr:colOff>31750</xdr:colOff>
      <xdr:row>66</xdr:row>
      <xdr:rowOff>95955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68189"/>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125589</xdr:rowOff>
    </xdr:from>
    <xdr:to>
      <xdr:col>23</xdr:col>
      <xdr:colOff>184150</xdr:colOff>
      <xdr:row>67</xdr:row>
      <xdr:rowOff>55739</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21466</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3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95955</xdr:rowOff>
    </xdr:from>
    <xdr:to>
      <xdr:col>19</xdr:col>
      <xdr:colOff>184150</xdr:colOff>
      <xdr:row>66</xdr:row>
      <xdr:rowOff>26105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10882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2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71967</xdr:rowOff>
    </xdr:from>
    <xdr:to>
      <xdr:col>15</xdr:col>
      <xdr:colOff>133350</xdr:colOff>
      <xdr:row>67</xdr:row>
      <xdr:rowOff>2117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158344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87489</xdr:rowOff>
    </xdr:from>
    <xdr:to>
      <xdr:col>11</xdr:col>
      <xdr:colOff>82550</xdr:colOff>
      <xdr:row>63</xdr:row>
      <xdr:rowOff>17639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2416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0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45155</xdr:rowOff>
    </xdr:from>
    <xdr:to>
      <xdr:col>7</xdr:col>
      <xdr:colOff>31750</xdr:colOff>
      <xdr:row>66</xdr:row>
      <xdr:rowOff>146755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6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131532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4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en-US"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,602</a:t>
          </a:r>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円増加したが，グループ内平均を下回る</a:t>
          </a:r>
          <a:r>
            <a:rPr lang="en-US"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161,489</a:t>
          </a:r>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p>
        <a:p>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６年度は，職員の定年年齢の段階的な引上げに伴う退職手当の増などにより人件費が増加していることに加え，人口が減少していることにより人口１人当たりの人件費・物件費等決算額は前年度より増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ついては，適正な給与水準を維持しつつ業務量等に応じたメリハリのある適正な定員管理を行うことにより，地方公務員の定年引上げに伴う影響にも十分に留意しながら適正な規模を確保するなど持続可能な財政構造の構築を進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127640</xdr:rowOff>
    </xdr:from>
    <xdr:to>
      <xdr:col>23</xdr:col>
      <xdr:colOff>133350</xdr:colOff>
      <xdr:row>82</xdr:row>
      <xdr:rowOff>80356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5090"/>
          <a:ext cx="838200" cy="1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90202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2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127640</xdr:rowOff>
    </xdr:from>
    <xdr:to>
      <xdr:col>19</xdr:col>
      <xdr:colOff>133350</xdr:colOff>
      <xdr:row>83</xdr:row>
      <xdr:rowOff>29970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15090"/>
          <a:ext cx="889000" cy="2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112865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71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131294</xdr:rowOff>
    </xdr:from>
    <xdr:to>
      <xdr:col>15</xdr:col>
      <xdr:colOff>82550</xdr:colOff>
      <xdr:row>83</xdr:row>
      <xdr:rowOff>29970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8744"/>
          <a:ext cx="889000" cy="24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60664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6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52998</xdr:rowOff>
    </xdr:from>
    <xdr:to>
      <xdr:col>11</xdr:col>
      <xdr:colOff>31750</xdr:colOff>
      <xdr:row>81</xdr:row>
      <xdr:rowOff>131294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68998"/>
          <a:ext cx="889000" cy="2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63857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9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29556</xdr:rowOff>
    </xdr:from>
    <xdr:to>
      <xdr:col>23</xdr:col>
      <xdr:colOff>184150</xdr:colOff>
      <xdr:row>82</xdr:row>
      <xdr:rowOff>131156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46083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3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76840</xdr:rowOff>
    </xdr:from>
    <xdr:to>
      <xdr:col>19</xdr:col>
      <xdr:colOff>184150</xdr:colOff>
      <xdr:row>82</xdr:row>
      <xdr:rowOff>6990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17167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3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150620</xdr:rowOff>
    </xdr:from>
    <xdr:to>
      <xdr:col>15</xdr:col>
      <xdr:colOff>133350</xdr:colOff>
      <xdr:row>83</xdr:row>
      <xdr:rowOff>80770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0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90947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80494</xdr:rowOff>
    </xdr:from>
    <xdr:to>
      <xdr:col>11</xdr:col>
      <xdr:colOff>82550</xdr:colOff>
      <xdr:row>82</xdr:row>
      <xdr:rowOff>10644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20821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2198</xdr:rowOff>
    </xdr:from>
    <xdr:to>
      <xdr:col>7</xdr:col>
      <xdr:colOff>31750</xdr:colOff>
      <xdr:row>80</xdr:row>
      <xdr:rowOff>103798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113975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96.3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となっており，グループ内で最も低くなっている。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本県の給与水準は，県人事委員会が地域民間給与との均衡を図るために実施する勧告を踏まえて決定しているものであり，ラスパイレス指数についてはその結果であると認識している。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33866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38811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33866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38811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33866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38811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88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154516</xdr:rowOff>
    </xdr:from>
    <xdr:to>
      <xdr:col>81</xdr:col>
      <xdr:colOff>95250</xdr:colOff>
      <xdr:row>81</xdr:row>
      <xdr:rowOff>84666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75793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7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154516</xdr:rowOff>
    </xdr:from>
    <xdr:to>
      <xdr:col>73</xdr:col>
      <xdr:colOff>44450</xdr:colOff>
      <xdr:row>81</xdr:row>
      <xdr:rowOff>84666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94843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，グループ内平均を上回る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1,621.70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引き続き，新たな行政需要にも対応した簡素で効率的な組織機構の整備や業務量等に応じたメリハリのある適正な定員管理を行うこととしている。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80920</xdr:rowOff>
    </xdr:from>
    <xdr:to>
      <xdr:col>81</xdr:col>
      <xdr:colOff>44450</xdr:colOff>
      <xdr:row>63</xdr:row>
      <xdr:rowOff>93990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6179800" y="10882270"/>
          <a:ext cx="838200" cy="1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98413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556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145112</xdr:rowOff>
    </xdr:from>
    <xdr:to>
      <xdr:col>77</xdr:col>
      <xdr:colOff>44450</xdr:colOff>
      <xdr:row>63</xdr:row>
      <xdr:rowOff>93990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775012"/>
          <a:ext cx="889000" cy="12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68218</xdr:rowOff>
    </xdr:from>
    <xdr:to>
      <xdr:col>72</xdr:col>
      <xdr:colOff>203200</xdr:colOff>
      <xdr:row>62</xdr:row>
      <xdr:rowOff>145112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698118"/>
          <a:ext cx="889000" cy="7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19516</xdr:rowOff>
    </xdr:from>
    <xdr:to>
      <xdr:col>68</xdr:col>
      <xdr:colOff>152400</xdr:colOff>
      <xdr:row>62</xdr:row>
      <xdr:rowOff>68218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649416"/>
          <a:ext cx="889000" cy="4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30120</xdr:rowOff>
    </xdr:from>
    <xdr:to>
      <xdr:col>81</xdr:col>
      <xdr:colOff>95250</xdr:colOff>
      <xdr:row>63</xdr:row>
      <xdr:rowOff>131720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8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2197</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80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43190</xdr:rowOff>
    </xdr:from>
    <xdr:to>
      <xdr:col>77</xdr:col>
      <xdr:colOff>95250</xdr:colOff>
      <xdr:row>63</xdr:row>
      <xdr:rowOff>144790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129567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93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94312</xdr:rowOff>
    </xdr:from>
    <xdr:to>
      <xdr:col>73</xdr:col>
      <xdr:colOff>44450</xdr:colOff>
      <xdr:row>63</xdr:row>
      <xdr:rowOff>24462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7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9239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81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17418</xdr:rowOff>
    </xdr:from>
    <xdr:to>
      <xdr:col>68</xdr:col>
      <xdr:colOff>203200</xdr:colOff>
      <xdr:row>62</xdr:row>
      <xdr:rowOff>119018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6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103795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73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140166</xdr:rowOff>
    </xdr:from>
    <xdr:to>
      <xdr:col>64</xdr:col>
      <xdr:colOff>152400</xdr:colOff>
      <xdr:row>62</xdr:row>
      <xdr:rowOff>70316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5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55093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68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グループ内平均を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元利償還金の減少等により，過去３か年の平均が前年度と比較して減となったことから低下したものであり，標準財政規模に対する元利償還金等の額がグループ内の他団体を下回っているため実質公債費比率はグループ内平均を下回ってい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引き続き，普通建設事業費の水準等を適切に管理することにより公債費を適正な規模で管理することとしている。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52070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70091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52070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52070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705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ポイント低下したものの，グループ内平均を上回る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190.1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年度は，地方債現在高</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等によ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り分子が減少したことに加え</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標準財政規模の増等により分母が増加したこと等により，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低下したものである。</a:t>
          </a:r>
          <a:endParaRPr lang="ja-JP" altLang="ja-JP" sz="11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また，標準財政規模に対する県債残高の規模がグループ内の他団体を引き続き上回っていることから，将来負担比率がグループ内平均を上回る状況が続いている。</a:t>
          </a:r>
          <a:endParaRPr lang="ja-JP" altLang="ja-JP" sz="11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引き続き，行財政運営指針に基づき，臨時財政対策債等を除く本県が独自に発行する県債残高について，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兆円程度の残高で推移するよう管理することとしている。</a:t>
          </a:r>
          <a:endParaRPr lang="ja-JP" altLang="ja-JP" sz="1100" baseline="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110973</xdr:rowOff>
    </xdr:from>
    <xdr:to>
      <xdr:col>81</xdr:col>
      <xdr:colOff>44450</xdr:colOff>
      <xdr:row>19</xdr:row>
      <xdr:rowOff>140411</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368523"/>
          <a:ext cx="8382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140411</xdr:rowOff>
    </xdr:from>
    <xdr:to>
      <xdr:col>77</xdr:col>
      <xdr:colOff>44450</xdr:colOff>
      <xdr:row>19</xdr:row>
      <xdr:rowOff>148133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397961"/>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136068</xdr:rowOff>
    </xdr:from>
    <xdr:to>
      <xdr:col>72</xdr:col>
      <xdr:colOff>203200</xdr:colOff>
      <xdr:row>19</xdr:row>
      <xdr:rowOff>148133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39361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136068</xdr:rowOff>
    </xdr:from>
    <xdr:to>
      <xdr:col>68</xdr:col>
      <xdr:colOff>152400</xdr:colOff>
      <xdr:row>20</xdr:row>
      <xdr:rowOff>45694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393618"/>
          <a:ext cx="889000" cy="8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60173</xdr:rowOff>
    </xdr:from>
    <xdr:to>
      <xdr:col>81</xdr:col>
      <xdr:colOff>95250</xdr:colOff>
      <xdr:row>19</xdr:row>
      <xdr:rowOff>161773</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31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32250</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28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89611</xdr:rowOff>
    </xdr:from>
    <xdr:to>
      <xdr:col>77</xdr:col>
      <xdr:colOff>95250</xdr:colOff>
      <xdr:row>20</xdr:row>
      <xdr:rowOff>19761</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3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4538</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433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97333</xdr:rowOff>
    </xdr:from>
    <xdr:to>
      <xdr:col>73</xdr:col>
      <xdr:colOff>44450</xdr:colOff>
      <xdr:row>20</xdr:row>
      <xdr:rowOff>27483</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3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12260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4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85268</xdr:rowOff>
    </xdr:from>
    <xdr:to>
      <xdr:col>68</xdr:col>
      <xdr:colOff>203200</xdr:colOff>
      <xdr:row>20</xdr:row>
      <xdr:rowOff>15418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3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195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42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166344</xdr:rowOff>
    </xdr:from>
    <xdr:to>
      <xdr:col>64</xdr:col>
      <xdr:colOff>152400</xdr:colOff>
      <xdr:row>20</xdr:row>
      <xdr:rowOff>96494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4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81271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51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1,558,920
1,540,235
9,186.20
895,408,514
855,245,218
12,508,625
489,321,864
1,488,986,625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人件費に係る経常収支比率は，前年度より</a:t>
          </a:r>
          <a:r>
            <a:rPr lang="en-US"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ポイント上昇し，グループ内平均を上回る</a:t>
          </a:r>
          <a:r>
            <a:rPr lang="en-US"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39.5</a:t>
          </a:r>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p>
        <a:p>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は，企業業績の好調による法人二税の増などに伴い地方税が増となったことなど，毎年度経常的に収入される一般財源等が増加したものの，職員の定年年齢の段階的な引上げに伴う退職手当の増などにより人件費が増加したことにより，前年度と比較し上昇したものである。</a:t>
          </a: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とも，適正な給与水準を維持しつつ業務量等に応じたメリハリのある適正な定員管理を行うことなどにより，地方公務員の定年引上げに伴う影響にも十分に留意しながら，適正な規模を確保することと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39</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2992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299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31750</xdr:rowOff>
    </xdr:from>
    <xdr:to>
      <xdr:col>15</xdr:col>
      <xdr:colOff>98425</xdr:colOff>
      <xdr:row>38</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2039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31750</xdr:rowOff>
    </xdr:from>
    <xdr:to>
      <xdr:col>11</xdr:col>
      <xdr:colOff>9525</xdr:colOff>
      <xdr:row>38</xdr:row>
      <xdr:rowOff>88900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2039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133350</xdr:rowOff>
    </xdr:from>
    <xdr:to>
      <xdr:col>24</xdr:col>
      <xdr:colOff>76200</xdr:colOff>
      <xdr:row>39</xdr:row>
      <xdr:rowOff>63500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105427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152400</xdr:rowOff>
    </xdr:from>
    <xdr:to>
      <xdr:col>11</xdr:col>
      <xdr:colOff>60325</xdr:colOff>
      <xdr:row>36</xdr:row>
      <xdr:rowOff>82550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67327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と同程度となり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，グループ内平均を下回る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企業業績の好調による法人二税の増などに伴い地方税が増となったことなど</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，毎年度経常的に収入される一般財源等が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県立学校管理運営費の委託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に要する経費の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，前年度と同程度となった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今後とも，県民福祉の向上や県勢の発展に資する事業への重点的な予算配分などメリハリをつけた見直しを行うことにより，適正な規模で管理する。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16</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281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4782800" y="2813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16</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527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004800" y="252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35577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130827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と同程度となり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これは，水俣病関連の支出（水俣病総合対策事業（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億円））があることなどにより，グループ内平均を上回っているものである。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115570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115570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20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その他（維持補修費，貸付金及び繰出金）は，前年度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グループ内平均を下回る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企業業績の好調による法人二税の増などに伴い地方税が増となったことなど，毎年度経常的に収入される一般財源等が増加した</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ことに加え，繰出金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及び貸付金が減少したことにより，前年度と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比較し低下した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今後とも，県民福祉の向上や県勢の発展に資する事業への重点的な予算配分などメリハリをつけた見直しを行うことにより，適正な規模で管理する。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104140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5671800" y="9659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104140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4782800" y="970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95224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56</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004800" y="95224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ポイント上昇し，グループ内平均を上回る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27.5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企業業績の好調による法人二税の増などに伴い地方税が増となったことなど</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，毎年度経常的に収入される一般財源等が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ものの，医療・福祉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分野の事業への基金充当額が減少したこと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などにより，前年度と比較し上昇した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今後とも，県民福祉の向上や県勢の発展に資する事業への重点的な予算配分などメリハリをつけた見直しを行うことにより，適正な規模で管理する。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31750</xdr:rowOff>
    </xdr:from>
    <xdr:to>
      <xdr:col>82</xdr:col>
      <xdr:colOff>107950</xdr:colOff>
      <xdr:row>41</xdr:row>
      <xdr:rowOff>50800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671800" y="68897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40</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5659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50800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652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652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0</xdr:rowOff>
    </xdr:from>
    <xdr:to>
      <xdr:col>82</xdr:col>
      <xdr:colOff>158750</xdr:colOff>
      <xdr:row>41</xdr:row>
      <xdr:rowOff>101600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143527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152400</xdr:rowOff>
    </xdr:from>
    <xdr:to>
      <xdr:col>78</xdr:col>
      <xdr:colOff>120650</xdr:colOff>
      <xdr:row>40</xdr:row>
      <xdr:rowOff>82550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67327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92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0</xdr:rowOff>
    </xdr:from>
    <xdr:to>
      <xdr:col>74</xdr:col>
      <xdr:colOff>31750</xdr:colOff>
      <xdr:row>38</xdr:row>
      <xdr:rowOff>101600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86377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19050</xdr:rowOff>
    </xdr:from>
    <xdr:to>
      <xdr:col>65</xdr:col>
      <xdr:colOff>53975</xdr:colOff>
      <xdr:row>38</xdr:row>
      <xdr:rowOff>120650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ポイント低下し，グループ内平均を下回る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企業業績の好調による法人二税の増などに伴い地方税が増となったことなど，</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毎年度経常的に収入される一般財源等が増加した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a:t>
          </a:r>
          <a:r>
            <a:rPr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加え</a:t>
          </a:r>
          <a:r>
            <a:rPr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市場公募債以外の償還分が，過去に発行した県債の償還の進行等により減となったことにより，前年度と比較し低下したものである。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引き続き，普通建設事業費の水準等を適切に管理することにより公債費を適正な規模で管理することとしている。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148771</xdr:rowOff>
    </xdr:from>
    <xdr:to>
      <xdr:col>24</xdr:col>
      <xdr:colOff>25400</xdr:colOff>
      <xdr:row>79</xdr:row>
      <xdr:rowOff>140607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5218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113591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140607</xdr:rowOff>
    </xdr:from>
    <xdr:to>
      <xdr:col>19</xdr:col>
      <xdr:colOff>187325</xdr:colOff>
      <xdr:row>80</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098800" y="13685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97064</xdr:rowOff>
    </xdr:from>
    <xdr:to>
      <xdr:col>15</xdr:col>
      <xdr:colOff>98425</xdr:colOff>
      <xdr:row>80</xdr:row>
      <xdr:rowOff>78014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6416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41020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97064</xdr:rowOff>
    </xdr:from>
    <xdr:to>
      <xdr:col>11</xdr:col>
      <xdr:colOff>9525</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6416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114498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97971</xdr:rowOff>
    </xdr:from>
    <xdr:to>
      <xdr:col>24</xdr:col>
      <xdr:colOff>76200</xdr:colOff>
      <xdr:row>79</xdr:row>
      <xdr:rowOff>28121</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114498</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89807</xdr:rowOff>
    </xdr:from>
    <xdr:to>
      <xdr:col>20</xdr:col>
      <xdr:colOff>38100</xdr:colOff>
      <xdr:row>80</xdr:row>
      <xdr:rowOff>19957</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30134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40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27214</xdr:rowOff>
    </xdr:from>
    <xdr:to>
      <xdr:col>15</xdr:col>
      <xdr:colOff>149225</xdr:colOff>
      <xdr:row>80</xdr:row>
      <xdr:rowOff>128814</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113591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46264</xdr:rowOff>
    </xdr:from>
    <xdr:to>
      <xdr:col>11</xdr:col>
      <xdr:colOff>60325</xdr:colOff>
      <xdr:row>79</xdr:row>
      <xdr:rowOff>147864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132641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81643</xdr:rowOff>
    </xdr:from>
    <xdr:to>
      <xdr:col>6</xdr:col>
      <xdr:colOff>171450</xdr:colOff>
      <xdr:row>81</xdr:row>
      <xdr:rowOff>11793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168020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グループ内平均を上回る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76.4%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これは，人件費</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や補助費等に係る経常収支比率がグループ平均を上回っていることなどによるものである。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また，</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企業業績の好調による法人二税の増などに伴い地方税が増となったことなど，毎年度経常的に収入される一般財源等が増加したものの，</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人件費や補助費等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などにより，前年度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と比較し上昇したものである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今後とも，県民福祉の向上や県勢の発展に資する事業への重点的な予算配分などメリハリをつけた見直しを行うことにより，適正な規模で管理する。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78</xdr:row>
      <xdr:rowOff>5080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31495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157497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76</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3149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8828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73661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8828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59707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55296</xdr:rowOff>
    </xdr:from>
    <xdr:to>
      <xdr:col>29</xdr:col>
      <xdr:colOff>127000</xdr:colOff>
      <xdr:row>15</xdr:row>
      <xdr:rowOff>139192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03221"/>
          <a:ext cx="647700" cy="255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139192</xdr:rowOff>
    </xdr:from>
    <xdr:to>
      <xdr:col>26</xdr:col>
      <xdr:colOff>50800</xdr:colOff>
      <xdr:row>16</xdr:row>
      <xdr:rowOff>68052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58567"/>
          <a:ext cx="698500" cy="10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68052</xdr:rowOff>
    </xdr:from>
    <xdr:to>
      <xdr:col>22</xdr:col>
      <xdr:colOff>114300</xdr:colOff>
      <xdr:row>16</xdr:row>
      <xdr:rowOff>88946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58877"/>
          <a:ext cx="698500" cy="20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88946</xdr:rowOff>
    </xdr:from>
    <xdr:to>
      <xdr:col>18</xdr:col>
      <xdr:colOff>177800</xdr:colOff>
      <xdr:row>16</xdr:row>
      <xdr:rowOff>148290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79771"/>
          <a:ext cx="698500" cy="5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4496</xdr:rowOff>
    </xdr:from>
    <xdr:to>
      <xdr:col>29</xdr:col>
      <xdr:colOff>177800</xdr:colOff>
      <xdr:row>14</xdr:row>
      <xdr:rowOff>106096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52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21023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9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88392</xdr:rowOff>
    </xdr:from>
    <xdr:to>
      <xdr:col>26</xdr:col>
      <xdr:colOff>101600</xdr:colOff>
      <xdr:row>16</xdr:row>
      <xdr:rowOff>18542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07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28719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76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17252</xdr:rowOff>
    </xdr:from>
    <xdr:to>
      <xdr:col>22</xdr:col>
      <xdr:colOff>165100</xdr:colOff>
      <xdr:row>16</xdr:row>
      <xdr:rowOff>118852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129029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7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38146</xdr:rowOff>
    </xdr:from>
    <xdr:to>
      <xdr:col>19</xdr:col>
      <xdr:colOff>38100</xdr:colOff>
      <xdr:row>16</xdr:row>
      <xdr:rowOff>139746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28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149923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9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97490</xdr:rowOff>
    </xdr:from>
    <xdr:to>
      <xdr:col>15</xdr:col>
      <xdr:colOff>101600</xdr:colOff>
      <xdr:row>17</xdr:row>
      <xdr:rowOff>27640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88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37817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5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78354</xdr:rowOff>
    </xdr:from>
    <xdr:to>
      <xdr:col>29</xdr:col>
      <xdr:colOff>127000</xdr:colOff>
      <xdr:row>36</xdr:row>
      <xdr:rowOff>96002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31604"/>
          <a:ext cx="647700" cy="17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0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47768</xdr:rowOff>
    </xdr:from>
    <xdr:to>
      <xdr:col>26</xdr:col>
      <xdr:colOff>50800</xdr:colOff>
      <xdr:row>36</xdr:row>
      <xdr:rowOff>78354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01018"/>
          <a:ext cx="698500" cy="30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130964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4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47768</xdr:rowOff>
    </xdr:from>
    <xdr:to>
      <xdr:col>22</xdr:col>
      <xdr:colOff>114300</xdr:colOff>
      <xdr:row>36</xdr:row>
      <xdr:rowOff>49230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01018"/>
          <a:ext cx="698500" cy="1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49230</xdr:rowOff>
    </xdr:from>
    <xdr:to>
      <xdr:col>18</xdr:col>
      <xdr:colOff>177800</xdr:colOff>
      <xdr:row>36</xdr:row>
      <xdr:rowOff>156490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02480"/>
          <a:ext cx="698500" cy="107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45202</xdr:rowOff>
    </xdr:from>
    <xdr:to>
      <xdr:col>29</xdr:col>
      <xdr:colOff>177800</xdr:colOff>
      <xdr:row>36</xdr:row>
      <xdr:rowOff>146802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98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17279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7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27554</xdr:rowOff>
    </xdr:from>
    <xdr:to>
      <xdr:col>26</xdr:col>
      <xdr:colOff>101600</xdr:colOff>
      <xdr:row>36</xdr:row>
      <xdr:rowOff>129154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8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113931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6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339868</xdr:rowOff>
    </xdr:from>
    <xdr:to>
      <xdr:col>22</xdr:col>
      <xdr:colOff>165100</xdr:colOff>
      <xdr:row>36</xdr:row>
      <xdr:rowOff>98568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5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108745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1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341330</xdr:rowOff>
    </xdr:from>
    <xdr:to>
      <xdr:col>19</xdr:col>
      <xdr:colOff>38100</xdr:colOff>
      <xdr:row>36</xdr:row>
      <xdr:rowOff>100030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110207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2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105690</xdr:rowOff>
    </xdr:from>
    <xdr:to>
      <xdr:col>15</xdr:col>
      <xdr:colOff>101600</xdr:colOff>
      <xdr:row>37</xdr:row>
      <xdr:rowOff>35840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58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217467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1,558,920
1,540,235
9,186.20
895,408,514
855,245,218
12,508,625
489,321,864
1,488,986,625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133574</xdr:rowOff>
    </xdr:from>
    <xdr:to>
      <xdr:col>24</xdr:col>
      <xdr:colOff>63500</xdr:colOff>
      <xdr:row>37</xdr:row>
      <xdr:rowOff>5374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91424"/>
          <a:ext cx="838200" cy="55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156616</xdr:rowOff>
    </xdr:from>
    <xdr:to>
      <xdr:col>19</xdr:col>
      <xdr:colOff>177800</xdr:colOff>
      <xdr:row>37</xdr:row>
      <xdr:rowOff>5374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57366"/>
          <a:ext cx="889000" cy="19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156616</xdr:rowOff>
    </xdr:from>
    <xdr:to>
      <xdr:col>15</xdr:col>
      <xdr:colOff>50800</xdr:colOff>
      <xdr:row>36</xdr:row>
      <xdr:rowOff>24805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57366"/>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24805</xdr:rowOff>
    </xdr:from>
    <xdr:to>
      <xdr:col>10</xdr:col>
      <xdr:colOff>114300</xdr:colOff>
      <xdr:row>36</xdr:row>
      <xdr:rowOff>145186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97005"/>
          <a:ext cx="889000" cy="1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82774</xdr:rowOff>
    </xdr:from>
    <xdr:to>
      <xdr:col>24</xdr:col>
      <xdr:colOff>114300</xdr:colOff>
      <xdr:row>34</xdr:row>
      <xdr:rowOff>12924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4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105651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126024</xdr:rowOff>
    </xdr:from>
    <xdr:to>
      <xdr:col>20</xdr:col>
      <xdr:colOff>38100</xdr:colOff>
      <xdr:row>37</xdr:row>
      <xdr:rowOff>56174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72701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07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105816</xdr:rowOff>
    </xdr:from>
    <xdr:to>
      <xdr:col>15</xdr:col>
      <xdr:colOff>101600</xdr:colOff>
      <xdr:row>36</xdr:row>
      <xdr:rowOff>35966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52493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8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145455</xdr:rowOff>
    </xdr:from>
    <xdr:to>
      <xdr:col>10</xdr:col>
      <xdr:colOff>165100</xdr:colOff>
      <xdr:row>36</xdr:row>
      <xdr:rowOff>75605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92132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2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94386</xdr:rowOff>
    </xdr:from>
    <xdr:to>
      <xdr:col>6</xdr:col>
      <xdr:colOff>38100</xdr:colOff>
      <xdr:row>37</xdr:row>
      <xdr:rowOff>24536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15663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35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165349</xdr:rowOff>
    </xdr:from>
    <xdr:to>
      <xdr:col>24</xdr:col>
      <xdr:colOff>63500</xdr:colOff>
      <xdr:row>56</xdr:row>
      <xdr:rowOff>89728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595099"/>
          <a:ext cx="838200" cy="9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5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84744</xdr:rowOff>
    </xdr:from>
    <xdr:to>
      <xdr:col>19</xdr:col>
      <xdr:colOff>177800</xdr:colOff>
      <xdr:row>55</xdr:row>
      <xdr:rowOff>165349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171594"/>
          <a:ext cx="889000" cy="42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120204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0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84744</xdr:rowOff>
    </xdr:from>
    <xdr:to>
      <xdr:col>15</xdr:col>
      <xdr:colOff>50800</xdr:colOff>
      <xdr:row>55</xdr:row>
      <xdr:rowOff>38202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171594"/>
          <a:ext cx="889000" cy="29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38202</xdr:rowOff>
    </xdr:from>
    <xdr:to>
      <xdr:col>10</xdr:col>
      <xdr:colOff>114300</xdr:colOff>
      <xdr:row>56</xdr:row>
      <xdr:rowOff>133802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67952"/>
          <a:ext cx="889000" cy="26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133600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2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38928</xdr:rowOff>
    </xdr:from>
    <xdr:to>
      <xdr:col>24</xdr:col>
      <xdr:colOff>114300</xdr:colOff>
      <xdr:row>56</xdr:row>
      <xdr:rowOff>140528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4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17355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1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114549</xdr:rowOff>
    </xdr:from>
    <xdr:to>
      <xdr:col>20</xdr:col>
      <xdr:colOff>38100</xdr:colOff>
      <xdr:row>56</xdr:row>
      <xdr:rowOff>44699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35826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6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33944</xdr:rowOff>
    </xdr:from>
    <xdr:to>
      <xdr:col>15</xdr:col>
      <xdr:colOff>101600</xdr:colOff>
      <xdr:row>53</xdr:row>
      <xdr:rowOff>135544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12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126671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21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158852</xdr:rowOff>
    </xdr:from>
    <xdr:to>
      <xdr:col>10</xdr:col>
      <xdr:colOff>165100</xdr:colOff>
      <xdr:row>55</xdr:row>
      <xdr:rowOff>89002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1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80129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50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83002</xdr:rowOff>
    </xdr:from>
    <xdr:to>
      <xdr:col>6</xdr:col>
      <xdr:colOff>38100</xdr:colOff>
      <xdr:row>57</xdr:row>
      <xdr:rowOff>13152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8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4279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7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79938</xdr:rowOff>
    </xdr:from>
    <xdr:to>
      <xdr:col>24</xdr:col>
      <xdr:colOff>63500</xdr:colOff>
      <xdr:row>79</xdr:row>
      <xdr:rowOff>98008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624488"/>
          <a:ext cx="8382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18269</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87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85489</xdr:rowOff>
    </xdr:from>
    <xdr:to>
      <xdr:col>19</xdr:col>
      <xdr:colOff>177800</xdr:colOff>
      <xdr:row>79</xdr:row>
      <xdr:rowOff>98008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630039"/>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107858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85489</xdr:rowOff>
    </xdr:from>
    <xdr:to>
      <xdr:col>15</xdr:col>
      <xdr:colOff>50800</xdr:colOff>
      <xdr:row>79</xdr:row>
      <xdr:rowOff>104975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630039"/>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94577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104975</xdr:rowOff>
    </xdr:from>
    <xdr:to>
      <xdr:col>10</xdr:col>
      <xdr:colOff>114300</xdr:colOff>
      <xdr:row>79</xdr:row>
      <xdr:rowOff>114010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649525"/>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70955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130391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29138</xdr:rowOff>
    </xdr:from>
    <xdr:to>
      <xdr:col>24</xdr:col>
      <xdr:colOff>114300</xdr:colOff>
      <xdr:row>79</xdr:row>
      <xdr:rowOff>130738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5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115515</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47208</xdr:rowOff>
    </xdr:from>
    <xdr:to>
      <xdr:col>20</xdr:col>
      <xdr:colOff>38100</xdr:colOff>
      <xdr:row>79</xdr:row>
      <xdr:rowOff>148808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5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139935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6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34689</xdr:rowOff>
    </xdr:from>
    <xdr:to>
      <xdr:col>15</xdr:col>
      <xdr:colOff>101600</xdr:colOff>
      <xdr:row>79</xdr:row>
      <xdr:rowOff>136289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5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127416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67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54175</xdr:rowOff>
    </xdr:from>
    <xdr:to>
      <xdr:col>10</xdr:col>
      <xdr:colOff>165100</xdr:colOff>
      <xdr:row>79</xdr:row>
      <xdr:rowOff>155775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5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146902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69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63210</xdr:rowOff>
    </xdr:from>
    <xdr:to>
      <xdr:col>6</xdr:col>
      <xdr:colOff>38100</xdr:colOff>
      <xdr:row>79</xdr:row>
      <xdr:rowOff>164810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6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155937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7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31781</xdr:rowOff>
    </xdr:from>
    <xdr:to>
      <xdr:col>24</xdr:col>
      <xdr:colOff>63500</xdr:colOff>
      <xdr:row>93</xdr:row>
      <xdr:rowOff>41878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76631"/>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30370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4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161322</xdr:rowOff>
    </xdr:from>
    <xdr:to>
      <xdr:col>19</xdr:col>
      <xdr:colOff>177800</xdr:colOff>
      <xdr:row>93</xdr:row>
      <xdr:rowOff>41878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934722"/>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140670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2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161322</xdr:rowOff>
    </xdr:from>
    <xdr:to>
      <xdr:col>15</xdr:col>
      <xdr:colOff>50800</xdr:colOff>
      <xdr:row>93</xdr:row>
      <xdr:rowOff>102648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34722"/>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130097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102648</xdr:rowOff>
    </xdr:from>
    <xdr:to>
      <xdr:col>10</xdr:col>
      <xdr:colOff>114300</xdr:colOff>
      <xdr:row>93</xdr:row>
      <xdr:rowOff>147701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47498"/>
          <a:ext cx="889000" cy="4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103140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152431</xdr:rowOff>
    </xdr:from>
    <xdr:to>
      <xdr:col>24</xdr:col>
      <xdr:colOff>114300</xdr:colOff>
      <xdr:row>93</xdr:row>
      <xdr:rowOff>82581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3858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7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162528</xdr:rowOff>
    </xdr:from>
    <xdr:to>
      <xdr:col>20</xdr:col>
      <xdr:colOff>38100</xdr:colOff>
      <xdr:row>93</xdr:row>
      <xdr:rowOff>92678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109205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57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110522</xdr:rowOff>
    </xdr:from>
    <xdr:to>
      <xdr:col>15</xdr:col>
      <xdr:colOff>101600</xdr:colOff>
      <xdr:row>93</xdr:row>
      <xdr:rowOff>40672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57199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65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51848</xdr:rowOff>
    </xdr:from>
    <xdr:to>
      <xdr:col>10</xdr:col>
      <xdr:colOff>165100</xdr:colOff>
      <xdr:row>93</xdr:row>
      <xdr:rowOff>153448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169975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77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96901</xdr:rowOff>
    </xdr:from>
    <xdr:to>
      <xdr:col>6</xdr:col>
      <xdr:colOff>38100</xdr:colOff>
      <xdr:row>94</xdr:row>
      <xdr:rowOff>27051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43578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8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169287</xdr:rowOff>
    </xdr:from>
    <xdr:to>
      <xdr:col>55</xdr:col>
      <xdr:colOff>0</xdr:colOff>
      <xdr:row>36</xdr:row>
      <xdr:rowOff>104822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98587"/>
          <a:ext cx="838200" cy="2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138590</xdr:rowOff>
    </xdr:from>
    <xdr:to>
      <xdr:col>50</xdr:col>
      <xdr:colOff>114300</xdr:colOff>
      <xdr:row>34</xdr:row>
      <xdr:rowOff>169287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282090"/>
          <a:ext cx="889000" cy="7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34670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620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132581</xdr:rowOff>
    </xdr:from>
    <xdr:to>
      <xdr:col>45</xdr:col>
      <xdr:colOff>177800</xdr:colOff>
      <xdr:row>30</xdr:row>
      <xdr:rowOff>138590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76081"/>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78169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56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132581</xdr:rowOff>
    </xdr:from>
    <xdr:to>
      <xdr:col>41</xdr:col>
      <xdr:colOff>50800</xdr:colOff>
      <xdr:row>35</xdr:row>
      <xdr:rowOff>145023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76081"/>
          <a:ext cx="889000" cy="86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54022</xdr:rowOff>
    </xdr:from>
    <xdr:to>
      <xdr:col>55</xdr:col>
      <xdr:colOff>50800</xdr:colOff>
      <xdr:row>36</xdr:row>
      <xdr:rowOff>155622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2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32449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118487</xdr:rowOff>
    </xdr:from>
    <xdr:to>
      <xdr:col>50</xdr:col>
      <xdr:colOff>165100</xdr:colOff>
      <xdr:row>35</xdr:row>
      <xdr:rowOff>48637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65164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572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87790</xdr:rowOff>
    </xdr:from>
    <xdr:to>
      <xdr:col>46</xdr:col>
      <xdr:colOff>38100</xdr:colOff>
      <xdr:row>31</xdr:row>
      <xdr:rowOff>17940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2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34467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00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81781</xdr:rowOff>
    </xdr:from>
    <xdr:to>
      <xdr:col>41</xdr:col>
      <xdr:colOff>101600</xdr:colOff>
      <xdr:row>31</xdr:row>
      <xdr:rowOff>11931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2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3058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1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94223</xdr:rowOff>
    </xdr:from>
    <xdr:to>
      <xdr:col>36</xdr:col>
      <xdr:colOff>165100</xdr:colOff>
      <xdr:row>36</xdr:row>
      <xdr:rowOff>24373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15500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8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78321</xdr:rowOff>
    </xdr:from>
    <xdr:to>
      <xdr:col>55</xdr:col>
      <xdr:colOff>0</xdr:colOff>
      <xdr:row>56</xdr:row>
      <xdr:rowOff>119964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679521"/>
          <a:ext cx="8382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160069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246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119964</xdr:rowOff>
    </xdr:from>
    <xdr:to>
      <xdr:col>50</xdr:col>
      <xdr:colOff>114300</xdr:colOff>
      <xdr:row>56</xdr:row>
      <xdr:rowOff>121088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21164"/>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63828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15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66624</xdr:rowOff>
    </xdr:from>
    <xdr:to>
      <xdr:col>45</xdr:col>
      <xdr:colOff>177800</xdr:colOff>
      <xdr:row>56</xdr:row>
      <xdr:rowOff>121088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67824"/>
          <a:ext cx="889000" cy="5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111948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19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66624</xdr:rowOff>
    </xdr:from>
    <xdr:to>
      <xdr:col>41</xdr:col>
      <xdr:colOff>50800</xdr:colOff>
      <xdr:row>56</xdr:row>
      <xdr:rowOff>128327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67824"/>
          <a:ext cx="889000" cy="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104291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01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161859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27521</xdr:rowOff>
    </xdr:from>
    <xdr:to>
      <xdr:col>55</xdr:col>
      <xdr:colOff>50800</xdr:colOff>
      <xdr:row>56</xdr:row>
      <xdr:rowOff>129121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5948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0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69164</xdr:rowOff>
    </xdr:from>
    <xdr:to>
      <xdr:col>50</xdr:col>
      <xdr:colOff>165100</xdr:colOff>
      <xdr:row>56</xdr:row>
      <xdr:rowOff>170764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56</xdr:row>
      <xdr:rowOff>161891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976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70288</xdr:rowOff>
    </xdr:from>
    <xdr:to>
      <xdr:col>46</xdr:col>
      <xdr:colOff>38100</xdr:colOff>
      <xdr:row>57</xdr:row>
      <xdr:rowOff>438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7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163015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6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15824</xdr:rowOff>
    </xdr:from>
    <xdr:to>
      <xdr:col>41</xdr:col>
      <xdr:colOff>101600</xdr:colOff>
      <xdr:row>56</xdr:row>
      <xdr:rowOff>117424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1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108551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0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77527</xdr:rowOff>
    </xdr:from>
    <xdr:to>
      <xdr:col>36</xdr:col>
      <xdr:colOff>165100</xdr:colOff>
      <xdr:row>57</xdr:row>
      <xdr:rowOff>7677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170254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7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139376</xdr:rowOff>
    </xdr:from>
    <xdr:to>
      <xdr:col>55</xdr:col>
      <xdr:colOff>0</xdr:colOff>
      <xdr:row>76</xdr:row>
      <xdr:rowOff>149416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169576"/>
          <a:ext cx="8382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166832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6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4083</xdr:rowOff>
    </xdr:from>
    <xdr:to>
      <xdr:col>50</xdr:col>
      <xdr:colOff>114300</xdr:colOff>
      <xdr:row>76</xdr:row>
      <xdr:rowOff>139376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862833"/>
          <a:ext cx="889000" cy="30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4083</xdr:rowOff>
    </xdr:from>
    <xdr:to>
      <xdr:col>45</xdr:col>
      <xdr:colOff>177800</xdr:colOff>
      <xdr:row>76</xdr:row>
      <xdr:rowOff>58471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862833"/>
          <a:ext cx="889000" cy="22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50318</xdr:rowOff>
    </xdr:from>
    <xdr:to>
      <xdr:col>41</xdr:col>
      <xdr:colOff>50800</xdr:colOff>
      <xdr:row>76</xdr:row>
      <xdr:rowOff>58471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080518"/>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98616</xdr:rowOff>
    </xdr:from>
    <xdr:to>
      <xdr:col>55</xdr:col>
      <xdr:colOff>50800</xdr:colOff>
      <xdr:row>77</xdr:row>
      <xdr:rowOff>28766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1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77043</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88576</xdr:rowOff>
    </xdr:from>
    <xdr:to>
      <xdr:col>50</xdr:col>
      <xdr:colOff>165100</xdr:colOff>
      <xdr:row>77</xdr:row>
      <xdr:rowOff>18726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1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9853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32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124733</xdr:rowOff>
    </xdr:from>
    <xdr:to>
      <xdr:col>46</xdr:col>
      <xdr:colOff>38100</xdr:colOff>
      <xdr:row>75</xdr:row>
      <xdr:rowOff>54883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8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46010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90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7671</xdr:rowOff>
    </xdr:from>
    <xdr:to>
      <xdr:col>41</xdr:col>
      <xdr:colOff>101600</xdr:colOff>
      <xdr:row>76</xdr:row>
      <xdr:rowOff>109271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3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100398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3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170968</xdr:rowOff>
    </xdr:from>
    <xdr:to>
      <xdr:col>36</xdr:col>
      <xdr:colOff>165100</xdr:colOff>
      <xdr:row>76</xdr:row>
      <xdr:rowOff>101118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0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92245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1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4598</xdr:rowOff>
    </xdr:from>
    <xdr:to>
      <xdr:col>54</xdr:col>
      <xdr:colOff>189865</xdr:colOff>
      <xdr:row>96</xdr:row>
      <xdr:rowOff>31344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06548"/>
          <a:ext cx="1270" cy="88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35171</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4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31344</xdr:rowOff>
    </xdr:from>
    <xdr:to>
      <xdr:col>55</xdr:col>
      <xdr:colOff>88900</xdr:colOff>
      <xdr:row>96</xdr:row>
      <xdr:rowOff>31344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49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122725</xdr:rowOff>
    </xdr:from>
    <xdr:ext cx="534377"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4598</xdr:rowOff>
    </xdr:from>
    <xdr:to>
      <xdr:col>55</xdr:col>
      <xdr:colOff>88900</xdr:colOff>
      <xdr:row>91</xdr:row>
      <xdr:rowOff>4598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06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149073</xdr:rowOff>
    </xdr:from>
    <xdr:to>
      <xdr:col>55</xdr:col>
      <xdr:colOff>0</xdr:colOff>
      <xdr:row>92</xdr:row>
      <xdr:rowOff>153836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922473"/>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160996</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5934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11119</xdr:rowOff>
    </xdr:from>
    <xdr:to>
      <xdr:col>55</xdr:col>
      <xdr:colOff>50800</xdr:colOff>
      <xdr:row>93</xdr:row>
      <xdr:rowOff>112719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595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153836</xdr:rowOff>
    </xdr:from>
    <xdr:to>
      <xdr:col>50</xdr:col>
      <xdr:colOff>114300</xdr:colOff>
      <xdr:row>94</xdr:row>
      <xdr:rowOff>97676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5927236"/>
          <a:ext cx="889000" cy="2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77336</xdr:rowOff>
    </xdr:from>
    <xdr:to>
      <xdr:col>50</xdr:col>
      <xdr:colOff>165100</xdr:colOff>
      <xdr:row>94</xdr:row>
      <xdr:rowOff>7486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02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170063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59411" y="1611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9607</xdr:rowOff>
    </xdr:from>
    <xdr:to>
      <xdr:col>45</xdr:col>
      <xdr:colOff>177800</xdr:colOff>
      <xdr:row>94</xdr:row>
      <xdr:rowOff>97676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5954457"/>
          <a:ext cx="889000" cy="2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114255</xdr:rowOff>
    </xdr:from>
    <xdr:to>
      <xdr:col>46</xdr:col>
      <xdr:colOff>38100</xdr:colOff>
      <xdr:row>94</xdr:row>
      <xdr:rowOff>44405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0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60932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58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9607</xdr:rowOff>
    </xdr:from>
    <xdr:to>
      <xdr:col>41</xdr:col>
      <xdr:colOff>50800</xdr:colOff>
      <xdr:row>99</xdr:row>
      <xdr:rowOff>25019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5954457"/>
          <a:ext cx="889000" cy="104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159843</xdr:rowOff>
    </xdr:from>
    <xdr:to>
      <xdr:col>41</xdr:col>
      <xdr:colOff>101600</xdr:colOff>
      <xdr:row>93</xdr:row>
      <xdr:rowOff>89993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593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81120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0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1556</xdr:rowOff>
    </xdr:from>
    <xdr:to>
      <xdr:col>36</xdr:col>
      <xdr:colOff>165100</xdr:colOff>
      <xdr:row>94</xdr:row>
      <xdr:rowOff>103156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11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119683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589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98273</xdr:rowOff>
    </xdr:from>
    <xdr:to>
      <xdr:col>55</xdr:col>
      <xdr:colOff>50800</xdr:colOff>
      <xdr:row>93</xdr:row>
      <xdr:rowOff>28423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8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121150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72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103036</xdr:rowOff>
    </xdr:from>
    <xdr:to>
      <xdr:col>50</xdr:col>
      <xdr:colOff>165100</xdr:colOff>
      <xdr:row>93</xdr:row>
      <xdr:rowOff>33186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58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49713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59411" y="156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46876</xdr:rowOff>
    </xdr:from>
    <xdr:to>
      <xdr:col>46</xdr:col>
      <xdr:colOff>38100</xdr:colOff>
      <xdr:row>94</xdr:row>
      <xdr:rowOff>148476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1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139603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130257</xdr:rowOff>
    </xdr:from>
    <xdr:to>
      <xdr:col>41</xdr:col>
      <xdr:colOff>101600</xdr:colOff>
      <xdr:row>93</xdr:row>
      <xdr:rowOff>60407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59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76934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567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145669</xdr:rowOff>
    </xdr:from>
    <xdr:to>
      <xdr:col>36</xdr:col>
      <xdr:colOff>165100</xdr:colOff>
      <xdr:row>99</xdr:row>
      <xdr:rowOff>75819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94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66946</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704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108915</xdr:rowOff>
    </xdr:from>
    <xdr:to>
      <xdr:col>85</xdr:col>
      <xdr:colOff>127000</xdr:colOff>
      <xdr:row>36</xdr:row>
      <xdr:rowOff>138633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281115"/>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77640</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5906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12065</xdr:rowOff>
    </xdr:from>
    <xdr:to>
      <xdr:col>81</xdr:col>
      <xdr:colOff>50800</xdr:colOff>
      <xdr:row>36</xdr:row>
      <xdr:rowOff>138633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184265"/>
          <a:ext cx="889000" cy="1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13894</xdr:rowOff>
    </xdr:from>
    <xdr:to>
      <xdr:col>76</xdr:col>
      <xdr:colOff>114300</xdr:colOff>
      <xdr:row>36</xdr:row>
      <xdr:rowOff>12065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014644"/>
          <a:ext cx="8890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13894</xdr:rowOff>
    </xdr:from>
    <xdr:to>
      <xdr:col>71</xdr:col>
      <xdr:colOff>177800</xdr:colOff>
      <xdr:row>35</xdr:row>
      <xdr:rowOff>104115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014644"/>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33875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20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58115</xdr:rowOff>
    </xdr:from>
    <xdr:to>
      <xdr:col>85</xdr:col>
      <xdr:colOff>177800</xdr:colOff>
      <xdr:row>36</xdr:row>
      <xdr:rowOff>159715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2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36542</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0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87833</xdr:rowOff>
    </xdr:from>
    <xdr:to>
      <xdr:col>81</xdr:col>
      <xdr:colOff>101600</xdr:colOff>
      <xdr:row>37</xdr:row>
      <xdr:rowOff>17983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2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9110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33728" y="63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132715</xdr:rowOff>
    </xdr:from>
    <xdr:to>
      <xdr:col>76</xdr:col>
      <xdr:colOff>165100</xdr:colOff>
      <xdr:row>36</xdr:row>
      <xdr:rowOff>62865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53992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134544</xdr:rowOff>
    </xdr:from>
    <xdr:to>
      <xdr:col>72</xdr:col>
      <xdr:colOff>38100</xdr:colOff>
      <xdr:row>35</xdr:row>
      <xdr:rowOff>64694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59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81221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57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53315</xdr:rowOff>
    </xdr:from>
    <xdr:to>
      <xdr:col>67</xdr:col>
      <xdr:colOff>101600</xdr:colOff>
      <xdr:row>35</xdr:row>
      <xdr:rowOff>154915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0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146042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1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77041</xdr:rowOff>
    </xdr:from>
    <xdr:to>
      <xdr:col>85</xdr:col>
      <xdr:colOff>127000</xdr:colOff>
      <xdr:row>74</xdr:row>
      <xdr:rowOff>117069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5481300" y="12764341"/>
          <a:ext cx="8382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134248</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24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22268</xdr:rowOff>
    </xdr:from>
    <xdr:to>
      <xdr:col>81</xdr:col>
      <xdr:colOff>50800</xdr:colOff>
      <xdr:row>74</xdr:row>
      <xdr:rowOff>77041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4592300" y="12709568"/>
          <a:ext cx="8890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74416</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01411" y="12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19456</xdr:rowOff>
    </xdr:from>
    <xdr:to>
      <xdr:col>76</xdr:col>
      <xdr:colOff>114300</xdr:colOff>
      <xdr:row>74</xdr:row>
      <xdr:rowOff>22268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3703300" y="12706756"/>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77342</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24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13078</xdr:rowOff>
    </xdr:from>
    <xdr:to>
      <xdr:col>71</xdr:col>
      <xdr:colOff>177800</xdr:colOff>
      <xdr:row>74</xdr:row>
      <xdr:rowOff>19456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814300" y="12700378"/>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7848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58460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66269</xdr:rowOff>
    </xdr:from>
    <xdr:to>
      <xdr:col>85</xdr:col>
      <xdr:colOff>177800</xdr:colOff>
      <xdr:row>74</xdr:row>
      <xdr:rowOff>167869</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6268700" y="127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44696</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273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26241</xdr:rowOff>
    </xdr:from>
    <xdr:to>
      <xdr:col>81</xdr:col>
      <xdr:colOff>101600</xdr:colOff>
      <xdr:row>74</xdr:row>
      <xdr:rowOff>127841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5430500" y="127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118968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01411" y="1280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142918</xdr:rowOff>
    </xdr:from>
    <xdr:to>
      <xdr:col>76</xdr:col>
      <xdr:colOff>165100</xdr:colOff>
      <xdr:row>74</xdr:row>
      <xdr:rowOff>73068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4541500" y="126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64195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75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140106</xdr:rowOff>
    </xdr:from>
    <xdr:to>
      <xdr:col>72</xdr:col>
      <xdr:colOff>38100</xdr:colOff>
      <xdr:row>74</xdr:row>
      <xdr:rowOff>70256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652500" y="126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61383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4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133728</xdr:rowOff>
    </xdr:from>
    <xdr:to>
      <xdr:col>67</xdr:col>
      <xdr:colOff>101600</xdr:colOff>
      <xdr:row>74</xdr:row>
      <xdr:rowOff>63878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763500" y="1264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55005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4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17948</xdr:rowOff>
    </xdr:from>
    <xdr:to>
      <xdr:col>85</xdr:col>
      <xdr:colOff>127000</xdr:colOff>
      <xdr:row>95</xdr:row>
      <xdr:rowOff>161142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5481300" y="16305698"/>
          <a:ext cx="838200" cy="1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42730</xdr:rowOff>
    </xdr:from>
    <xdr:ext cx="534377"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33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161142</xdr:rowOff>
    </xdr:from>
    <xdr:to>
      <xdr:col>81</xdr:col>
      <xdr:colOff>50800</xdr:colOff>
      <xdr:row>97</xdr:row>
      <xdr:rowOff>38567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4592300" y="16448892"/>
          <a:ext cx="889000" cy="22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109800</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014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102622</xdr:rowOff>
    </xdr:from>
    <xdr:to>
      <xdr:col>76</xdr:col>
      <xdr:colOff>114300</xdr:colOff>
      <xdr:row>97</xdr:row>
      <xdr:rowOff>38567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3703300" y="16218922"/>
          <a:ext cx="889000" cy="45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32286</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325111" y="163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102622</xdr:rowOff>
    </xdr:from>
    <xdr:to>
      <xdr:col>71</xdr:col>
      <xdr:colOff>177800</xdr:colOff>
      <xdr:row>99</xdr:row>
      <xdr:rowOff>40305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2814300" y="16218922"/>
          <a:ext cx="889000" cy="79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170359</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36111" y="157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14135</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64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138598</xdr:rowOff>
    </xdr:from>
    <xdr:to>
      <xdr:col>85</xdr:col>
      <xdr:colOff>177800</xdr:colOff>
      <xdr:row>95</xdr:row>
      <xdr:rowOff>68748</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6268700" y="162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161475</xdr:rowOff>
    </xdr:from>
    <xdr:ext cx="534377"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610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110342</xdr:rowOff>
    </xdr:from>
    <xdr:to>
      <xdr:col>81</xdr:col>
      <xdr:colOff>101600</xdr:colOff>
      <xdr:row>96</xdr:row>
      <xdr:rowOff>40492</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5430500" y="1639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57019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01411" y="1617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159217</xdr:rowOff>
    </xdr:from>
    <xdr:to>
      <xdr:col>76</xdr:col>
      <xdr:colOff>165100</xdr:colOff>
      <xdr:row>97</xdr:row>
      <xdr:rowOff>89367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541500" y="166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80494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1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51822</xdr:rowOff>
    </xdr:from>
    <xdr:to>
      <xdr:col>72</xdr:col>
      <xdr:colOff>38100</xdr:colOff>
      <xdr:row>94</xdr:row>
      <xdr:rowOff>153422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652500" y="161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144549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2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160955</xdr:rowOff>
    </xdr:from>
    <xdr:to>
      <xdr:col>67</xdr:col>
      <xdr:colOff>101600</xdr:colOff>
      <xdr:row>99</xdr:row>
      <xdr:rowOff>91105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63500" y="169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82232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70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6" name="投資及び出資金最小値テキスト">
          <a:extLst>
            <a:ext uri="{FF2B5EF4-FFF2-40B4-BE49-F238E27FC236}">
              <a16:creationId xmlns:a16="http://schemas.microsoft.com/office/drawing/2014/main" id="{00000000-0008-0000-0600-0000C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18" name="投資及び出資金最大値テキスト">
          <a:extLst>
            <a:ext uri="{FF2B5EF4-FFF2-40B4-BE49-F238E27FC236}">
              <a16:creationId xmlns:a16="http://schemas.microsoft.com/office/drawing/2014/main" id="{00000000-0008-0000-0600-0000CE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1" name="投資及び出資金平均値テキスト">
          <a:extLst>
            <a:ext uri="{FF2B5EF4-FFF2-40B4-BE49-F238E27FC236}">
              <a16:creationId xmlns:a16="http://schemas.microsoft.com/office/drawing/2014/main" id="{00000000-0008-0000-0600-0000D1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101600</xdr:rowOff>
    </xdr:from>
    <xdr:to>
      <xdr:col>102</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656300" y="661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17797</xdr:rowOff>
    </xdr:from>
    <xdr:ext cx="249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531650" y="670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0" name="投資及び出資金該当値テキスト">
          <a:extLst>
            <a:ext uri="{FF2B5EF4-FFF2-40B4-BE49-F238E27FC236}">
              <a16:creationId xmlns:a16="http://schemas.microsoft.com/office/drawing/2014/main" id="{00000000-0008-0000-0600-0000E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50800</xdr:rowOff>
    </xdr:from>
    <xdr:to>
      <xdr:col>98</xdr:col>
      <xdr:colOff>38100</xdr:colOff>
      <xdr:row>38</xdr:row>
      <xdr:rowOff>152400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8605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168927</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99333" y="6341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73929</xdr:rowOff>
    </xdr:from>
    <xdr:to>
      <xdr:col>116</xdr:col>
      <xdr:colOff>63500</xdr:colOff>
      <xdr:row>59</xdr:row>
      <xdr:rowOff>74140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1323300" y="10189479"/>
          <a:ext cx="8382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153643</xdr:rowOff>
    </xdr:from>
    <xdr:ext cx="534377"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240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58596</xdr:rowOff>
    </xdr:from>
    <xdr:to>
      <xdr:col>111</xdr:col>
      <xdr:colOff>177800</xdr:colOff>
      <xdr:row>59</xdr:row>
      <xdr:rowOff>73929</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0434300" y="10174146"/>
          <a:ext cx="889000" cy="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58596</xdr:rowOff>
    </xdr:from>
    <xdr:to>
      <xdr:col>107</xdr:col>
      <xdr:colOff>50800</xdr:colOff>
      <xdr:row>59</xdr:row>
      <xdr:rowOff>74010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19545300" y="10174146"/>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123817</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671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74010</xdr:rowOff>
    </xdr:from>
    <xdr:to>
      <xdr:col>102</xdr:col>
      <xdr:colOff>114300</xdr:colOff>
      <xdr:row>59</xdr:row>
      <xdr:rowOff>74664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8656300" y="1018956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112876</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2781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107325</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389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23340</xdr:rowOff>
    </xdr:from>
    <xdr:to>
      <xdr:col>116</xdr:col>
      <xdr:colOff>114300</xdr:colOff>
      <xdr:row>59</xdr:row>
      <xdr:rowOff>124940</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2110700" y="1013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109717</xdr:rowOff>
    </xdr:from>
    <xdr:ext cx="469744"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1005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23129</xdr:rowOff>
    </xdr:from>
    <xdr:to>
      <xdr:col>112</xdr:col>
      <xdr:colOff>38100</xdr:colOff>
      <xdr:row>59</xdr:row>
      <xdr:rowOff>124729</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1272500" y="101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115856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75728" y="1023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7796</xdr:rowOff>
    </xdr:from>
    <xdr:to>
      <xdr:col>107</xdr:col>
      <xdr:colOff>101600</xdr:colOff>
      <xdr:row>59</xdr:row>
      <xdr:rowOff>109396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0383500" y="101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100523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21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23210</xdr:rowOff>
    </xdr:from>
    <xdr:to>
      <xdr:col>102</xdr:col>
      <xdr:colOff>165100</xdr:colOff>
      <xdr:row>59</xdr:row>
      <xdr:rowOff>124810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494500" y="101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115937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2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23864</xdr:rowOff>
    </xdr:from>
    <xdr:to>
      <xdr:col>98</xdr:col>
      <xdr:colOff>38100</xdr:colOff>
      <xdr:row>59</xdr:row>
      <xdr:rowOff>125464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605500" y="101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116591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23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27" name="繰出金最小値テキスト">
          <a:extLst>
            <a:ext uri="{FF2B5EF4-FFF2-40B4-BE49-F238E27FC236}">
              <a16:creationId xmlns:a16="http://schemas.microsoft.com/office/drawing/2014/main" id="{00000000-0008-0000-0600-00003B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29" name="繰出金最大値テキスト">
          <a:extLst>
            <a:ext uri="{FF2B5EF4-FFF2-40B4-BE49-F238E27FC236}">
              <a16:creationId xmlns:a16="http://schemas.microsoft.com/office/drawing/2014/main" id="{00000000-0008-0000-0600-00003D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121412</xdr:rowOff>
    </xdr:from>
    <xdr:to>
      <xdr:col>116</xdr:col>
      <xdr:colOff>63500</xdr:colOff>
      <xdr:row>76</xdr:row>
      <xdr:rowOff>63348</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1323300" y="12980162"/>
          <a:ext cx="8382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13377</xdr:rowOff>
    </xdr:from>
    <xdr:ext cx="469744" cy="259045"/>
    <xdr:sp macro="" textlink="">
      <xdr:nvSpPr>
        <xdr:cNvPr id="832" name="繰出金平均値テキスト">
          <a:extLst>
            <a:ext uri="{FF2B5EF4-FFF2-40B4-BE49-F238E27FC236}">
              <a16:creationId xmlns:a16="http://schemas.microsoft.com/office/drawing/2014/main" id="{00000000-0008-0000-0600-000040030000}"/>
            </a:ext>
          </a:extLst>
        </xdr:cNvPr>
        <xdr:cNvSpPr txBox="1"/>
      </xdr:nvSpPr>
      <xdr:spPr>
        <a:xfrm>
          <a:off x="22212300" y="13043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121412</xdr:rowOff>
    </xdr:from>
    <xdr:to>
      <xdr:col>111</xdr:col>
      <xdr:colOff>177800</xdr:colOff>
      <xdr:row>76</xdr:row>
      <xdr:rowOff>95808</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0434300" y="12980162"/>
          <a:ext cx="889000" cy="1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9720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075728" y="1303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23571</xdr:rowOff>
    </xdr:from>
    <xdr:to>
      <xdr:col>107</xdr:col>
      <xdr:colOff>50800</xdr:colOff>
      <xdr:row>76</xdr:row>
      <xdr:rowOff>95808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9545300" y="13053771"/>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153078</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1994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119126</xdr:rowOff>
    </xdr:from>
    <xdr:to>
      <xdr:col>102</xdr:col>
      <xdr:colOff>114300</xdr:colOff>
      <xdr:row>76</xdr:row>
      <xdr:rowOff>23571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656300" y="12977876"/>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134535</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10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124934</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421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12548</xdr:rowOff>
    </xdr:from>
    <xdr:to>
      <xdr:col>116</xdr:col>
      <xdr:colOff>114300</xdr:colOff>
      <xdr:row>76</xdr:row>
      <xdr:rowOff>114148</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2110700" y="130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35424</xdr:rowOff>
    </xdr:from>
    <xdr:ext cx="469744" cy="259045"/>
    <xdr:sp macro="" textlink="">
      <xdr:nvSpPr>
        <xdr:cNvPr id="851" name="繰出金該当値テキスト">
          <a:extLst>
            <a:ext uri="{FF2B5EF4-FFF2-40B4-BE49-F238E27FC236}">
              <a16:creationId xmlns:a16="http://schemas.microsoft.com/office/drawing/2014/main" id="{00000000-0008-0000-0600-000053030000}"/>
            </a:ext>
          </a:extLst>
        </xdr:cNvPr>
        <xdr:cNvSpPr txBox="1"/>
      </xdr:nvSpPr>
      <xdr:spPr>
        <a:xfrm>
          <a:off x="22212300" y="1289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70612</xdr:rowOff>
    </xdr:from>
    <xdr:to>
      <xdr:col>112</xdr:col>
      <xdr:colOff>38100</xdr:colOff>
      <xdr:row>76</xdr:row>
      <xdr:rowOff>763</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1272500" y="12929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17289</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757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45008</xdr:rowOff>
    </xdr:from>
    <xdr:to>
      <xdr:col>107</xdr:col>
      <xdr:colOff>101600</xdr:colOff>
      <xdr:row>76</xdr:row>
      <xdr:rowOff>146608</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0383500" y="130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137735</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99428" y="131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144221</xdr:rowOff>
    </xdr:from>
    <xdr:to>
      <xdr:col>102</xdr:col>
      <xdr:colOff>165100</xdr:colOff>
      <xdr:row>76</xdr:row>
      <xdr:rowOff>74371</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9494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90898</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10428" y="127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68326</xdr:rowOff>
    </xdr:from>
    <xdr:to>
      <xdr:col>98</xdr:col>
      <xdr:colOff>38100</xdr:colOff>
      <xdr:row>75</xdr:row>
      <xdr:rowOff>169926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8605500" y="129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15003</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21428" y="1270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2" name="前年度繰上充用金グラフ枠">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4" name="前年度繰上充用金最小値テキスト">
          <a:extLst>
            <a:ext uri="{FF2B5EF4-FFF2-40B4-BE49-F238E27FC236}">
              <a16:creationId xmlns:a16="http://schemas.microsoft.com/office/drawing/2014/main" id="{00000000-0008-0000-0600-00006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6" name="前年度繰上充用金最大値テキスト">
          <a:extLst>
            <a:ext uri="{FF2B5EF4-FFF2-40B4-BE49-F238E27FC236}">
              <a16:creationId xmlns:a16="http://schemas.microsoft.com/office/drawing/2014/main" id="{00000000-0008-0000-0600-00006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9" name="前年度繰上充用金平均値テキスト">
          <a:extLst>
            <a:ext uri="{FF2B5EF4-FFF2-40B4-BE49-F238E27FC236}">
              <a16:creationId xmlns:a16="http://schemas.microsoft.com/office/drawing/2014/main" id="{00000000-0008-0000-0600-00006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8" name="前年度繰上充用金該当値テキスト">
          <a:extLst>
            <a:ext uri="{FF2B5EF4-FFF2-40B4-BE49-F238E27FC236}">
              <a16:creationId xmlns:a16="http://schemas.microsoft.com/office/drawing/2014/main" id="{00000000-0008-0000-0600-00008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548,614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148,884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円とグループ内平均を上回っている。前年度に比べ住民一人当たり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12,196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しているが，これは，職員の定年年齢の段階的な引上げに伴う退職手当の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18,593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円とグループ内平均を下回っている。前年度に比べ住民一人当たり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円減少しているが，これは，新型コロナウイルス感染症対策に要する経費が減少したことなどによるものである。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145,568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回っている。前年度に比べ住民一人当たり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円減少しているが，これは，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「燃ゆる感動かごしま国体・かごしま大会」の開催や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新型コロナウイルス感染症対策に要する経費が減少したことなどによるものである。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105,222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円とグループ内平均を下回っている。前年度に比べ住民一人当たり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しているが，これは，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国の補正予算に対応した食肉等流通体制整備事業や，志布志港ふ頭再編改良事業などの国の直轄事業の増などによるものである。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23,913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円とグループ内平均を上回っている。前年度に比べ住民一人当たり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円増加しているが，これは，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県有施設整備積立基金や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鹿児島県公立学校情報機器整備基金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，安心・安全ふるさと創生基金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への積立金が増加したこと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1,558,920
1,540,235
9,186.20
895,408,514
855,245,218
12,508,625
489,321,864
1,488,986,625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144272</xdr:rowOff>
    </xdr:from>
    <xdr:to>
      <xdr:col>24</xdr:col>
      <xdr:colOff>63500</xdr:colOff>
      <xdr:row>37</xdr:row>
      <xdr:rowOff>144272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87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77487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3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144272</xdr:rowOff>
    </xdr:from>
    <xdr:to>
      <xdr:col>19</xdr:col>
      <xdr:colOff>177800</xdr:colOff>
      <xdr:row>38</xdr:row>
      <xdr:rowOff>139700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87922"/>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122445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91694</xdr:rowOff>
    </xdr:from>
    <xdr:to>
      <xdr:col>15</xdr:col>
      <xdr:colOff>50800</xdr:colOff>
      <xdr:row>38</xdr:row>
      <xdr:rowOff>139700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6067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91694</xdr:rowOff>
    </xdr:from>
    <xdr:to>
      <xdr:col>10</xdr:col>
      <xdr:colOff>114300</xdr:colOff>
      <xdr:row>38</xdr:row>
      <xdr:rowOff>116840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60679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93472</xdr:rowOff>
    </xdr:from>
    <xdr:to>
      <xdr:col>24</xdr:col>
      <xdr:colOff>114300</xdr:colOff>
      <xdr:row>38</xdr:row>
      <xdr:rowOff>23622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8399</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52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93472</xdr:rowOff>
    </xdr:from>
    <xdr:to>
      <xdr:col>20</xdr:col>
      <xdr:colOff>38100</xdr:colOff>
      <xdr:row>38</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38</xdr:row>
      <xdr:rowOff>14749</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88900</xdr:rowOff>
    </xdr:from>
    <xdr:to>
      <xdr:col>15</xdr:col>
      <xdr:colOff>101600</xdr:colOff>
      <xdr:row>39</xdr:row>
      <xdr:rowOff>19050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10177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40894</xdr:rowOff>
    </xdr:from>
    <xdr:to>
      <xdr:col>10</xdr:col>
      <xdr:colOff>165100</xdr:colOff>
      <xdr:row>38</xdr:row>
      <xdr:rowOff>142494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133621</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66040</xdr:rowOff>
    </xdr:from>
    <xdr:to>
      <xdr:col>6</xdr:col>
      <xdr:colOff>38100</xdr:colOff>
      <xdr:row>38</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158767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161254</xdr:rowOff>
    </xdr:from>
    <xdr:to>
      <xdr:col>24</xdr:col>
      <xdr:colOff>63500</xdr:colOff>
      <xdr:row>56</xdr:row>
      <xdr:rowOff>100119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591004"/>
          <a:ext cx="838200" cy="11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152892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11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161254</xdr:rowOff>
    </xdr:from>
    <xdr:to>
      <xdr:col>19</xdr:col>
      <xdr:colOff>177800</xdr:colOff>
      <xdr:row>58</xdr:row>
      <xdr:rowOff>11782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591004"/>
          <a:ext cx="889000" cy="36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164090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7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30625</xdr:rowOff>
    </xdr:from>
    <xdr:to>
      <xdr:col>15</xdr:col>
      <xdr:colOff>50800</xdr:colOff>
      <xdr:row>58</xdr:row>
      <xdr:rowOff>11782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631825"/>
          <a:ext cx="889000" cy="3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143901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5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30625</xdr:rowOff>
    </xdr:from>
    <xdr:to>
      <xdr:col>10</xdr:col>
      <xdr:colOff>114300</xdr:colOff>
      <xdr:row>59</xdr:row>
      <xdr:rowOff>115239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631825"/>
          <a:ext cx="889000" cy="59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51775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1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49319</xdr:rowOff>
    </xdr:from>
    <xdr:to>
      <xdr:col>24</xdr:col>
      <xdr:colOff>114300</xdr:colOff>
      <xdr:row>56</xdr:row>
      <xdr:rowOff>150919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5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27746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2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110454</xdr:rowOff>
    </xdr:from>
    <xdr:to>
      <xdr:col>20</xdr:col>
      <xdr:colOff>38100</xdr:colOff>
      <xdr:row>56</xdr:row>
      <xdr:rowOff>40604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4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57131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3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132432</xdr:rowOff>
    </xdr:from>
    <xdr:to>
      <xdr:col>15</xdr:col>
      <xdr:colOff>101600</xdr:colOff>
      <xdr:row>58</xdr:row>
      <xdr:rowOff>62582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0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53709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9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151275</xdr:rowOff>
    </xdr:from>
    <xdr:to>
      <xdr:col>10</xdr:col>
      <xdr:colOff>165100</xdr:colOff>
      <xdr:row>56</xdr:row>
      <xdr:rowOff>81425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5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72552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7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64439</xdr:rowOff>
    </xdr:from>
    <xdr:to>
      <xdr:col>6</xdr:col>
      <xdr:colOff>38100</xdr:colOff>
      <xdr:row>59</xdr:row>
      <xdr:rowOff>166039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7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157166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27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14580</xdr:rowOff>
    </xdr:from>
    <xdr:to>
      <xdr:col>24</xdr:col>
      <xdr:colOff>63500</xdr:colOff>
      <xdr:row>72</xdr:row>
      <xdr:rowOff>91542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187530"/>
          <a:ext cx="8382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16959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532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91542</xdr:rowOff>
    </xdr:from>
    <xdr:to>
      <xdr:col>19</xdr:col>
      <xdr:colOff>177800</xdr:colOff>
      <xdr:row>72</xdr:row>
      <xdr:rowOff>106096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435942"/>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45381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47346</xdr:rowOff>
    </xdr:from>
    <xdr:to>
      <xdr:col>15</xdr:col>
      <xdr:colOff>50800</xdr:colOff>
      <xdr:row>72</xdr:row>
      <xdr:rowOff>106096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391746"/>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129811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8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4521</xdr:rowOff>
    </xdr:from>
    <xdr:to>
      <xdr:col>10</xdr:col>
      <xdr:colOff>114300</xdr:colOff>
      <xdr:row>72</xdr:row>
      <xdr:rowOff>47346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348921"/>
          <a:ext cx="8890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139488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8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104360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6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135230</xdr:rowOff>
    </xdr:from>
    <xdr:to>
      <xdr:col>24</xdr:col>
      <xdr:colOff>114300</xdr:colOff>
      <xdr:row>71</xdr:row>
      <xdr:rowOff>65380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13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158107</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198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40742</xdr:rowOff>
    </xdr:from>
    <xdr:to>
      <xdr:col>20</xdr:col>
      <xdr:colOff>38100</xdr:colOff>
      <xdr:row>72</xdr:row>
      <xdr:rowOff>142342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38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158869</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1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55296</xdr:rowOff>
    </xdr:from>
    <xdr:to>
      <xdr:col>15</xdr:col>
      <xdr:colOff>101600</xdr:colOff>
      <xdr:row>72</xdr:row>
      <xdr:rowOff>156896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39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1973</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17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167996</xdr:rowOff>
    </xdr:from>
    <xdr:to>
      <xdr:col>10</xdr:col>
      <xdr:colOff>165100</xdr:colOff>
      <xdr:row>72</xdr:row>
      <xdr:rowOff>98146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3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114673</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11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125171</xdr:rowOff>
    </xdr:from>
    <xdr:to>
      <xdr:col>6</xdr:col>
      <xdr:colOff>38100</xdr:colOff>
      <xdr:row>72</xdr:row>
      <xdr:rowOff>55321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2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71848</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07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80983</xdr:rowOff>
    </xdr:from>
    <xdr:to>
      <xdr:col>24</xdr:col>
      <xdr:colOff>63500</xdr:colOff>
      <xdr:row>97</xdr:row>
      <xdr:rowOff>116579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40183"/>
          <a:ext cx="838200" cy="20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100707</xdr:rowOff>
    </xdr:from>
    <xdr:to>
      <xdr:col>19</xdr:col>
      <xdr:colOff>177800</xdr:colOff>
      <xdr:row>96</xdr:row>
      <xdr:rowOff>80983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702657"/>
          <a:ext cx="889000" cy="83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100707</xdr:rowOff>
    </xdr:from>
    <xdr:to>
      <xdr:col>15</xdr:col>
      <xdr:colOff>50800</xdr:colOff>
      <xdr:row>93</xdr:row>
      <xdr:rowOff>162494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702657"/>
          <a:ext cx="889000" cy="40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162494</xdr:rowOff>
    </xdr:from>
    <xdr:to>
      <xdr:col>10</xdr:col>
      <xdr:colOff>114300</xdr:colOff>
      <xdr:row>95</xdr:row>
      <xdr:rowOff>42610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107344"/>
          <a:ext cx="889000" cy="2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65779</xdr:rowOff>
    </xdr:from>
    <xdr:to>
      <xdr:col>24</xdr:col>
      <xdr:colOff>114300</xdr:colOff>
      <xdr:row>97</xdr:row>
      <xdr:rowOff>167379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152156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30183</xdr:rowOff>
    </xdr:from>
    <xdr:to>
      <xdr:col>20</xdr:col>
      <xdr:colOff>38100</xdr:colOff>
      <xdr:row>96</xdr:row>
      <xdr:rowOff>131783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122910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58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49907</xdr:rowOff>
    </xdr:from>
    <xdr:to>
      <xdr:col>15</xdr:col>
      <xdr:colOff>101600</xdr:colOff>
      <xdr:row>91</xdr:row>
      <xdr:rowOff>151507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6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142634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74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111694</xdr:rowOff>
    </xdr:from>
    <xdr:to>
      <xdr:col>10</xdr:col>
      <xdr:colOff>165100</xdr:colOff>
      <xdr:row>94</xdr:row>
      <xdr:rowOff>41844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0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32971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4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163260</xdr:rowOff>
    </xdr:from>
    <xdr:to>
      <xdr:col>6</xdr:col>
      <xdr:colOff>38100</xdr:colOff>
      <xdr:row>95</xdr:row>
      <xdr:rowOff>93410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84537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153416</xdr:rowOff>
    </xdr:from>
    <xdr:to>
      <xdr:col>55</xdr:col>
      <xdr:colOff>0</xdr:colOff>
      <xdr:row>39</xdr:row>
      <xdr:rowOff>7112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6851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4064</xdr:rowOff>
    </xdr:from>
    <xdr:to>
      <xdr:col>50</xdr:col>
      <xdr:colOff>114300</xdr:colOff>
      <xdr:row>39</xdr:row>
      <xdr:rowOff>7112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9061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127127</xdr:rowOff>
    </xdr:from>
    <xdr:to>
      <xdr:col>45</xdr:col>
      <xdr:colOff>177800</xdr:colOff>
      <xdr:row>39</xdr:row>
      <xdr:rowOff>4064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42227"/>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127127</xdr:rowOff>
    </xdr:from>
    <xdr:to>
      <xdr:col>41</xdr:col>
      <xdr:colOff>50800</xdr:colOff>
      <xdr:row>38</xdr:row>
      <xdr:rowOff>161036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42227"/>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150258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102616</xdr:rowOff>
    </xdr:from>
    <xdr:to>
      <xdr:col>55</xdr:col>
      <xdr:colOff>50800</xdr:colOff>
      <xdr:row>39</xdr:row>
      <xdr:rowOff>32766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17543</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127762</xdr:rowOff>
    </xdr:from>
    <xdr:to>
      <xdr:col>50</xdr:col>
      <xdr:colOff>165100</xdr:colOff>
      <xdr:row>39</xdr:row>
      <xdr:rowOff>57912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39</xdr:row>
      <xdr:rowOff>49039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67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124714</xdr:rowOff>
    </xdr:from>
    <xdr:to>
      <xdr:col>46</xdr:col>
      <xdr:colOff>38100</xdr:colOff>
      <xdr:row>39</xdr:row>
      <xdr:rowOff>54864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45991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7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76327</xdr:rowOff>
    </xdr:from>
    <xdr:to>
      <xdr:col>41</xdr:col>
      <xdr:colOff>101600</xdr:colOff>
      <xdr:row>39</xdr:row>
      <xdr:rowOff>6477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169054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6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110236</xdr:rowOff>
    </xdr:from>
    <xdr:to>
      <xdr:col>36</xdr:col>
      <xdr:colOff>165100</xdr:colOff>
      <xdr:row>39</xdr:row>
      <xdr:rowOff>40386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31513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71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55771</xdr:rowOff>
    </xdr:from>
    <xdr:to>
      <xdr:col>55</xdr:col>
      <xdr:colOff>0</xdr:colOff>
      <xdr:row>56</xdr:row>
      <xdr:rowOff>3160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85521"/>
          <a:ext cx="838200" cy="11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3160</xdr:rowOff>
    </xdr:from>
    <xdr:to>
      <xdr:col>50</xdr:col>
      <xdr:colOff>114300</xdr:colOff>
      <xdr:row>56</xdr:row>
      <xdr:rowOff>4173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04360"/>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70565</xdr:rowOff>
    </xdr:from>
    <xdr:to>
      <xdr:col>45</xdr:col>
      <xdr:colOff>177800</xdr:colOff>
      <xdr:row>56</xdr:row>
      <xdr:rowOff>4173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00315"/>
          <a:ext cx="889000" cy="10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70565</xdr:rowOff>
    </xdr:from>
    <xdr:to>
      <xdr:col>41</xdr:col>
      <xdr:colOff>50800</xdr:colOff>
      <xdr:row>55</xdr:row>
      <xdr:rowOff>147865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00315"/>
          <a:ext cx="8890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67915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4971</xdr:rowOff>
    </xdr:from>
    <xdr:to>
      <xdr:col>55</xdr:col>
      <xdr:colOff>50800</xdr:colOff>
      <xdr:row>55</xdr:row>
      <xdr:rowOff>106571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27848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8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123810</xdr:rowOff>
    </xdr:from>
    <xdr:to>
      <xdr:col>50</xdr:col>
      <xdr:colOff>165100</xdr:colOff>
      <xdr:row>56</xdr:row>
      <xdr:rowOff>53960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70487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3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124823</xdr:rowOff>
    </xdr:from>
    <xdr:to>
      <xdr:col>46</xdr:col>
      <xdr:colOff>38100</xdr:colOff>
      <xdr:row>56</xdr:row>
      <xdr:rowOff>54973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71500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19765</xdr:rowOff>
    </xdr:from>
    <xdr:to>
      <xdr:col>41</xdr:col>
      <xdr:colOff>101600</xdr:colOff>
      <xdr:row>55</xdr:row>
      <xdr:rowOff>121365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137892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97065</xdr:rowOff>
    </xdr:from>
    <xdr:to>
      <xdr:col>36</xdr:col>
      <xdr:colOff>165100</xdr:colOff>
      <xdr:row>56</xdr:row>
      <xdr:rowOff>27215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43742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30397</xdr:rowOff>
    </xdr:from>
    <xdr:to>
      <xdr:col>55</xdr:col>
      <xdr:colOff>0</xdr:colOff>
      <xdr:row>78</xdr:row>
      <xdr:rowOff>117004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03497"/>
          <a:ext cx="838200" cy="8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50430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56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163263</xdr:rowOff>
    </xdr:from>
    <xdr:to>
      <xdr:col>50</xdr:col>
      <xdr:colOff>114300</xdr:colOff>
      <xdr:row>78</xdr:row>
      <xdr:rowOff>30397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93463"/>
          <a:ext cx="889000" cy="2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152784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3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111240</xdr:rowOff>
    </xdr:from>
    <xdr:to>
      <xdr:col>45</xdr:col>
      <xdr:colOff>177800</xdr:colOff>
      <xdr:row>76</xdr:row>
      <xdr:rowOff>163263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141440"/>
          <a:ext cx="889000" cy="5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75941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111240</xdr:rowOff>
    </xdr:from>
    <xdr:to>
      <xdr:col>41</xdr:col>
      <xdr:colOff>50800</xdr:colOff>
      <xdr:row>78</xdr:row>
      <xdr:rowOff>73667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141440"/>
          <a:ext cx="889000" cy="30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132079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19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52673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0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66204</xdr:rowOff>
    </xdr:from>
    <xdr:to>
      <xdr:col>55</xdr:col>
      <xdr:colOff>50800</xdr:colOff>
      <xdr:row>78</xdr:row>
      <xdr:rowOff>167804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152581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151047</xdr:rowOff>
    </xdr:from>
    <xdr:to>
      <xdr:col>50</xdr:col>
      <xdr:colOff>165100</xdr:colOff>
      <xdr:row>78</xdr:row>
      <xdr:rowOff>81197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72324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344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112463</xdr:rowOff>
    </xdr:from>
    <xdr:to>
      <xdr:col>46</xdr:col>
      <xdr:colOff>38100</xdr:colOff>
      <xdr:row>77</xdr:row>
      <xdr:rowOff>42613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4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33740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3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60440</xdr:rowOff>
    </xdr:from>
    <xdr:to>
      <xdr:col>41</xdr:col>
      <xdr:colOff>101600</xdr:colOff>
      <xdr:row>76</xdr:row>
      <xdr:rowOff>162040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153167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22867</xdr:rowOff>
    </xdr:from>
    <xdr:to>
      <xdr:col>36</xdr:col>
      <xdr:colOff>165100</xdr:colOff>
      <xdr:row>78</xdr:row>
      <xdr:rowOff>124467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115594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109734</xdr:rowOff>
    </xdr:from>
    <xdr:to>
      <xdr:col>55</xdr:col>
      <xdr:colOff>0</xdr:colOff>
      <xdr:row>98</xdr:row>
      <xdr:rowOff>127375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11834"/>
          <a:ext cx="8382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61086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4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109734</xdr:rowOff>
    </xdr:from>
    <xdr:to>
      <xdr:col>50</xdr:col>
      <xdr:colOff>114300</xdr:colOff>
      <xdr:row>98</xdr:row>
      <xdr:rowOff>118802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11834"/>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33901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63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118802</xdr:rowOff>
    </xdr:from>
    <xdr:to>
      <xdr:col>45</xdr:col>
      <xdr:colOff>177800</xdr:colOff>
      <xdr:row>98</xdr:row>
      <xdr:rowOff>136804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20902"/>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62513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136804</xdr:rowOff>
    </xdr:from>
    <xdr:to>
      <xdr:col>41</xdr:col>
      <xdr:colOff>50800</xdr:colOff>
      <xdr:row>98</xdr:row>
      <xdr:rowOff>170942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38904"/>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35253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76575</xdr:rowOff>
    </xdr:from>
    <xdr:to>
      <xdr:col>55</xdr:col>
      <xdr:colOff>50800</xdr:colOff>
      <xdr:row>99</xdr:row>
      <xdr:rowOff>6725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55002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5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58934</xdr:rowOff>
    </xdr:from>
    <xdr:to>
      <xdr:col>50</xdr:col>
      <xdr:colOff>165100</xdr:colOff>
      <xdr:row>98</xdr:row>
      <xdr:rowOff>160534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151661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9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68002</xdr:rowOff>
    </xdr:from>
    <xdr:to>
      <xdr:col>46</xdr:col>
      <xdr:colOff>38100</xdr:colOff>
      <xdr:row>98</xdr:row>
      <xdr:rowOff>169602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7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160729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6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86004</xdr:rowOff>
    </xdr:from>
    <xdr:to>
      <xdr:col>41</xdr:col>
      <xdr:colOff>101600</xdr:colOff>
      <xdr:row>99</xdr:row>
      <xdr:rowOff>16154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7281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120142</xdr:rowOff>
    </xdr:from>
    <xdr:to>
      <xdr:col>36</xdr:col>
      <xdr:colOff>165100</xdr:colOff>
      <xdr:row>99</xdr:row>
      <xdr:rowOff>50292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2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41419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167259</xdr:rowOff>
    </xdr:from>
    <xdr:to>
      <xdr:col>85</xdr:col>
      <xdr:colOff>126364</xdr:colOff>
      <xdr:row>36</xdr:row>
      <xdr:rowOff>165735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39309"/>
          <a:ext cx="1269" cy="1198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169562</xdr:rowOff>
    </xdr:from>
    <xdr:ext cx="534377" cy="259045"/>
    <xdr:sp macro="" textlink="">
      <xdr:nvSpPr>
        <xdr:cNvPr id="510" name="警察費最小値テキスト">
          <a:extLst>
            <a:ext uri="{FF2B5EF4-FFF2-40B4-BE49-F238E27FC236}">
              <a16:creationId xmlns:a16="http://schemas.microsoft.com/office/drawing/2014/main" id="{00000000-0008-0000-0700-0000FE010000}"/>
            </a:ext>
          </a:extLst>
        </xdr:cNvPr>
        <xdr:cNvSpPr txBox="1"/>
      </xdr:nvSpPr>
      <xdr:spPr>
        <a:xfrm>
          <a:off x="16370300" y="63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165735</xdr:rowOff>
    </xdr:from>
    <xdr:to>
      <xdr:col>86</xdr:col>
      <xdr:colOff>25400</xdr:colOff>
      <xdr:row>36</xdr:row>
      <xdr:rowOff>165735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3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113936</xdr:rowOff>
    </xdr:from>
    <xdr:ext cx="534377" cy="259045"/>
    <xdr:sp macro="" textlink="">
      <xdr:nvSpPr>
        <xdr:cNvPr id="512" name="警察費最大値テキスト">
          <a:extLst>
            <a:ext uri="{FF2B5EF4-FFF2-40B4-BE49-F238E27FC236}">
              <a16:creationId xmlns:a16="http://schemas.microsoft.com/office/drawing/2014/main" id="{00000000-0008-0000-0700-000000020000}"/>
            </a:ext>
          </a:extLst>
        </xdr:cNvPr>
        <xdr:cNvSpPr txBox="1"/>
      </xdr:nvSpPr>
      <xdr:spPr>
        <a:xfrm>
          <a:off x="16370300" y="49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167259</xdr:rowOff>
    </xdr:from>
    <xdr:to>
      <xdr:col>86</xdr:col>
      <xdr:colOff>25400</xdr:colOff>
      <xdr:row>29</xdr:row>
      <xdr:rowOff>167259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3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165735</xdr:rowOff>
    </xdr:from>
    <xdr:to>
      <xdr:col>85</xdr:col>
      <xdr:colOff>127000</xdr:colOff>
      <xdr:row>38</xdr:row>
      <xdr:rowOff>508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37935"/>
          <a:ext cx="838200" cy="17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42689</xdr:rowOff>
    </xdr:from>
    <xdr:ext cx="534377" cy="259045"/>
    <xdr:sp macro="" textlink="">
      <xdr:nvSpPr>
        <xdr:cNvPr id="515" name="警察費平均値テキスト">
          <a:extLst>
            <a:ext uri="{FF2B5EF4-FFF2-40B4-BE49-F238E27FC236}">
              <a16:creationId xmlns:a16="http://schemas.microsoft.com/office/drawing/2014/main" id="{00000000-0008-0000-0700-000003020000}"/>
            </a:ext>
          </a:extLst>
        </xdr:cNvPr>
        <xdr:cNvSpPr txBox="1"/>
      </xdr:nvSpPr>
      <xdr:spPr>
        <a:xfrm>
          <a:off x="16370300" y="570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19812</xdr:rowOff>
    </xdr:from>
    <xdr:to>
      <xdr:col>85</xdr:col>
      <xdr:colOff>177800</xdr:colOff>
      <xdr:row>34</xdr:row>
      <xdr:rowOff>121412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584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508</xdr:rowOff>
    </xdr:from>
    <xdr:to>
      <xdr:col>81</xdr:col>
      <xdr:colOff>50800</xdr:colOff>
      <xdr:row>38</xdr:row>
      <xdr:rowOff>25019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15608"/>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77851</xdr:rowOff>
    </xdr:from>
    <xdr:to>
      <xdr:col>81</xdr:col>
      <xdr:colOff>101600</xdr:colOff>
      <xdr:row>36</xdr:row>
      <xdr:rowOff>8001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0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24528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01411" y="5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169926</xdr:rowOff>
    </xdr:from>
    <xdr:to>
      <xdr:col>76</xdr:col>
      <xdr:colOff>114300</xdr:colOff>
      <xdr:row>38</xdr:row>
      <xdr:rowOff>25019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13576"/>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116586</xdr:rowOff>
    </xdr:from>
    <xdr:to>
      <xdr:col>76</xdr:col>
      <xdr:colOff>165100</xdr:colOff>
      <xdr:row>36</xdr:row>
      <xdr:rowOff>46736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11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63263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169926</xdr:rowOff>
    </xdr:from>
    <xdr:to>
      <xdr:col>71</xdr:col>
      <xdr:colOff>177800</xdr:colOff>
      <xdr:row>38</xdr:row>
      <xdr:rowOff>53975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1357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138938</xdr:rowOff>
    </xdr:from>
    <xdr:to>
      <xdr:col>72</xdr:col>
      <xdr:colOff>38100</xdr:colOff>
      <xdr:row>36</xdr:row>
      <xdr:rowOff>69088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1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85615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9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163957</xdr:rowOff>
    </xdr:from>
    <xdr:to>
      <xdr:col>67</xdr:col>
      <xdr:colOff>101600</xdr:colOff>
      <xdr:row>36</xdr:row>
      <xdr:rowOff>94107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110634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9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29862</xdr:rowOff>
    </xdr:from>
    <xdr:ext cx="534377" cy="259045"/>
    <xdr:sp macro="" textlink="">
      <xdr:nvSpPr>
        <xdr:cNvPr id="534" name="警察費該当値テキスト">
          <a:extLst>
            <a:ext uri="{FF2B5EF4-FFF2-40B4-BE49-F238E27FC236}">
              <a16:creationId xmlns:a16="http://schemas.microsoft.com/office/drawing/2014/main" id="{00000000-0008-0000-0700-000016020000}"/>
            </a:ext>
          </a:extLst>
        </xdr:cNvPr>
        <xdr:cNvSpPr txBox="1"/>
      </xdr:nvSpPr>
      <xdr:spPr>
        <a:xfrm>
          <a:off x="16370300" y="620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121158</xdr:rowOff>
    </xdr:from>
    <xdr:to>
      <xdr:col>81</xdr:col>
      <xdr:colOff>101600</xdr:colOff>
      <xdr:row>38</xdr:row>
      <xdr:rowOff>51308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42435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01411" y="65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145669</xdr:rowOff>
    </xdr:from>
    <xdr:to>
      <xdr:col>76</xdr:col>
      <xdr:colOff>165100</xdr:colOff>
      <xdr:row>38</xdr:row>
      <xdr:rowOff>75819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66946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8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119126</xdr:rowOff>
    </xdr:from>
    <xdr:to>
      <xdr:col>72</xdr:col>
      <xdr:colOff>38100</xdr:colOff>
      <xdr:row>38</xdr:row>
      <xdr:rowOff>49276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40403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3175</xdr:rowOff>
    </xdr:from>
    <xdr:to>
      <xdr:col>67</xdr:col>
      <xdr:colOff>101600</xdr:colOff>
      <xdr:row>38</xdr:row>
      <xdr:rowOff>104775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95902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63576</xdr:rowOff>
    </xdr:from>
    <xdr:to>
      <xdr:col>85</xdr:col>
      <xdr:colOff>127000</xdr:colOff>
      <xdr:row>55</xdr:row>
      <xdr:rowOff>162864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8636076"/>
          <a:ext cx="838200" cy="95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91863</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00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62891</xdr:rowOff>
    </xdr:from>
    <xdr:to>
      <xdr:col>81</xdr:col>
      <xdr:colOff>50800</xdr:colOff>
      <xdr:row>55</xdr:row>
      <xdr:rowOff>162864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149741"/>
          <a:ext cx="889000" cy="44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32046</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69095" y="9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51536</xdr:rowOff>
    </xdr:from>
    <xdr:to>
      <xdr:col>76</xdr:col>
      <xdr:colOff>114300</xdr:colOff>
      <xdr:row>53</xdr:row>
      <xdr:rowOff>62891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138386"/>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150233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51536</xdr:rowOff>
    </xdr:from>
    <xdr:to>
      <xdr:col>71</xdr:col>
      <xdr:colOff>177800</xdr:colOff>
      <xdr:row>55</xdr:row>
      <xdr:rowOff>82321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138386"/>
          <a:ext cx="889000" cy="3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3700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43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126484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21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12776</xdr:rowOff>
    </xdr:from>
    <xdr:to>
      <xdr:col>85</xdr:col>
      <xdr:colOff>177800</xdr:colOff>
      <xdr:row>50</xdr:row>
      <xdr:rowOff>114376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85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99153</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850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112064</xdr:rowOff>
    </xdr:from>
    <xdr:to>
      <xdr:col>81</xdr:col>
      <xdr:colOff>101600</xdr:colOff>
      <xdr:row>56</xdr:row>
      <xdr:rowOff>42214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58741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69095" y="931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12091</xdr:rowOff>
    </xdr:from>
    <xdr:to>
      <xdr:col>76</xdr:col>
      <xdr:colOff>165100</xdr:colOff>
      <xdr:row>53</xdr:row>
      <xdr:rowOff>113691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130218</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88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736</xdr:rowOff>
    </xdr:from>
    <xdr:to>
      <xdr:col>72</xdr:col>
      <xdr:colOff>38100</xdr:colOff>
      <xdr:row>53</xdr:row>
      <xdr:rowOff>102336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0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118863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886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31521</xdr:rowOff>
    </xdr:from>
    <xdr:to>
      <xdr:col>67</xdr:col>
      <xdr:colOff>101600</xdr:colOff>
      <xdr:row>55</xdr:row>
      <xdr:rowOff>133121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4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124248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55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108916</xdr:rowOff>
    </xdr:from>
    <xdr:to>
      <xdr:col>85</xdr:col>
      <xdr:colOff>127000</xdr:colOff>
      <xdr:row>76</xdr:row>
      <xdr:rowOff>138633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139116"/>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77487</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276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12064</xdr:rowOff>
    </xdr:from>
    <xdr:to>
      <xdr:col>81</xdr:col>
      <xdr:colOff>50800</xdr:colOff>
      <xdr:row>76</xdr:row>
      <xdr:rowOff>138633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042264"/>
          <a:ext cx="889000" cy="1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13894</xdr:rowOff>
    </xdr:from>
    <xdr:to>
      <xdr:col>76</xdr:col>
      <xdr:colOff>114300</xdr:colOff>
      <xdr:row>76</xdr:row>
      <xdr:rowOff>12064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872644"/>
          <a:ext cx="889000" cy="1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13894</xdr:rowOff>
    </xdr:from>
    <xdr:to>
      <xdr:col>71</xdr:col>
      <xdr:colOff>177800</xdr:colOff>
      <xdr:row>75</xdr:row>
      <xdr:rowOff>104115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2872644"/>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33799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58116</xdr:rowOff>
    </xdr:from>
    <xdr:to>
      <xdr:col>85</xdr:col>
      <xdr:colOff>177800</xdr:colOff>
      <xdr:row>76</xdr:row>
      <xdr:rowOff>159716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0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36543</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6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87833</xdr:rowOff>
    </xdr:from>
    <xdr:to>
      <xdr:col>81</xdr:col>
      <xdr:colOff>101600</xdr:colOff>
      <xdr:row>77</xdr:row>
      <xdr:rowOff>17983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1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9110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21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132715</xdr:rowOff>
    </xdr:from>
    <xdr:to>
      <xdr:col>76</xdr:col>
      <xdr:colOff>165100</xdr:colOff>
      <xdr:row>76</xdr:row>
      <xdr:rowOff>62864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29914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53991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8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134544</xdr:rowOff>
    </xdr:from>
    <xdr:to>
      <xdr:col>72</xdr:col>
      <xdr:colOff>38100</xdr:colOff>
      <xdr:row>75</xdr:row>
      <xdr:rowOff>64694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8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81221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59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53315</xdr:rowOff>
    </xdr:from>
    <xdr:to>
      <xdr:col>67</xdr:col>
      <xdr:colOff>101600</xdr:colOff>
      <xdr:row>75</xdr:row>
      <xdr:rowOff>154915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9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146042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0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73338</xdr:rowOff>
    </xdr:from>
    <xdr:to>
      <xdr:col>85</xdr:col>
      <xdr:colOff>127000</xdr:colOff>
      <xdr:row>94</xdr:row>
      <xdr:rowOff>113297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189638"/>
          <a:ext cx="8382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132259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590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18405</xdr:rowOff>
    </xdr:from>
    <xdr:to>
      <xdr:col>81</xdr:col>
      <xdr:colOff>50800</xdr:colOff>
      <xdr:row>94</xdr:row>
      <xdr:rowOff>73338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134705"/>
          <a:ext cx="8890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72404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58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14450</xdr:rowOff>
    </xdr:from>
    <xdr:to>
      <xdr:col>76</xdr:col>
      <xdr:colOff>114300</xdr:colOff>
      <xdr:row>94</xdr:row>
      <xdr:rowOff>18405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130750"/>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75606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58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9170</xdr:rowOff>
    </xdr:from>
    <xdr:to>
      <xdr:col>71</xdr:col>
      <xdr:colOff>177800</xdr:colOff>
      <xdr:row>94</xdr:row>
      <xdr:rowOff>14450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12547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5562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56379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62497</xdr:rowOff>
    </xdr:from>
    <xdr:to>
      <xdr:col>85</xdr:col>
      <xdr:colOff>177800</xdr:colOff>
      <xdr:row>94</xdr:row>
      <xdr:rowOff>164097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40924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5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22538</xdr:rowOff>
    </xdr:from>
    <xdr:to>
      <xdr:col>81</xdr:col>
      <xdr:colOff>101600</xdr:colOff>
      <xdr:row>94</xdr:row>
      <xdr:rowOff>124138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115265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623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139055</xdr:rowOff>
    </xdr:from>
    <xdr:to>
      <xdr:col>76</xdr:col>
      <xdr:colOff>165100</xdr:colOff>
      <xdr:row>94</xdr:row>
      <xdr:rowOff>69205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08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60332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7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135100</xdr:rowOff>
    </xdr:from>
    <xdr:to>
      <xdr:col>72</xdr:col>
      <xdr:colOff>38100</xdr:colOff>
      <xdr:row>94</xdr:row>
      <xdr:rowOff>65250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56377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129820</xdr:rowOff>
    </xdr:from>
    <xdr:to>
      <xdr:col>67</xdr:col>
      <xdr:colOff>101600</xdr:colOff>
      <xdr:row>94</xdr:row>
      <xdr:rowOff>59970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0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51097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548,614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45,712</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回っている。前年度より住民一人当たり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3,378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しているが，これは，退職手当基金や財政調整積立基金への積立金のほか，「燃ゆる感動かごしま国体・かごしま大会」開催準備事業やＬＰガス使用世帯等支援事業が</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19,958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円とグループ内平均を下回っている。前年度より住民一人当たり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円減少しているが，これは，新型コロナウイルス感染症重点医療機関等体制整備事業や新型コロナウイルス感染症宿泊療養施設確保事業の減などによるものである。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52,320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回っている。前年度より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しているが，これは，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食肉等流通体制整備事業や広域漁港整備事業の増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円とグループ内で最も低くなっている。前年度より住民一人当たり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円減少しているが，これは，鹿児島</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県地域観光支援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事業や新型コロナウイルス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関連緊急経営利子補助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事業が減となったことなどによるものである。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124,999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円とグループ内平均を上回っている。前年度より住民一人当たり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12,553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しているが，これは，職員の定年年齢の段階的な引上げに伴う退職手当の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鹿児島県公立学校情報機器整備基金への積立金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があったことなどによるものである。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財政調整基金残高は，歳入・歳出両面にわたる徹底した行財政改革の取組により，平成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また，行財政運営指針に基づく歳入確保や徹底した事務の効率化等により実質収支は黒字となっている。実質収支から前年度の実質収支を差し引くなどした実質単年度収支は赤字となっている。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引き続き，持続可能な行財政構造を構築するため，行財政改革に取り組んでいく。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鹿児島県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いずれの会計も赤字ではない。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一般会計については，行財政改革の取組等により，また病院事業特別会計については，令和４年度に策定した県立病院第三次中期事業計画などに基づく経営改革により黒字となっている。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895408514</v>
      </c>
      <c r="BO4" s="396"/>
      <c r="BP4" s="396"/>
      <c r="BQ4" s="396"/>
      <c r="BR4" s="396"/>
      <c r="BS4" s="396"/>
      <c r="BT4" s="396"/>
      <c r="BU4" s="397"/>
      <c r="BV4" s="395">
        <v>901447777</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2.6</v>
      </c>
      <c r="CU4" s="545"/>
      <c r="CV4" s="545"/>
      <c r="CW4" s="545"/>
      <c r="CX4" s="545"/>
      <c r="CY4" s="545"/>
      <c r="CZ4" s="545"/>
      <c r="DA4" s="546"/>
      <c r="DB4" s="544">
        <v>3.4</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855245218</v>
      </c>
      <c r="BO5" s="375"/>
      <c r="BP5" s="375"/>
      <c r="BQ5" s="375"/>
      <c r="BR5" s="375"/>
      <c r="BS5" s="375"/>
      <c r="BT5" s="375"/>
      <c r="BU5" s="376"/>
      <c r="BV5" s="374">
        <v>856075115</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98.2</v>
      </c>
      <c r="CU5" s="369"/>
      <c r="CV5" s="369"/>
      <c r="CW5" s="369"/>
      <c r="CX5" s="369"/>
      <c r="CY5" s="369"/>
      <c r="CZ5" s="369"/>
      <c r="DA5" s="370"/>
      <c r="DB5" s="368">
        <v>96.7</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12400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40163296</v>
      </c>
      <c r="BO6" s="375"/>
      <c r="BP6" s="375"/>
      <c r="BQ6" s="375"/>
      <c r="BR6" s="375"/>
      <c r="BS6" s="375"/>
      <c r="BT6" s="375"/>
      <c r="BU6" s="376"/>
      <c r="BV6" s="374">
        <v>45372662</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98.4</v>
      </c>
      <c r="CU6" s="498"/>
      <c r="CV6" s="498"/>
      <c r="CW6" s="498"/>
      <c r="CX6" s="498"/>
      <c r="CY6" s="498"/>
      <c r="CZ6" s="498"/>
      <c r="DA6" s="499"/>
      <c r="DB6" s="497">
        <v>97.2</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9700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27654671</v>
      </c>
      <c r="BO7" s="375"/>
      <c r="BP7" s="375"/>
      <c r="BQ7" s="375"/>
      <c r="BR7" s="375"/>
      <c r="BS7" s="375"/>
      <c r="BT7" s="375"/>
      <c r="BU7" s="376"/>
      <c r="BV7" s="374">
        <v>28978216</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489321864</v>
      </c>
      <c r="CU7" s="375"/>
      <c r="CV7" s="375"/>
      <c r="CW7" s="375"/>
      <c r="CX7" s="375"/>
      <c r="CY7" s="375"/>
      <c r="CZ7" s="375"/>
      <c r="DA7" s="376"/>
      <c r="DB7" s="374">
        <v>483573931</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7700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12508625</v>
      </c>
      <c r="BO8" s="375"/>
      <c r="BP8" s="375"/>
      <c r="BQ8" s="375"/>
      <c r="BR8" s="375"/>
      <c r="BS8" s="375"/>
      <c r="BT8" s="375"/>
      <c r="BU8" s="376"/>
      <c r="BV8" s="374">
        <v>16394446</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0.35726000000000002</v>
      </c>
      <c r="CU8" s="495"/>
      <c r="CV8" s="495"/>
      <c r="CW8" s="495"/>
      <c r="CX8" s="495"/>
      <c r="CY8" s="495"/>
      <c r="CZ8" s="495"/>
      <c r="DA8" s="496"/>
      <c r="DB8" s="494">
        <v>0.34011999999999998</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1588256</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9700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-3885821</v>
      </c>
      <c r="BO9" s="375"/>
      <c r="BP9" s="375"/>
      <c r="BQ9" s="375"/>
      <c r="BR9" s="375"/>
      <c r="BS9" s="375"/>
      <c r="BT9" s="375"/>
      <c r="BU9" s="376"/>
      <c r="BV9" s="374">
        <v>-4692714</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17.600000000000001</v>
      </c>
      <c r="CU9" s="369"/>
      <c r="CV9" s="369"/>
      <c r="CW9" s="369"/>
      <c r="CX9" s="369"/>
      <c r="CY9" s="369"/>
      <c r="CZ9" s="369"/>
      <c r="DA9" s="370"/>
      <c r="DB9" s="368">
        <v>18.8</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1648177</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8700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8200624</v>
      </c>
      <c r="BO10" s="375"/>
      <c r="BP10" s="375"/>
      <c r="BQ10" s="375"/>
      <c r="BR10" s="375"/>
      <c r="BS10" s="375"/>
      <c r="BT10" s="375"/>
      <c r="BU10" s="376"/>
      <c r="BV10" s="374">
        <v>11052336</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49</v>
      </c>
      <c r="AJ11" s="418"/>
      <c r="AK11" s="418"/>
      <c r="AL11" s="418"/>
      <c r="AM11" s="418"/>
      <c r="AN11" s="418"/>
      <c r="AO11" s="418"/>
      <c r="AP11" s="419"/>
      <c r="AQ11" s="417">
        <v>7800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500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1558920</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8172691</v>
      </c>
      <c r="BO12" s="375"/>
      <c r="BP12" s="375"/>
      <c r="BQ12" s="375"/>
      <c r="BR12" s="375"/>
      <c r="BS12" s="375"/>
      <c r="BT12" s="375"/>
      <c r="BU12" s="376"/>
      <c r="BV12" s="374">
        <v>11042273</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56"/>
      <c r="M13" s="433" t="s">
        <v>127</v>
      </c>
      <c r="N13" s="434"/>
      <c r="O13" s="434"/>
      <c r="P13" s="434"/>
      <c r="Q13" s="435"/>
      <c r="R13" s="477">
        <v>1540235</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-3857888</v>
      </c>
      <c r="BO13" s="375"/>
      <c r="BP13" s="375"/>
      <c r="BQ13" s="375"/>
      <c r="BR13" s="375"/>
      <c r="BS13" s="375"/>
      <c r="BT13" s="375"/>
      <c r="BU13" s="376"/>
      <c r="BV13" s="374">
        <v>-4682151</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11.1</v>
      </c>
      <c r="CU13" s="369"/>
      <c r="CV13" s="369"/>
      <c r="CW13" s="369"/>
      <c r="CX13" s="369"/>
      <c r="CY13" s="369"/>
      <c r="CZ13" s="369"/>
      <c r="DA13" s="370"/>
      <c r="DB13" s="368">
        <v>11.4</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1576361</v>
      </c>
      <c r="S14" s="437"/>
      <c r="T14" s="437"/>
      <c r="U14" s="437"/>
      <c r="V14" s="438"/>
      <c r="W14" s="460"/>
      <c r="X14" s="461"/>
      <c r="Y14" s="462"/>
      <c r="Z14" s="414" t="s">
        <v>131</v>
      </c>
      <c r="AA14" s="415"/>
      <c r="AB14" s="415"/>
      <c r="AC14" s="415"/>
      <c r="AD14" s="415"/>
      <c r="AE14" s="415"/>
      <c r="AF14" s="415"/>
      <c r="AG14" s="415"/>
      <c r="AH14" s="416"/>
      <c r="AI14" s="417">
        <v>6524</v>
      </c>
      <c r="AJ14" s="418"/>
      <c r="AK14" s="418"/>
      <c r="AL14" s="418"/>
      <c r="AM14" s="419"/>
      <c r="AN14" s="417">
        <v>20720224</v>
      </c>
      <c r="AO14" s="418"/>
      <c r="AP14" s="418"/>
      <c r="AQ14" s="418"/>
      <c r="AR14" s="418"/>
      <c r="AS14" s="419"/>
      <c r="AT14" s="417">
        <v>3176</v>
      </c>
      <c r="AU14" s="418"/>
      <c r="AV14" s="418"/>
      <c r="AW14" s="418"/>
      <c r="AX14" s="418"/>
      <c r="AY14" s="420"/>
      <c r="AZ14" s="392" t="s">
        <v>132</v>
      </c>
      <c r="BA14" s="393"/>
      <c r="BB14" s="393"/>
      <c r="BC14" s="393"/>
      <c r="BD14" s="393"/>
      <c r="BE14" s="393"/>
      <c r="BF14" s="393"/>
      <c r="BG14" s="393"/>
      <c r="BH14" s="393"/>
      <c r="BI14" s="393"/>
      <c r="BJ14" s="393"/>
      <c r="BK14" s="393"/>
      <c r="BL14" s="393"/>
      <c r="BM14" s="394"/>
      <c r="BN14" s="395">
        <v>161740048</v>
      </c>
      <c r="BO14" s="396"/>
      <c r="BP14" s="396"/>
      <c r="BQ14" s="396"/>
      <c r="BR14" s="396"/>
      <c r="BS14" s="396"/>
      <c r="BT14" s="396"/>
      <c r="BU14" s="397"/>
      <c r="BV14" s="395">
        <v>158071319</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190.1</v>
      </c>
      <c r="CU14" s="425"/>
      <c r="CV14" s="425"/>
      <c r="CW14" s="425"/>
      <c r="CX14" s="425"/>
      <c r="CY14" s="425"/>
      <c r="CZ14" s="425"/>
      <c r="DA14" s="426"/>
      <c r="DB14" s="424">
        <v>196.2</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56"/>
      <c r="M15" s="433" t="s">
        <v>127</v>
      </c>
      <c r="N15" s="434"/>
      <c r="O15" s="434"/>
      <c r="P15" s="434"/>
      <c r="Q15" s="435"/>
      <c r="R15" s="436">
        <v>1560305</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450785285</v>
      </c>
      <c r="BO15" s="375"/>
      <c r="BP15" s="375"/>
      <c r="BQ15" s="375"/>
      <c r="BR15" s="375"/>
      <c r="BS15" s="375"/>
      <c r="BT15" s="375"/>
      <c r="BU15" s="376"/>
      <c r="BV15" s="374">
        <v>444267972</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161</v>
      </c>
      <c r="AJ16" s="418"/>
      <c r="AK16" s="418"/>
      <c r="AL16" s="418"/>
      <c r="AM16" s="419"/>
      <c r="AN16" s="417">
        <v>506345</v>
      </c>
      <c r="AO16" s="418"/>
      <c r="AP16" s="418"/>
      <c r="AQ16" s="418"/>
      <c r="AR16" s="418"/>
      <c r="AS16" s="419"/>
      <c r="AT16" s="417">
        <v>3145</v>
      </c>
      <c r="AU16" s="418"/>
      <c r="AV16" s="418"/>
      <c r="AW16" s="418"/>
      <c r="AX16" s="418"/>
      <c r="AY16" s="420"/>
      <c r="AZ16" s="371" t="s">
        <v>140</v>
      </c>
      <c r="BA16" s="372"/>
      <c r="BB16" s="372"/>
      <c r="BC16" s="372"/>
      <c r="BD16" s="372"/>
      <c r="BE16" s="372"/>
      <c r="BF16" s="372"/>
      <c r="BG16" s="372"/>
      <c r="BH16" s="372"/>
      <c r="BI16" s="372"/>
      <c r="BJ16" s="372"/>
      <c r="BK16" s="372"/>
      <c r="BL16" s="372"/>
      <c r="BM16" s="373"/>
      <c r="BN16" s="374">
        <v>199798796</v>
      </c>
      <c r="BO16" s="375"/>
      <c r="BP16" s="375"/>
      <c r="BQ16" s="375"/>
      <c r="BR16" s="375"/>
      <c r="BS16" s="375"/>
      <c r="BT16" s="375"/>
      <c r="BU16" s="376"/>
      <c r="BV16" s="374">
        <v>194903322</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60"/>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2988</v>
      </c>
      <c r="AJ17" s="418"/>
      <c r="AK17" s="418"/>
      <c r="AL17" s="418"/>
      <c r="AM17" s="419"/>
      <c r="AN17" s="417">
        <v>9660204</v>
      </c>
      <c r="AO17" s="418"/>
      <c r="AP17" s="418"/>
      <c r="AQ17" s="418"/>
      <c r="AR17" s="418"/>
      <c r="AS17" s="419"/>
      <c r="AT17" s="417">
        <v>3233</v>
      </c>
      <c r="AU17" s="418"/>
      <c r="AV17" s="418"/>
      <c r="AW17" s="418"/>
      <c r="AX17" s="418"/>
      <c r="AY17" s="420"/>
      <c r="AZ17" s="371" t="s">
        <v>144</v>
      </c>
      <c r="BA17" s="372"/>
      <c r="BB17" s="372"/>
      <c r="BC17" s="372"/>
      <c r="BD17" s="372"/>
      <c r="BE17" s="372"/>
      <c r="BF17" s="372"/>
      <c r="BG17" s="372"/>
      <c r="BH17" s="372"/>
      <c r="BI17" s="372"/>
      <c r="BJ17" s="372"/>
      <c r="BK17" s="372"/>
      <c r="BL17" s="372"/>
      <c r="BM17" s="373"/>
      <c r="BN17" s="374">
        <v>487314555</v>
      </c>
      <c r="BO17" s="375"/>
      <c r="BP17" s="375"/>
      <c r="BQ17" s="375"/>
      <c r="BR17" s="375"/>
      <c r="BS17" s="375"/>
      <c r="BT17" s="375"/>
      <c r="BU17" s="376"/>
      <c r="BV17" s="374">
        <v>466018162</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9186</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14185</v>
      </c>
      <c r="AJ18" s="418"/>
      <c r="AK18" s="418"/>
      <c r="AL18" s="418"/>
      <c r="AM18" s="419"/>
      <c r="AN18" s="417">
        <v>52972009</v>
      </c>
      <c r="AO18" s="418"/>
      <c r="AP18" s="418"/>
      <c r="AQ18" s="418"/>
      <c r="AR18" s="418"/>
      <c r="AS18" s="419"/>
      <c r="AT18" s="417">
        <v>3734</v>
      </c>
      <c r="AU18" s="418"/>
      <c r="AV18" s="418"/>
      <c r="AW18" s="418"/>
      <c r="AX18" s="418"/>
      <c r="AY18" s="420"/>
      <c r="AZ18" s="377" t="s">
        <v>147</v>
      </c>
      <c r="BA18" s="378"/>
      <c r="BB18" s="378"/>
      <c r="BC18" s="378"/>
      <c r="BD18" s="378"/>
      <c r="BE18" s="378"/>
      <c r="BF18" s="378"/>
      <c r="BG18" s="378"/>
      <c r="BH18" s="378"/>
      <c r="BI18" s="378"/>
      <c r="BJ18" s="378"/>
      <c r="BK18" s="378"/>
      <c r="BL18" s="378"/>
      <c r="BM18" s="379"/>
      <c r="BN18" s="380">
        <v>615694005</v>
      </c>
      <c r="BO18" s="381"/>
      <c r="BP18" s="381"/>
      <c r="BQ18" s="381"/>
      <c r="BR18" s="381"/>
      <c r="BS18" s="381"/>
      <c r="BT18" s="381"/>
      <c r="BU18" s="382"/>
      <c r="BV18" s="380">
        <v>599016722</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170</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1584</v>
      </c>
      <c r="AJ19" s="418"/>
      <c r="AK19" s="418"/>
      <c r="AL19" s="418"/>
      <c r="AM19" s="419"/>
      <c r="AN19" s="417">
        <v>3883968</v>
      </c>
      <c r="AO19" s="418"/>
      <c r="AP19" s="418"/>
      <c r="AQ19" s="418"/>
      <c r="AR19" s="418"/>
      <c r="AS19" s="419"/>
      <c r="AT19" s="417">
        <v>2452</v>
      </c>
      <c r="AU19" s="418"/>
      <c r="AV19" s="418"/>
      <c r="AW19" s="418"/>
      <c r="AX19" s="418"/>
      <c r="AY19" s="420"/>
      <c r="AZ19" s="392" t="s">
        <v>150</v>
      </c>
      <c r="BA19" s="393"/>
      <c r="BB19" s="393"/>
      <c r="BC19" s="393"/>
      <c r="BD19" s="393"/>
      <c r="BE19" s="393"/>
      <c r="BF19" s="393"/>
      <c r="BG19" s="393"/>
      <c r="BH19" s="393"/>
      <c r="BI19" s="393"/>
      <c r="BJ19" s="393"/>
      <c r="BK19" s="393"/>
      <c r="BL19" s="393"/>
      <c r="BM19" s="394"/>
      <c r="BN19" s="395">
        <v>1488986625</v>
      </c>
      <c r="BO19" s="396"/>
      <c r="BP19" s="396"/>
      <c r="BQ19" s="396"/>
      <c r="BR19" s="396"/>
      <c r="BS19" s="396"/>
      <c r="BT19" s="396"/>
      <c r="BU19" s="397"/>
      <c r="BV19" s="395">
        <v>1518702368</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728179</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25281</v>
      </c>
      <c r="AJ20" s="418"/>
      <c r="AK20" s="418"/>
      <c r="AL20" s="418"/>
      <c r="AM20" s="419"/>
      <c r="AN20" s="417">
        <v>87236405</v>
      </c>
      <c r="AO20" s="418"/>
      <c r="AP20" s="418"/>
      <c r="AQ20" s="418"/>
      <c r="AR20" s="418"/>
      <c r="AS20" s="419"/>
      <c r="AT20" s="417">
        <v>3451</v>
      </c>
      <c r="AU20" s="418"/>
      <c r="AV20" s="418"/>
      <c r="AW20" s="418"/>
      <c r="AX20" s="418"/>
      <c r="AY20" s="420"/>
      <c r="AZ20" s="371" t="s">
        <v>153</v>
      </c>
      <c r="BA20" s="372"/>
      <c r="BB20" s="372"/>
      <c r="BC20" s="372"/>
      <c r="BD20" s="372"/>
      <c r="BE20" s="372"/>
      <c r="BF20" s="372"/>
      <c r="BG20" s="372"/>
      <c r="BH20" s="372"/>
      <c r="BI20" s="372"/>
      <c r="BJ20" s="372"/>
      <c r="BK20" s="372"/>
      <c r="BL20" s="372"/>
      <c r="BM20" s="373"/>
      <c r="BN20" s="374">
        <v>312884345</v>
      </c>
      <c r="BO20" s="375"/>
      <c r="BP20" s="375"/>
      <c r="BQ20" s="375"/>
      <c r="BR20" s="375"/>
      <c r="BS20" s="375"/>
      <c r="BT20" s="375"/>
      <c r="BU20" s="376"/>
      <c r="BV20" s="374">
        <v>336687475</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96.3</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1074204250</v>
      </c>
      <c r="BO21" s="381"/>
      <c r="BP21" s="381"/>
      <c r="BQ21" s="381"/>
      <c r="BR21" s="381"/>
      <c r="BS21" s="381"/>
      <c r="BT21" s="381"/>
      <c r="BU21" s="382"/>
      <c r="BV21" s="380">
        <v>1073483998</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52452875</v>
      </c>
      <c r="BO22" s="375"/>
      <c r="BP22" s="375"/>
      <c r="BQ22" s="375"/>
      <c r="BR22" s="375"/>
      <c r="BS22" s="375"/>
      <c r="BT22" s="375"/>
      <c r="BU22" s="376"/>
      <c r="BV22" s="374">
        <v>50987495</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3883372</v>
      </c>
      <c r="BO23" s="375"/>
      <c r="BP23" s="375"/>
      <c r="BQ23" s="375"/>
      <c r="BR23" s="375"/>
      <c r="BS23" s="375"/>
      <c r="BT23" s="375"/>
      <c r="BU23" s="376"/>
      <c r="BV23" s="374">
        <v>4197340</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v>6000000</v>
      </c>
      <c r="BO24" s="375"/>
      <c r="BP24" s="375"/>
      <c r="BQ24" s="375"/>
      <c r="BR24" s="375"/>
      <c r="BS24" s="375"/>
      <c r="BT24" s="375"/>
      <c r="BU24" s="376"/>
      <c r="BV24" s="374">
        <v>6000000</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v>6000000</v>
      </c>
      <c r="BO25" s="381"/>
      <c r="BP25" s="381"/>
      <c r="BQ25" s="381"/>
      <c r="BR25" s="381"/>
      <c r="BS25" s="381"/>
      <c r="BT25" s="381"/>
      <c r="BU25" s="382"/>
      <c r="BV25" s="380">
        <v>6000000</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17599982</v>
      </c>
      <c r="BO26" s="396"/>
      <c r="BP26" s="396"/>
      <c r="BQ26" s="396"/>
      <c r="BR26" s="396"/>
      <c r="BS26" s="396"/>
      <c r="BT26" s="396"/>
      <c r="BU26" s="397"/>
      <c r="BV26" s="395">
        <v>17572049</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v>7456697</v>
      </c>
      <c r="BO27" s="375"/>
      <c r="BP27" s="375"/>
      <c r="BQ27" s="375"/>
      <c r="BR27" s="375"/>
      <c r="BS27" s="375"/>
      <c r="BT27" s="375"/>
      <c r="BU27" s="376"/>
      <c r="BV27" s="374">
        <v>7444862</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102009398</v>
      </c>
      <c r="BO28" s="381"/>
      <c r="BP28" s="381"/>
      <c r="BQ28" s="381"/>
      <c r="BR28" s="381"/>
      <c r="BS28" s="381"/>
      <c r="BT28" s="381"/>
      <c r="BU28" s="382"/>
      <c r="BV28" s="380">
        <v>81854973</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9</v>
      </c>
      <c r="V32" s="361"/>
      <c r="W32" s="362" t="str">
        <f>IF('各会計、関係団体の財政状況及び健全化判断比率'!B28="","",'各会計、関係団体の財政状況及び健全化判断比率'!B28)</f>
        <v>国民健康保険事業特別会計</v>
      </c>
      <c r="X32" s="362"/>
      <c r="Y32" s="362"/>
      <c r="Z32" s="362"/>
      <c r="AA32" s="362"/>
      <c r="AB32" s="362"/>
      <c r="AC32" s="362"/>
      <c r="AD32" s="362"/>
      <c r="AE32" s="362"/>
      <c r="AF32" s="362"/>
      <c r="AG32" s="362"/>
      <c r="AH32" s="362"/>
      <c r="AI32" s="362"/>
      <c r="AJ32" s="362"/>
      <c r="AK32" s="362"/>
      <c r="AL32" s="144"/>
      <c r="AM32" s="361">
        <f>IF(AO32="","",MAX(C32:D41,U32:V41)+1)</f>
        <v>10</v>
      </c>
      <c r="AN32" s="361"/>
      <c r="AO32" s="362" t="str">
        <f>IF('各会計、関係団体の財政状況及び健全化判断比率'!B29="","",'各会計、関係団体の財政状況及び健全化判断比率'!B29)</f>
        <v>鹿児島県工業用水道事業特別会計</v>
      </c>
      <c r="AP32" s="362"/>
      <c r="AQ32" s="362"/>
      <c r="AR32" s="362"/>
      <c r="AS32" s="362"/>
      <c r="AT32" s="362"/>
      <c r="AU32" s="362"/>
      <c r="AV32" s="362"/>
      <c r="AW32" s="362"/>
      <c r="AX32" s="362"/>
      <c r="AY32" s="362"/>
      <c r="AZ32" s="362"/>
      <c r="BA32" s="362"/>
      <c r="BB32" s="362"/>
      <c r="BC32" s="362"/>
      <c r="BD32" s="144"/>
      <c r="BE32" s="361">
        <f>IF(BG32="","",MAX(C32:D41,U32:V41,AM32:AN41)+1)</f>
        <v>12</v>
      </c>
      <c r="BF32" s="361"/>
      <c r="BG32" s="362" t="str">
        <f>IF('各会計、関係団体の財政状況及び健全化判断比率'!B31="","",'各会計、関係団体の財政状況及び健全化判断比率'!B31)</f>
        <v>鹿児島県港湾整備事業特別会計</v>
      </c>
      <c r="BH32" s="362"/>
      <c r="BI32" s="362"/>
      <c r="BJ32" s="362"/>
      <c r="BK32" s="362"/>
      <c r="BL32" s="362"/>
      <c r="BM32" s="362"/>
      <c r="BN32" s="362"/>
      <c r="BO32" s="362"/>
      <c r="BP32" s="362"/>
      <c r="BQ32" s="362"/>
      <c r="BR32" s="362"/>
      <c r="BS32" s="362"/>
      <c r="BT32" s="362"/>
      <c r="BU32" s="362"/>
      <c r="BV32" s="144"/>
      <c r="BW32" s="361" t="str">
        <f>IF(BY32="","",MAX(C32:D41,U32:V41,AM32:AN41,BE32:BF41)+1)</f>
        <v/>
      </c>
      <c r="BX32" s="361"/>
      <c r="BY32" s="362" t="str">
        <f>IF('各会計、関係団体の財政状況及び健全化判断比率'!B68="","",'各会計、関係団体の財政状況及び健全化判断比率'!B68)</f>
        <v/>
      </c>
      <c r="BZ32" s="362"/>
      <c r="CA32" s="362"/>
      <c r="CB32" s="362"/>
      <c r="CC32" s="362"/>
      <c r="CD32" s="362"/>
      <c r="CE32" s="362"/>
      <c r="CF32" s="362"/>
      <c r="CG32" s="362"/>
      <c r="CH32" s="362"/>
      <c r="CI32" s="362"/>
      <c r="CJ32" s="362"/>
      <c r="CK32" s="362"/>
      <c r="CL32" s="362"/>
      <c r="CM32" s="362"/>
      <c r="CN32" s="144"/>
      <c r="CO32" s="361">
        <f>IF(CQ32="","",MAX(C32:D41,U32:V41,AM32:AN41,BE32:BF41,BW32:BX41)+1)</f>
        <v>13</v>
      </c>
      <c r="CP32" s="361"/>
      <c r="CQ32" s="362" t="str">
        <f>IF('各会計、関係団体の財政状況及び健全化判断比率'!BS7="","",'各会計、関係団体の財政状況及び健全化判断比率'!BS7)</f>
        <v>（公財）鹿児島県文化振興財団</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母子父子寡婦福祉資金貸付事業特別会計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11</v>
      </c>
      <c r="AN33" s="361"/>
      <c r="AO33" s="362" t="str">
        <f>IF('各会計、関係団体の財政状況及び健全化判断比率'!B30="","",'各会計、関係団体の財政状況及び健全化判断比率'!B30)</f>
        <v>鹿児島県病院事業特別会計</v>
      </c>
      <c r="AP33" s="362"/>
      <c r="AQ33" s="362"/>
      <c r="AR33" s="362"/>
      <c r="AS33" s="362"/>
      <c r="AT33" s="362"/>
      <c r="AU33" s="362"/>
      <c r="AV33" s="362"/>
      <c r="AW33" s="362"/>
      <c r="AX33" s="362"/>
      <c r="AY33" s="362"/>
      <c r="AZ33" s="362"/>
      <c r="BA33" s="362"/>
      <c r="BB33" s="362"/>
      <c r="BC33" s="362"/>
      <c r="BD33" s="144"/>
      <c r="BE33" s="361" t="str">
        <f t="shared" ref="BE33:BE41" si="2">IF(BG33="","",BE32+1)</f>
        <v/>
      </c>
      <c r="BF33" s="361"/>
      <c r="BG33" s="362"/>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14</v>
      </c>
      <c r="CP33" s="361"/>
      <c r="CQ33" s="362" t="str">
        <f>IF('各会計、関係団体の財政状況及び健全化判断比率'!BS8="","",'各会計、関係団体の財政状況及び健全化判断比率'!BS8)</f>
        <v>肥薩おれんじ鉄道㈱</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中小企業支援資金貸付事業特別会計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t="str">
        <f t="shared" si="1"/>
        <v/>
      </c>
      <c r="AN34" s="361"/>
      <c r="AO34" s="362"/>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15</v>
      </c>
      <c r="CP34" s="361"/>
      <c r="CQ34" s="362" t="str">
        <f>IF('各会計、関係団体の財政状況及び健全化判断比率'!BS9="","",'各会計、関係団体の財政状況及び健全化判断比率'!BS9)</f>
        <v>（公社）鹿児島県森林整備公社</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就農支援資金貸付事業特別会計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t="str">
        <f t="shared" si="1"/>
        <v/>
      </c>
      <c r="AN35" s="361"/>
      <c r="AO35" s="362"/>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16</v>
      </c>
      <c r="CP35" s="361"/>
      <c r="CQ35" s="362" t="str">
        <f>IF('各会計、関係団体の財政状況及び健全化判断比率'!BS10="","",'各会計、関係団体の財政状況及び健全化判断比率'!BS10)</f>
        <v>（公財）万之瀬川水源基金</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公共土木用地取得先行事業等特別会計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17</v>
      </c>
      <c r="CP36" s="361"/>
      <c r="CQ36" s="362" t="str">
        <f>IF('各会計、関係団体の財政状況及び健全化判断比率'!BS11="","",'各会計、関係団体の財政状況及び健全化判断比率'!BS11)</f>
        <v>（公財）鹿児島県林業担い手育成基金</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林業・木材産業改善資金貸付事業特別会計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18</v>
      </c>
      <c r="CP37" s="361"/>
      <c r="CQ37" s="362" t="str">
        <f>IF('各会計、関係団体の財政状況及び健全化判断比率'!BS12="","",'各会計、関係団体の財政状況及び健全化判断比率'!BS12)</f>
        <v>（公財）鹿児島県環境整備公社</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沿岸漁業改善資金貸付事業特別会計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19</v>
      </c>
      <c r="CP38" s="361"/>
      <c r="CQ38" s="362" t="str">
        <f>IF('各会計、関係団体の財政状況及び健全化判断比率'!BS13="","",'各会計、関係団体の財政状況及び健全化判断比率'!BS13)</f>
        <v>（一財）鹿児島県環境技術協会</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公債管理特別会計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20</v>
      </c>
      <c r="CP39" s="361"/>
      <c r="CQ39" s="362" t="str">
        <f>IF('各会計、関係団体の財政状況及び健全化判断比率'!BS14="","",'各会計、関係団体の財政状況及び健全化判断比率'!BS14)</f>
        <v>（公財）屋久島環境文化財団</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t="str">
        <f t="shared" si="5"/>
        <v/>
      </c>
      <c r="D40" s="361"/>
      <c r="E40" s="362" t="str">
        <f>IF('各会計、関係団体の財政状況及び健全化判断比率'!B15="","",'各会計、関係団体の財政状況及び健全化判断比率'!B15)</f>
        <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21</v>
      </c>
      <c r="CP40" s="361"/>
      <c r="CQ40" s="362" t="str">
        <f>IF('各会計、関係団体の財政状況及び健全化判断比率'!BS15="","",'各会計、関係団体の財政状況及び健全化判断比率'!BS15)</f>
        <v>（公財）かごしまみどりの基金</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t="str">
        <f t="shared" si="5"/>
        <v/>
      </c>
      <c r="D41" s="361"/>
      <c r="E41" s="362" t="str">
        <f>IF('各会計、関係団体の財政状況及び健全化判断比率'!B16="","",'各会計、関係団体の財政状況及び健全化判断比率'!B16)</f>
        <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22</v>
      </c>
      <c r="CP41" s="361"/>
      <c r="CQ41" s="362" t="str">
        <f>IF('各会計、関係団体の財政状況及び健全化判断比率'!BS16="","",'各会計、関係団体の財政状況及び健全化判断比率'!BS16)</f>
        <v>（公財）鹿児島県県民総合保健センター</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Mu0wQm4UD0tw+QVXcPftO69MCmNCvqQxUXgKzmTeTwtBEkfF1ih8bKgU/3oeYsbvuy3U5DuIc0l+RMY39edr3w==" saltValue="rZSxWG99OtVcDIBwgVgDGA=="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9"/>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508</v>
      </c>
      <c r="G33" s="17" t="s">
        <v>509</v>
      </c>
      <c r="H33" s="17" t="s">
        <v>510</v>
      </c>
      <c r="I33" s="17" t="s">
        <v>511</v>
      </c>
      <c r="J33" s="18" t="s">
        <v>512</v>
      </c>
      <c r="K33" s="10"/>
      <c r="L33" s="10"/>
      <c r="M33" s="10"/>
      <c r="N33" s="10"/>
      <c r="O33" s="10"/>
      <c r="P33" s="10"/>
    </row>
    <row r="34" spans="1:16" ht="39" customHeight="1" x14ac:dyDescent="0.2">
      <c r="A34" s="10"/>
      <c r="B34" s="19"/>
      <c r="C34" s="1112" t="s">
        <v>516</v>
      </c>
      <c r="D34" s="1112"/>
      <c r="E34" s="1113"/>
      <c r="F34" s="20">
        <v>2.09</v>
      </c>
      <c r="G34" s="21">
        <v>2.4300000000000002</v>
      </c>
      <c r="H34" s="21">
        <v>2.98</v>
      </c>
      <c r="I34" s="21">
        <v>3.14</v>
      </c>
      <c r="J34" s="22">
        <v>2.78</v>
      </c>
      <c r="K34" s="10"/>
      <c r="L34" s="10"/>
      <c r="M34" s="10"/>
      <c r="N34" s="10"/>
      <c r="O34" s="10"/>
      <c r="P34" s="10"/>
    </row>
    <row r="35" spans="1:16" ht="39" customHeight="1" x14ac:dyDescent="0.2">
      <c r="A35" s="10"/>
      <c r="B35" s="23"/>
      <c r="C35" s="1108" t="s">
        <v>517</v>
      </c>
      <c r="D35" s="1108"/>
      <c r="E35" s="1109"/>
      <c r="F35" s="24">
        <v>3.9</v>
      </c>
      <c r="G35" s="25">
        <v>3.16</v>
      </c>
      <c r="H35" s="25">
        <v>4.3499999999999996</v>
      </c>
      <c r="I35" s="25">
        <v>3.38</v>
      </c>
      <c r="J35" s="26">
        <v>2.54</v>
      </c>
      <c r="K35" s="10"/>
      <c r="L35" s="10"/>
      <c r="M35" s="10"/>
      <c r="N35" s="10"/>
      <c r="O35" s="10"/>
      <c r="P35" s="10"/>
    </row>
    <row r="36" spans="1:16" ht="39" customHeight="1" x14ac:dyDescent="0.2">
      <c r="A36" s="10"/>
      <c r="B36" s="23"/>
      <c r="C36" s="1108" t="s">
        <v>518</v>
      </c>
      <c r="D36" s="1108"/>
      <c r="E36" s="1109"/>
      <c r="F36" s="24">
        <v>1.48</v>
      </c>
      <c r="G36" s="25">
        <v>0.91</v>
      </c>
      <c r="H36" s="25">
        <v>0.6</v>
      </c>
      <c r="I36" s="25">
        <v>0.88</v>
      </c>
      <c r="J36" s="26">
        <v>0.8</v>
      </c>
      <c r="K36" s="10"/>
      <c r="L36" s="10"/>
      <c r="M36" s="10"/>
      <c r="N36" s="10"/>
      <c r="O36" s="10"/>
      <c r="P36" s="10"/>
    </row>
    <row r="37" spans="1:16" ht="39" customHeight="1" x14ac:dyDescent="0.2">
      <c r="A37" s="10"/>
      <c r="B37" s="23"/>
      <c r="C37" s="1108" t="s">
        <v>519</v>
      </c>
      <c r="D37" s="1108"/>
      <c r="E37" s="1109"/>
      <c r="F37" s="24">
        <v>0.55000000000000004</v>
      </c>
      <c r="G37" s="25">
        <v>0.5</v>
      </c>
      <c r="H37" s="25">
        <v>0.49</v>
      </c>
      <c r="I37" s="25">
        <v>0.48</v>
      </c>
      <c r="J37" s="26">
        <v>0.42</v>
      </c>
      <c r="K37" s="10"/>
      <c r="L37" s="10"/>
      <c r="M37" s="10"/>
      <c r="N37" s="10"/>
      <c r="O37" s="10"/>
      <c r="P37" s="10"/>
    </row>
    <row r="38" spans="1:16" ht="39" customHeight="1" x14ac:dyDescent="0.2">
      <c r="A38" s="10"/>
      <c r="B38" s="23"/>
      <c r="C38" s="1108" t="s">
        <v>520</v>
      </c>
      <c r="D38" s="1108"/>
      <c r="E38" s="1109"/>
      <c r="F38" s="24">
        <v>0.23</v>
      </c>
      <c r="G38" s="25">
        <v>0.23</v>
      </c>
      <c r="H38" s="25">
        <v>0.24</v>
      </c>
      <c r="I38" s="25">
        <v>0.23</v>
      </c>
      <c r="J38" s="26">
        <v>0.22</v>
      </c>
      <c r="K38" s="10"/>
      <c r="L38" s="10"/>
      <c r="M38" s="10"/>
      <c r="N38" s="10"/>
      <c r="O38" s="10"/>
      <c r="P38" s="10"/>
    </row>
    <row r="39" spans="1:16" ht="39" customHeight="1" x14ac:dyDescent="0.2">
      <c r="A39" s="10"/>
      <c r="B39" s="23"/>
      <c r="C39" s="1108" t="s">
        <v>521</v>
      </c>
      <c r="D39" s="1108"/>
      <c r="E39" s="1109"/>
      <c r="F39" s="24">
        <v>0</v>
      </c>
      <c r="G39" s="25">
        <v>0</v>
      </c>
      <c r="H39" s="25">
        <v>0</v>
      </c>
      <c r="I39" s="25">
        <v>0.01</v>
      </c>
      <c r="J39" s="26">
        <v>0.01</v>
      </c>
      <c r="K39" s="10"/>
      <c r="L39" s="10"/>
      <c r="M39" s="10"/>
      <c r="N39" s="10"/>
      <c r="O39" s="10"/>
      <c r="P39" s="10"/>
    </row>
    <row r="40" spans="1:16" ht="39" customHeight="1" x14ac:dyDescent="0.2">
      <c r="A40" s="10"/>
      <c r="B40" s="23"/>
      <c r="C40" s="1108" t="s">
        <v>522</v>
      </c>
      <c r="D40" s="1108"/>
      <c r="E40" s="1109"/>
      <c r="F40" s="24">
        <v>0</v>
      </c>
      <c r="G40" s="25">
        <v>0</v>
      </c>
      <c r="H40" s="25">
        <v>0</v>
      </c>
      <c r="I40" s="25">
        <v>0</v>
      </c>
      <c r="J40" s="26">
        <v>0</v>
      </c>
      <c r="K40" s="10"/>
      <c r="L40" s="10"/>
      <c r="M40" s="10"/>
      <c r="N40" s="10"/>
      <c r="O40" s="10"/>
      <c r="P40" s="10"/>
    </row>
    <row r="41" spans="1:16" ht="39" customHeight="1" x14ac:dyDescent="0.2">
      <c r="A41" s="10"/>
      <c r="B41" s="23"/>
      <c r="C41" s="1108" t="s">
        <v>523</v>
      </c>
      <c r="D41" s="1108"/>
      <c r="E41" s="1109"/>
      <c r="F41" s="24">
        <v>0</v>
      </c>
      <c r="G41" s="25">
        <v>0</v>
      </c>
      <c r="H41" s="25">
        <v>0</v>
      </c>
      <c r="I41" s="25">
        <v>0</v>
      </c>
      <c r="J41" s="26">
        <v>0</v>
      </c>
      <c r="K41" s="10"/>
      <c r="L41" s="10"/>
      <c r="M41" s="10"/>
      <c r="N41" s="10"/>
      <c r="O41" s="10"/>
      <c r="P41" s="10"/>
    </row>
    <row r="42" spans="1:16" ht="39" customHeight="1" x14ac:dyDescent="0.2">
      <c r="A42" s="10"/>
      <c r="B42" s="27"/>
      <c r="C42" s="1108" t="s">
        <v>524</v>
      </c>
      <c r="D42" s="1108"/>
      <c r="E42" s="1109"/>
      <c r="F42" s="24" t="s">
        <v>470</v>
      </c>
      <c r="G42" s="25" t="s">
        <v>470</v>
      </c>
      <c r="H42" s="25" t="s">
        <v>470</v>
      </c>
      <c r="I42" s="25" t="s">
        <v>470</v>
      </c>
      <c r="J42" s="26" t="s">
        <v>470</v>
      </c>
      <c r="K42" s="10"/>
      <c r="L42" s="10"/>
      <c r="M42" s="10"/>
      <c r="N42" s="10"/>
      <c r="O42" s="10"/>
      <c r="P42" s="10"/>
    </row>
    <row r="43" spans="1:16" ht="39" customHeight="1" thickBot="1" x14ac:dyDescent="0.25">
      <c r="A43" s="10"/>
      <c r="B43" s="28"/>
      <c r="C43" s="1110" t="s">
        <v>525</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row r="49" s="11" customFormat="1" ht="13.5" hidden="1" customHeight="1" x14ac:dyDescent="0.2"/>
  </sheetData>
  <sheetProtection algorithmName="SHA-512" hashValue="i9BIaJJ3yl8+HOY09lrmWnlGf4uz10LnUwRTAYOPkphUcNSxoeMBjTxwJz/jlGswSAD5HFuhYLoDmZHuS8/44w==" saltValue="Me/bpoQTNkoStMp0bieF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7"/>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508</v>
      </c>
      <c r="L44" s="42" t="s">
        <v>509</v>
      </c>
      <c r="M44" s="42" t="s">
        <v>510</v>
      </c>
      <c r="N44" s="42" t="s">
        <v>511</v>
      </c>
      <c r="O44" s="43" t="s">
        <v>512</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93023</v>
      </c>
      <c r="L45" s="46">
        <v>90245</v>
      </c>
      <c r="M45" s="46">
        <v>84947</v>
      </c>
      <c r="N45" s="46">
        <v>79608</v>
      </c>
      <c r="O45" s="47">
        <v>75358</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470</v>
      </c>
      <c r="L46" s="50" t="s">
        <v>470</v>
      </c>
      <c r="M46" s="50" t="s">
        <v>470</v>
      </c>
      <c r="N46" s="50" t="s">
        <v>470</v>
      </c>
      <c r="O46" s="51" t="s">
        <v>470</v>
      </c>
      <c r="P46" s="34"/>
      <c r="Q46" s="34"/>
      <c r="R46" s="34"/>
      <c r="S46" s="34"/>
      <c r="T46" s="34"/>
      <c r="U46" s="34"/>
    </row>
    <row r="47" spans="1:21" ht="30.75" customHeight="1" x14ac:dyDescent="0.2">
      <c r="A47" s="34"/>
      <c r="B47" s="1139"/>
      <c r="C47" s="1140"/>
      <c r="D47" s="48"/>
      <c r="E47" s="1116" t="s">
        <v>13</v>
      </c>
      <c r="F47" s="1116"/>
      <c r="G47" s="1116"/>
      <c r="H47" s="1116"/>
      <c r="I47" s="1116"/>
      <c r="J47" s="1117"/>
      <c r="K47" s="49">
        <v>29155</v>
      </c>
      <c r="L47" s="50">
        <v>29955</v>
      </c>
      <c r="M47" s="50">
        <v>31071</v>
      </c>
      <c r="N47" s="50">
        <v>31759</v>
      </c>
      <c r="O47" s="51">
        <v>32381</v>
      </c>
      <c r="P47" s="34"/>
      <c r="Q47" s="34"/>
      <c r="R47" s="34"/>
      <c r="S47" s="34"/>
      <c r="T47" s="34"/>
      <c r="U47" s="34"/>
    </row>
    <row r="48" spans="1:21" ht="30.75" customHeight="1" x14ac:dyDescent="0.2">
      <c r="A48" s="34"/>
      <c r="B48" s="1139"/>
      <c r="C48" s="1140"/>
      <c r="D48" s="48"/>
      <c r="E48" s="1116" t="s">
        <v>14</v>
      </c>
      <c r="F48" s="1116"/>
      <c r="G48" s="1116"/>
      <c r="H48" s="1116"/>
      <c r="I48" s="1116"/>
      <c r="J48" s="1117"/>
      <c r="K48" s="49">
        <v>686</v>
      </c>
      <c r="L48" s="50">
        <v>612</v>
      </c>
      <c r="M48" s="50">
        <v>442</v>
      </c>
      <c r="N48" s="50">
        <v>516</v>
      </c>
      <c r="O48" s="51">
        <v>503</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470</v>
      </c>
      <c r="L49" s="50" t="s">
        <v>470</v>
      </c>
      <c r="M49" s="50" t="s">
        <v>470</v>
      </c>
      <c r="N49" s="50" t="s">
        <v>470</v>
      </c>
      <c r="O49" s="51" t="s">
        <v>470</v>
      </c>
      <c r="P49" s="34"/>
      <c r="Q49" s="34"/>
      <c r="R49" s="34"/>
      <c r="S49" s="34"/>
      <c r="T49" s="34"/>
      <c r="U49" s="34"/>
    </row>
    <row r="50" spans="1:21" ht="30.75" customHeight="1" x14ac:dyDescent="0.2">
      <c r="A50" s="34"/>
      <c r="B50" s="1139"/>
      <c r="C50" s="1140"/>
      <c r="D50" s="48"/>
      <c r="E50" s="1116" t="s">
        <v>16</v>
      </c>
      <c r="F50" s="1116"/>
      <c r="G50" s="1116"/>
      <c r="H50" s="1116"/>
      <c r="I50" s="1116"/>
      <c r="J50" s="1117"/>
      <c r="K50" s="49">
        <v>904</v>
      </c>
      <c r="L50" s="50">
        <v>806</v>
      </c>
      <c r="M50" s="50">
        <v>802</v>
      </c>
      <c r="N50" s="50">
        <v>1383</v>
      </c>
      <c r="O50" s="51">
        <v>464</v>
      </c>
      <c r="P50" s="34"/>
      <c r="Q50" s="34"/>
      <c r="R50" s="34"/>
      <c r="S50" s="34"/>
      <c r="T50" s="34"/>
      <c r="U50" s="34"/>
    </row>
    <row r="51" spans="1:21" ht="30.75" customHeight="1" x14ac:dyDescent="0.2">
      <c r="A51" s="34"/>
      <c r="B51" s="1141"/>
      <c r="C51" s="1142"/>
      <c r="D51" s="52"/>
      <c r="E51" s="1116" t="s">
        <v>17</v>
      </c>
      <c r="F51" s="1116"/>
      <c r="G51" s="1116"/>
      <c r="H51" s="1116"/>
      <c r="I51" s="1116"/>
      <c r="J51" s="1117"/>
      <c r="K51" s="49" t="s">
        <v>470</v>
      </c>
      <c r="L51" s="50" t="s">
        <v>470</v>
      </c>
      <c r="M51" s="50" t="s">
        <v>470</v>
      </c>
      <c r="N51" s="50" t="s">
        <v>470</v>
      </c>
      <c r="O51" s="51" t="s">
        <v>470</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78299</v>
      </c>
      <c r="L52" s="50">
        <v>72732</v>
      </c>
      <c r="M52" s="50">
        <v>68743</v>
      </c>
      <c r="N52" s="50">
        <v>66270</v>
      </c>
      <c r="O52" s="51">
        <v>62830</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45469</v>
      </c>
      <c r="L53" s="55">
        <v>48886</v>
      </c>
      <c r="M53" s="55">
        <v>48519</v>
      </c>
      <c r="N53" s="55">
        <v>46996</v>
      </c>
      <c r="O53" s="56">
        <v>45876</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526</v>
      </c>
      <c r="P55" s="34"/>
      <c r="Q55" s="34"/>
      <c r="R55" s="34"/>
      <c r="S55" s="34"/>
      <c r="T55" s="34"/>
      <c r="U55" s="34"/>
    </row>
    <row r="56" spans="1:21" ht="30.75" customHeight="1" thickBot="1" x14ac:dyDescent="0.3">
      <c r="A56" s="34"/>
      <c r="B56" s="60"/>
      <c r="C56" s="61"/>
      <c r="D56" s="61"/>
      <c r="E56" s="62"/>
      <c r="F56" s="62"/>
      <c r="G56" s="62"/>
      <c r="H56" s="62"/>
      <c r="I56" s="62"/>
      <c r="J56" s="63" t="s">
        <v>3</v>
      </c>
      <c r="K56" s="64" t="s">
        <v>527</v>
      </c>
      <c r="L56" s="65" t="s">
        <v>528</v>
      </c>
      <c r="M56" s="65" t="s">
        <v>529</v>
      </c>
      <c r="N56" s="65" t="s">
        <v>530</v>
      </c>
      <c r="O56" s="66" t="s">
        <v>531</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23993</v>
      </c>
      <c r="L57" s="68">
        <v>19720</v>
      </c>
      <c r="M57" s="68">
        <v>18667</v>
      </c>
      <c r="N57" s="68">
        <v>18667</v>
      </c>
      <c r="O57" s="69">
        <v>20325</v>
      </c>
      <c r="P57" s="34"/>
      <c r="Q57" s="34"/>
      <c r="R57" s="34"/>
      <c r="S57" s="34"/>
      <c r="T57" s="34"/>
      <c r="U57" s="34"/>
    </row>
    <row r="58" spans="1:21" ht="30.75" customHeight="1" x14ac:dyDescent="0.2">
      <c r="A58" s="34"/>
      <c r="B58" s="1124"/>
      <c r="C58" s="1125"/>
      <c r="D58" s="1131" t="s">
        <v>26</v>
      </c>
      <c r="E58" s="1132"/>
      <c r="F58" s="1132"/>
      <c r="G58" s="1132"/>
      <c r="H58" s="1132"/>
      <c r="I58" s="1132"/>
      <c r="J58" s="1133"/>
      <c r="K58" s="70">
        <v>115733</v>
      </c>
      <c r="L58" s="71">
        <v>120924</v>
      </c>
      <c r="M58" s="71">
        <v>124714</v>
      </c>
      <c r="N58" s="71">
        <v>135188</v>
      </c>
      <c r="O58" s="72">
        <v>146882</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115685</v>
      </c>
      <c r="L59" s="74">
        <v>120840</v>
      </c>
      <c r="M59" s="74">
        <v>123739</v>
      </c>
      <c r="N59" s="74">
        <v>132143</v>
      </c>
      <c r="O59" s="75">
        <v>141236</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row r="65" s="35" customFormat="1" ht="13.5" hidden="1" customHeight="1" x14ac:dyDescent="0.2"/>
    <row r="66" s="35" customFormat="1" ht="13.5" hidden="1" customHeight="1" x14ac:dyDescent="0.2"/>
    <row r="67" s="35" customFormat="1" ht="13.5" hidden="1" customHeight="1" x14ac:dyDescent="0.2"/>
  </sheetData>
  <sheetProtection algorithmName="SHA-512" hashValue="tju8e5F8/986n3VCT5IOWcnT+iE85s1MT8cHjO4OH8cqhtf97OYeJd6Jgyv/GiDsTvYkHiYnXGzCK2a2HVKxlg==" saltValue="dI+Er+7cN/R1ionjBNio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s="79" customFormat="1" ht="15" customHeight="1" x14ac:dyDescent="0.2"/>
    <row r="32" s="79"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508</v>
      </c>
      <c r="J40" s="336" t="s">
        <v>509</v>
      </c>
      <c r="K40" s="336" t="s">
        <v>510</v>
      </c>
      <c r="L40" s="336" t="s">
        <v>511</v>
      </c>
      <c r="M40" s="337" t="s">
        <v>512</v>
      </c>
    </row>
    <row r="41" spans="2:13" ht="27.75" customHeight="1" x14ac:dyDescent="0.2">
      <c r="B41" s="1157" t="s">
        <v>30</v>
      </c>
      <c r="C41" s="1158"/>
      <c r="D41" s="85"/>
      <c r="E41" s="1159" t="s">
        <v>31</v>
      </c>
      <c r="F41" s="1159"/>
      <c r="G41" s="1159"/>
      <c r="H41" s="1160"/>
      <c r="I41" s="338">
        <v>1717971</v>
      </c>
      <c r="J41" s="339">
        <v>1713769</v>
      </c>
      <c r="K41" s="339">
        <v>1687785</v>
      </c>
      <c r="L41" s="339">
        <v>1665782</v>
      </c>
      <c r="M41" s="340">
        <v>1641427</v>
      </c>
    </row>
    <row r="42" spans="2:13" ht="27.75" customHeight="1" x14ac:dyDescent="0.2">
      <c r="B42" s="1147"/>
      <c r="C42" s="1148"/>
      <c r="D42" s="86"/>
      <c r="E42" s="1151" t="s">
        <v>32</v>
      </c>
      <c r="F42" s="1151"/>
      <c r="G42" s="1151"/>
      <c r="H42" s="1152"/>
      <c r="I42" s="341">
        <v>2255</v>
      </c>
      <c r="J42" s="342">
        <v>1624</v>
      </c>
      <c r="K42" s="342">
        <v>1114</v>
      </c>
      <c r="L42" s="342">
        <v>783</v>
      </c>
      <c r="M42" s="343">
        <v>527</v>
      </c>
    </row>
    <row r="43" spans="2:13" ht="27.75" customHeight="1" x14ac:dyDescent="0.2">
      <c r="B43" s="1147"/>
      <c r="C43" s="1148"/>
      <c r="D43" s="86"/>
      <c r="E43" s="1151" t="s">
        <v>33</v>
      </c>
      <c r="F43" s="1151"/>
      <c r="G43" s="1151"/>
      <c r="H43" s="1152"/>
      <c r="I43" s="341">
        <v>4629</v>
      </c>
      <c r="J43" s="342">
        <v>5940</v>
      </c>
      <c r="K43" s="342">
        <v>6436</v>
      </c>
      <c r="L43" s="342">
        <v>8742</v>
      </c>
      <c r="M43" s="343">
        <v>8051</v>
      </c>
    </row>
    <row r="44" spans="2:13" ht="27.75" customHeight="1" x14ac:dyDescent="0.2">
      <c r="B44" s="1147"/>
      <c r="C44" s="1148"/>
      <c r="D44" s="86"/>
      <c r="E44" s="1151" t="s">
        <v>34</v>
      </c>
      <c r="F44" s="1151"/>
      <c r="G44" s="1151"/>
      <c r="H44" s="1152"/>
      <c r="I44" s="341" t="s">
        <v>470</v>
      </c>
      <c r="J44" s="342" t="s">
        <v>470</v>
      </c>
      <c r="K44" s="342" t="s">
        <v>470</v>
      </c>
      <c r="L44" s="342" t="s">
        <v>470</v>
      </c>
      <c r="M44" s="343" t="s">
        <v>470</v>
      </c>
    </row>
    <row r="45" spans="2:13" ht="27.75" customHeight="1" x14ac:dyDescent="0.2">
      <c r="B45" s="1147"/>
      <c r="C45" s="1148"/>
      <c r="D45" s="86"/>
      <c r="E45" s="1151" t="s">
        <v>35</v>
      </c>
      <c r="F45" s="1151"/>
      <c r="G45" s="1151"/>
      <c r="H45" s="1152"/>
      <c r="I45" s="341">
        <v>213144</v>
      </c>
      <c r="J45" s="342">
        <v>209850</v>
      </c>
      <c r="K45" s="342">
        <v>204041</v>
      </c>
      <c r="L45" s="342">
        <v>204125</v>
      </c>
      <c r="M45" s="343">
        <v>202509</v>
      </c>
    </row>
    <row r="46" spans="2:13" ht="27.75" customHeight="1" x14ac:dyDescent="0.2">
      <c r="B46" s="1147"/>
      <c r="C46" s="1148"/>
      <c r="D46" s="87"/>
      <c r="E46" s="1161" t="s">
        <v>36</v>
      </c>
      <c r="F46" s="1161"/>
      <c r="G46" s="1161"/>
      <c r="H46" s="1162"/>
      <c r="I46" s="341">
        <v>9293</v>
      </c>
      <c r="J46" s="342">
        <v>9132</v>
      </c>
      <c r="K46" s="342">
        <v>13093</v>
      </c>
      <c r="L46" s="342">
        <v>9060</v>
      </c>
      <c r="M46" s="343">
        <v>9974</v>
      </c>
    </row>
    <row r="47" spans="2:13" ht="27.75" customHeight="1" x14ac:dyDescent="0.2">
      <c r="B47" s="1147"/>
      <c r="C47" s="1148"/>
      <c r="D47" s="88"/>
      <c r="E47" s="1163" t="s">
        <v>37</v>
      </c>
      <c r="F47" s="1164"/>
      <c r="G47" s="1164"/>
      <c r="H47" s="1165"/>
      <c r="I47" s="341" t="s">
        <v>470</v>
      </c>
      <c r="J47" s="342" t="s">
        <v>470</v>
      </c>
      <c r="K47" s="342" t="s">
        <v>470</v>
      </c>
      <c r="L47" s="342" t="s">
        <v>470</v>
      </c>
      <c r="M47" s="343" t="s">
        <v>470</v>
      </c>
    </row>
    <row r="48" spans="2:13" ht="27.75" customHeight="1" x14ac:dyDescent="0.2">
      <c r="B48" s="1147"/>
      <c r="C48" s="1148"/>
      <c r="D48" s="86"/>
      <c r="E48" s="1151" t="s">
        <v>38</v>
      </c>
      <c r="F48" s="1151"/>
      <c r="G48" s="1151"/>
      <c r="H48" s="1152"/>
      <c r="I48" s="341" t="s">
        <v>470</v>
      </c>
      <c r="J48" s="342" t="s">
        <v>470</v>
      </c>
      <c r="K48" s="342" t="s">
        <v>470</v>
      </c>
      <c r="L48" s="342" t="s">
        <v>470</v>
      </c>
      <c r="M48" s="343" t="s">
        <v>470</v>
      </c>
    </row>
    <row r="49" spans="2:13" ht="27.75" customHeight="1" x14ac:dyDescent="0.2">
      <c r="B49" s="1149"/>
      <c r="C49" s="1150"/>
      <c r="D49" s="86"/>
      <c r="E49" s="1151" t="s">
        <v>39</v>
      </c>
      <c r="F49" s="1151"/>
      <c r="G49" s="1151"/>
      <c r="H49" s="1152"/>
      <c r="I49" s="341" t="s">
        <v>470</v>
      </c>
      <c r="J49" s="342" t="s">
        <v>470</v>
      </c>
      <c r="K49" s="342" t="s">
        <v>470</v>
      </c>
      <c r="L49" s="342" t="s">
        <v>470</v>
      </c>
      <c r="M49" s="343" t="s">
        <v>470</v>
      </c>
    </row>
    <row r="50" spans="2:13" ht="27.75" customHeight="1" x14ac:dyDescent="0.2">
      <c r="B50" s="1145" t="s">
        <v>40</v>
      </c>
      <c r="C50" s="1146"/>
      <c r="D50" s="89"/>
      <c r="E50" s="1151" t="s">
        <v>41</v>
      </c>
      <c r="F50" s="1151"/>
      <c r="G50" s="1151"/>
      <c r="H50" s="1152"/>
      <c r="I50" s="341">
        <v>179366</v>
      </c>
      <c r="J50" s="342">
        <v>213028</v>
      </c>
      <c r="K50" s="342">
        <v>224723</v>
      </c>
      <c r="L50" s="342">
        <v>243554</v>
      </c>
      <c r="M50" s="343">
        <v>266321</v>
      </c>
    </row>
    <row r="51" spans="2:13" ht="27.75" customHeight="1" x14ac:dyDescent="0.2">
      <c r="B51" s="1147"/>
      <c r="C51" s="1148"/>
      <c r="D51" s="86"/>
      <c r="E51" s="1151" t="s">
        <v>42</v>
      </c>
      <c r="F51" s="1151"/>
      <c r="G51" s="1151"/>
      <c r="H51" s="1152"/>
      <c r="I51" s="341">
        <v>35300</v>
      </c>
      <c r="J51" s="342">
        <v>33270</v>
      </c>
      <c r="K51" s="342">
        <v>32717</v>
      </c>
      <c r="L51" s="342">
        <v>31892</v>
      </c>
      <c r="M51" s="343">
        <v>31032</v>
      </c>
    </row>
    <row r="52" spans="2:13" ht="27.75" customHeight="1" x14ac:dyDescent="0.2">
      <c r="B52" s="1149"/>
      <c r="C52" s="1150"/>
      <c r="D52" s="86"/>
      <c r="E52" s="1151" t="s">
        <v>43</v>
      </c>
      <c r="F52" s="1151"/>
      <c r="G52" s="1151"/>
      <c r="H52" s="1152"/>
      <c r="I52" s="341">
        <v>870818</v>
      </c>
      <c r="J52" s="342">
        <v>861586</v>
      </c>
      <c r="K52" s="342">
        <v>829064</v>
      </c>
      <c r="L52" s="342">
        <v>790057</v>
      </c>
      <c r="M52" s="343">
        <v>750026</v>
      </c>
    </row>
    <row r="53" spans="2:13" ht="27.75" customHeight="1" thickBot="1" x14ac:dyDescent="0.25">
      <c r="B53" s="1153" t="s">
        <v>20</v>
      </c>
      <c r="C53" s="1154"/>
      <c r="D53" s="90"/>
      <c r="E53" s="1155" t="s">
        <v>44</v>
      </c>
      <c r="F53" s="1155"/>
      <c r="G53" s="1155"/>
      <c r="H53" s="1156"/>
      <c r="I53" s="344">
        <v>861807</v>
      </c>
      <c r="J53" s="345">
        <v>832430</v>
      </c>
      <c r="K53" s="345">
        <v>825965</v>
      </c>
      <c r="L53" s="345">
        <v>822989</v>
      </c>
      <c r="M53" s="346">
        <v>815111</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18i6ZnzjlDyHTGrUQUQ21f1HAp+40uSkxDzJOsDuNCWAOLjfc0dFC+piNyZbhyJeBaw6BJYOw0Y++EikkLQ3gg==" saltValue="shWFFrnylISAUWYJE4Fz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510</v>
      </c>
      <c r="G54" s="98" t="s">
        <v>511</v>
      </c>
      <c r="H54" s="99" t="s">
        <v>512</v>
      </c>
    </row>
    <row r="55" spans="2:8" ht="52.5" customHeight="1" x14ac:dyDescent="0.2">
      <c r="B55" s="100"/>
      <c r="C55" s="1171" t="s">
        <v>46</v>
      </c>
      <c r="D55" s="1171"/>
      <c r="E55" s="1172"/>
      <c r="F55" s="347">
        <v>17562</v>
      </c>
      <c r="G55" s="347">
        <v>17572</v>
      </c>
      <c r="H55" s="348">
        <v>17600</v>
      </c>
    </row>
    <row r="56" spans="2:8" ht="52.5" customHeight="1" x14ac:dyDescent="0.2">
      <c r="B56" s="101"/>
      <c r="C56" s="1173" t="s">
        <v>47</v>
      </c>
      <c r="D56" s="1173"/>
      <c r="E56" s="1174"/>
      <c r="F56" s="349">
        <v>7441</v>
      </c>
      <c r="G56" s="349">
        <v>7445</v>
      </c>
      <c r="H56" s="350">
        <v>7457</v>
      </c>
    </row>
    <row r="57" spans="2:8" ht="53.25" customHeight="1" x14ac:dyDescent="0.2">
      <c r="B57" s="101"/>
      <c r="C57" s="1175" t="s">
        <v>48</v>
      </c>
      <c r="D57" s="1175"/>
      <c r="E57" s="1176"/>
      <c r="F57" s="351">
        <v>75239</v>
      </c>
      <c r="G57" s="351">
        <v>81855</v>
      </c>
      <c r="H57" s="352">
        <v>102009</v>
      </c>
    </row>
    <row r="58" spans="2:8" ht="45.75" customHeight="1" x14ac:dyDescent="0.2">
      <c r="B58" s="102"/>
      <c r="C58" s="1166" t="s">
        <v>564</v>
      </c>
      <c r="D58" s="1167"/>
      <c r="E58" s="1168"/>
      <c r="F58" s="353">
        <v>43822</v>
      </c>
      <c r="G58" s="353">
        <v>50700</v>
      </c>
      <c r="H58" s="354">
        <v>63947</v>
      </c>
    </row>
    <row r="59" spans="2:8" ht="45.75" customHeight="1" x14ac:dyDescent="0.2">
      <c r="B59" s="102"/>
      <c r="C59" s="1166" t="s">
        <v>566</v>
      </c>
      <c r="D59" s="1167"/>
      <c r="E59" s="1168"/>
      <c r="F59" s="353">
        <v>2707</v>
      </c>
      <c r="G59" s="353">
        <v>3627</v>
      </c>
      <c r="H59" s="354">
        <v>12894</v>
      </c>
    </row>
    <row r="60" spans="2:8" ht="45.75" customHeight="1" x14ac:dyDescent="0.2">
      <c r="B60" s="102"/>
      <c r="C60" s="1166" t="s">
        <v>565</v>
      </c>
      <c r="D60" s="1167"/>
      <c r="E60" s="1168"/>
      <c r="F60" s="353">
        <v>5377</v>
      </c>
      <c r="G60" s="353">
        <v>5380</v>
      </c>
      <c r="H60" s="354">
        <v>5389</v>
      </c>
    </row>
    <row r="61" spans="2:8" ht="45.75" customHeight="1" x14ac:dyDescent="0.2">
      <c r="B61" s="102"/>
      <c r="C61" s="1166" t="s">
        <v>568</v>
      </c>
      <c r="D61" s="1167"/>
      <c r="E61" s="1168"/>
      <c r="F61" s="353" t="s">
        <v>569</v>
      </c>
      <c r="G61" s="353">
        <v>1138</v>
      </c>
      <c r="H61" s="354">
        <v>5047</v>
      </c>
    </row>
    <row r="62" spans="2:8" ht="45.75" customHeight="1" thickBot="1" x14ac:dyDescent="0.25">
      <c r="B62" s="103"/>
      <c r="C62" s="1166" t="s">
        <v>567</v>
      </c>
      <c r="D62" s="1167"/>
      <c r="E62" s="1168"/>
      <c r="F62" s="355">
        <v>4683</v>
      </c>
      <c r="G62" s="355">
        <v>3517</v>
      </c>
      <c r="H62" s="356">
        <v>3127</v>
      </c>
    </row>
    <row r="63" spans="2:8" ht="52.5" customHeight="1" thickBot="1" x14ac:dyDescent="0.25">
      <c r="B63" s="104"/>
      <c r="C63" s="1169" t="s">
        <v>49</v>
      </c>
      <c r="D63" s="1169"/>
      <c r="E63" s="1170"/>
      <c r="F63" s="357">
        <v>100241</v>
      </c>
      <c r="G63" s="357">
        <v>106872</v>
      </c>
      <c r="H63" s="358">
        <v>127066</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4OL8Hn1A8lh2vkw3G4o2MKcb5KK6qU5j6D5eoMJfwrF4WyKDhe89arspuJ0iQwN5BbahNXPdxlhBWdT5To3Rig==" saltValue="s1VFvQH29EC+7lCpUY0P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501</v>
      </c>
      <c r="B3" s="120"/>
      <c r="C3" s="121"/>
      <c r="D3" s="122">
        <v>102597</v>
      </c>
      <c r="E3" s="123"/>
      <c r="F3" s="124">
        <v>122371</v>
      </c>
      <c r="G3" s="125"/>
      <c r="H3" s="126"/>
    </row>
    <row r="4" spans="1:8" x14ac:dyDescent="0.2">
      <c r="A4" s="127"/>
      <c r="B4" s="128"/>
      <c r="C4" s="129"/>
      <c r="D4" s="130">
        <v>23220</v>
      </c>
      <c r="E4" s="131"/>
      <c r="F4" s="132">
        <v>28038</v>
      </c>
      <c r="G4" s="133"/>
      <c r="H4" s="134"/>
    </row>
    <row r="5" spans="1:8" x14ac:dyDescent="0.2">
      <c r="A5" s="115" t="s">
        <v>503</v>
      </c>
      <c r="B5" s="120"/>
      <c r="C5" s="121"/>
      <c r="D5" s="122">
        <v>105836</v>
      </c>
      <c r="E5" s="123"/>
      <c r="F5" s="124">
        <v>125393</v>
      </c>
      <c r="G5" s="125"/>
      <c r="H5" s="126"/>
    </row>
    <row r="6" spans="1:8" x14ac:dyDescent="0.2">
      <c r="A6" s="127"/>
      <c r="B6" s="128"/>
      <c r="C6" s="129"/>
      <c r="D6" s="130">
        <v>22774</v>
      </c>
      <c r="E6" s="131"/>
      <c r="F6" s="132">
        <v>28054</v>
      </c>
      <c r="G6" s="133"/>
      <c r="H6" s="134"/>
    </row>
    <row r="7" spans="1:8" x14ac:dyDescent="0.2">
      <c r="A7" s="115" t="s">
        <v>504</v>
      </c>
      <c r="B7" s="120"/>
      <c r="C7" s="121"/>
      <c r="D7" s="122">
        <v>102977</v>
      </c>
      <c r="E7" s="123"/>
      <c r="F7" s="124">
        <v>115991</v>
      </c>
      <c r="G7" s="125"/>
      <c r="H7" s="126"/>
    </row>
    <row r="8" spans="1:8" x14ac:dyDescent="0.2">
      <c r="A8" s="127"/>
      <c r="B8" s="128"/>
      <c r="C8" s="129"/>
      <c r="D8" s="130">
        <v>20688</v>
      </c>
      <c r="E8" s="131"/>
      <c r="F8" s="132">
        <v>28546</v>
      </c>
      <c r="G8" s="133"/>
      <c r="H8" s="134"/>
    </row>
    <row r="9" spans="1:8" x14ac:dyDescent="0.2">
      <c r="A9" s="115" t="s">
        <v>505</v>
      </c>
      <c r="B9" s="120"/>
      <c r="C9" s="121"/>
      <c r="D9" s="122">
        <v>103036</v>
      </c>
      <c r="E9" s="123"/>
      <c r="F9" s="124">
        <v>118517</v>
      </c>
      <c r="G9" s="125"/>
      <c r="H9" s="126"/>
    </row>
    <row r="10" spans="1:8" x14ac:dyDescent="0.2">
      <c r="A10" s="127"/>
      <c r="B10" s="128"/>
      <c r="C10" s="129"/>
      <c r="D10" s="130">
        <v>22263</v>
      </c>
      <c r="E10" s="131"/>
      <c r="F10" s="132">
        <v>30926</v>
      </c>
      <c r="G10" s="133"/>
      <c r="H10" s="134"/>
    </row>
    <row r="11" spans="1:8" x14ac:dyDescent="0.2">
      <c r="A11" s="115" t="s">
        <v>506</v>
      </c>
      <c r="B11" s="120"/>
      <c r="C11" s="121"/>
      <c r="D11" s="122">
        <v>105222</v>
      </c>
      <c r="E11" s="123"/>
      <c r="F11" s="124">
        <v>117465</v>
      </c>
      <c r="G11" s="125"/>
      <c r="H11" s="126"/>
    </row>
    <row r="12" spans="1:8" x14ac:dyDescent="0.2">
      <c r="A12" s="127"/>
      <c r="B12" s="128"/>
      <c r="C12" s="135"/>
      <c r="D12" s="130">
        <v>22519</v>
      </c>
      <c r="E12" s="131"/>
      <c r="F12" s="132">
        <v>29995</v>
      </c>
      <c r="G12" s="133"/>
      <c r="H12" s="134"/>
    </row>
    <row r="13" spans="1:8" x14ac:dyDescent="0.2">
      <c r="A13" s="115"/>
      <c r="B13" s="120"/>
      <c r="C13" s="121"/>
      <c r="D13" s="122">
        <v>103934</v>
      </c>
      <c r="E13" s="123"/>
      <c r="F13" s="124">
        <v>119947</v>
      </c>
      <c r="G13" s="136"/>
      <c r="H13" s="126"/>
    </row>
    <row r="14" spans="1:8" x14ac:dyDescent="0.2">
      <c r="A14" s="127"/>
      <c r="B14" s="128"/>
      <c r="C14" s="129"/>
      <c r="D14" s="130">
        <v>22293</v>
      </c>
      <c r="E14" s="131"/>
      <c r="F14" s="132">
        <v>29112</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3.92</v>
      </c>
      <c r="C19" s="137">
        <f>ROUND(VALUE(SUBSTITUTE(実質収支比率等に係る経年分析!G$48,"▲","-")),2)</f>
        <v>3.17</v>
      </c>
      <c r="D19" s="137">
        <f>ROUND(VALUE(SUBSTITUTE(実質収支比率等に係る経年分析!H$48,"▲","-")),2)</f>
        <v>4.3499999999999996</v>
      </c>
      <c r="E19" s="137">
        <f>ROUND(VALUE(SUBSTITUTE(実質収支比率等に係る経年分析!I$48,"▲","-")),2)</f>
        <v>3.39</v>
      </c>
      <c r="F19" s="137">
        <f>ROUND(VALUE(SUBSTITUTE(実質収支比率等に係る経年分析!J$48,"▲","-")),2)</f>
        <v>2.56</v>
      </c>
    </row>
    <row r="20" spans="1:11" x14ac:dyDescent="0.2">
      <c r="A20" s="137" t="s">
        <v>54</v>
      </c>
      <c r="B20" s="137">
        <f>ROUND(VALUE(SUBSTITUTE(実質収支比率等に係る経年分析!F$47,"▲","-")),2)</f>
        <v>3.63</v>
      </c>
      <c r="C20" s="137">
        <f>ROUND(VALUE(SUBSTITUTE(実質収支比率等に係る経年分析!G$47,"▲","-")),2)</f>
        <v>3.54</v>
      </c>
      <c r="D20" s="137">
        <f>ROUND(VALUE(SUBSTITUTE(実質収支比率等に係る経年分析!H$47,"▲","-")),2)</f>
        <v>3.63</v>
      </c>
      <c r="E20" s="137">
        <f>ROUND(VALUE(SUBSTITUTE(実質収支比率等に係る経年分析!I$47,"▲","-")),2)</f>
        <v>3.63</v>
      </c>
      <c r="F20" s="137">
        <f>ROUND(VALUE(SUBSTITUTE(実質収支比率等に係る経年分析!J$47,"▲","-")),2)</f>
        <v>3.6</v>
      </c>
    </row>
    <row r="21" spans="1:11" x14ac:dyDescent="0.2">
      <c r="A21" s="137" t="s">
        <v>55</v>
      </c>
      <c r="B21" s="137">
        <f>IF(ISNUMBER(VALUE(SUBSTITUTE(実質収支比率等に係る経年分析!F$49,"▲","-"))),ROUND(VALUE(SUBSTITUTE(実質収支比率等に係る経年分析!F$49,"▲","-")),2),NA())</f>
        <v>2.5299999999999998</v>
      </c>
      <c r="C21" s="137">
        <f>IF(ISNUMBER(VALUE(SUBSTITUTE(実質収支比率等に係る経年分析!G$49,"▲","-"))),ROUND(VALUE(SUBSTITUTE(実質収支比率等に係る経年分析!G$49,"▲","-")),2),NA())</f>
        <v>-0.61</v>
      </c>
      <c r="D21" s="137">
        <f>IF(ISNUMBER(VALUE(SUBSTITUTE(実質収支比率等に係る経年分析!H$49,"▲","-"))),ROUND(VALUE(SUBSTITUTE(実質収支比率等に係る経年分析!H$49,"▲","-")),2),NA())</f>
        <v>1.1000000000000001</v>
      </c>
      <c r="E21" s="137">
        <f>IF(ISNUMBER(VALUE(SUBSTITUTE(実質収支比率等に係る経年分析!I$49,"▲","-"))),ROUND(VALUE(SUBSTITUTE(実質収支比率等に係る経年分析!I$49,"▲","-")),2),NA())</f>
        <v>-0.97</v>
      </c>
      <c r="F21" s="137">
        <f>IF(ISNUMBER(VALUE(SUBSTITUTE(実質収支比率等に係る経年分析!J$49,"▲","-"))),ROUND(VALUE(SUBSTITUTE(実質収支比率等に係る経年分析!J$49,"▲","-")),2),NA())</f>
        <v>-0.79</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母子父子寡婦福祉資金貸付事業特別会計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公共土木用地取得先行事業等特別会計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公債管理特別会計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0.01</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0.01</v>
      </c>
    </row>
    <row r="32" spans="1:11" x14ac:dyDescent="0.2">
      <c r="A32" s="138" t="str">
        <f>IF(連結実質赤字比率に係る赤字・黒字の構成分析!C$38="",NA(),連結実質赤字比率に係る赤字・黒字の構成分析!C$38)</f>
        <v>鹿児島県工業用水道事業特別会計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0.23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0.23</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0.24</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0.23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0.22</v>
      </c>
    </row>
    <row r="33" spans="1:16" x14ac:dyDescent="0.2">
      <c r="A33" s="138" t="str">
        <f>IF(連結実質赤字比率に係る赤字・黒字の構成分析!C$37="",NA(),連結実質赤字比率に係る赤字・黒字の構成分析!C$37)</f>
        <v>鹿児島県港湾整備事業特別会計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0.55000000000000004</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0.5</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0.49</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0.48</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0.42</v>
      </c>
    </row>
    <row r="34" spans="1:16" x14ac:dyDescent="0.2">
      <c r="A34" s="138" t="str">
        <f>IF(連結実質赤字比率に係る赤字・黒字の構成分析!C$36="",NA(),連結実質赤字比率に係る赤字・黒字の構成分析!C$36)</f>
        <v>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1.48</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0.91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0.6</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0.88</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0.8</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3.9</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3.16</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4.3499999999999996</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3.38</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2.54</v>
      </c>
    </row>
    <row r="36" spans="1:16" x14ac:dyDescent="0.2">
      <c r="A36" s="138" t="str">
        <f>IF(連結実質赤字比率に係る赤字・黒字の構成分析!C$34="",NA(),連結実質赤字比率に係る赤字・黒字の構成分析!C$34)</f>
        <v>鹿児島県病院事業特別会計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2.09</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2.4300000000000002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2.98</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3.14</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2.78</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78299</v>
      </c>
      <c r="E42" s="139"/>
      <c r="F42" s="139"/>
      <c r="G42" s="139">
        <f>'実質公債費比率（分子）の構造'!L$52</f>
        <v>72732</v>
      </c>
      <c r="H42" s="139"/>
      <c r="I42" s="139"/>
      <c r="J42" s="139">
        <f>'実質公債費比率（分子）の構造'!M$52</f>
        <v>68743</v>
      </c>
      <c r="K42" s="139"/>
      <c r="L42" s="139"/>
      <c r="M42" s="139">
        <f>'実質公債費比率（分子）の構造'!N$52</f>
        <v>66270</v>
      </c>
      <c r="N42" s="139"/>
      <c r="O42" s="139"/>
      <c r="P42" s="139">
        <f>'実質公債費比率（分子）の構造'!O$52</f>
        <v>62830</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904</v>
      </c>
      <c r="C44" s="139"/>
      <c r="D44" s="139"/>
      <c r="E44" s="139">
        <f>'実質公債費比率（分子）の構造'!L$50</f>
        <v>806</v>
      </c>
      <c r="F44" s="139"/>
      <c r="G44" s="139"/>
      <c r="H44" s="139">
        <f>'実質公債費比率（分子）の構造'!M$50</f>
        <v>802</v>
      </c>
      <c r="I44" s="139"/>
      <c r="J44" s="139"/>
      <c r="K44" s="139">
        <f>'実質公債費比率（分子）の構造'!N$50</f>
        <v>1383</v>
      </c>
      <c r="L44" s="139"/>
      <c r="M44" s="139"/>
      <c r="N44" s="139">
        <f>'実質公債費比率（分子）の構造'!O$50</f>
        <v>464</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686</v>
      </c>
      <c r="C46" s="139"/>
      <c r="D46" s="139"/>
      <c r="E46" s="139">
        <f>'実質公債費比率（分子）の構造'!L$48</f>
        <v>612</v>
      </c>
      <c r="F46" s="139"/>
      <c r="G46" s="139"/>
      <c r="H46" s="139">
        <f>'実質公債費比率（分子）の構造'!M$48</f>
        <v>442</v>
      </c>
      <c r="I46" s="139"/>
      <c r="J46" s="139"/>
      <c r="K46" s="139">
        <f>'実質公債費比率（分子）の構造'!N$48</f>
        <v>516</v>
      </c>
      <c r="L46" s="139"/>
      <c r="M46" s="139"/>
      <c r="N46" s="139">
        <f>'実質公債費比率（分子）の構造'!O$48</f>
        <v>503</v>
      </c>
      <c r="O46" s="139"/>
      <c r="P46" s="139"/>
    </row>
    <row r="47" spans="1:16" x14ac:dyDescent="0.2">
      <c r="A47" s="139" t="s">
        <v>13</v>
      </c>
      <c r="B47" s="139">
        <f>'実質公債費比率（分子）の構造'!K$47</f>
        <v>29155</v>
      </c>
      <c r="C47" s="139"/>
      <c r="D47" s="139"/>
      <c r="E47" s="139">
        <f>'実質公債費比率（分子）の構造'!L$47</f>
        <v>29955</v>
      </c>
      <c r="F47" s="139"/>
      <c r="G47" s="139"/>
      <c r="H47" s="139">
        <f>'実質公債費比率（分子）の構造'!M$47</f>
        <v>31071</v>
      </c>
      <c r="I47" s="139"/>
      <c r="J47" s="139"/>
      <c r="K47" s="139">
        <f>'実質公債費比率（分子）の構造'!N$47</f>
        <v>31759</v>
      </c>
      <c r="L47" s="139"/>
      <c r="M47" s="139"/>
      <c r="N47" s="139">
        <f>'実質公債費比率（分子）の構造'!O$47</f>
        <v>32381</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93023</v>
      </c>
      <c r="C49" s="139"/>
      <c r="D49" s="139"/>
      <c r="E49" s="139">
        <f>'実質公債費比率（分子）の構造'!L$45</f>
        <v>90245</v>
      </c>
      <c r="F49" s="139"/>
      <c r="G49" s="139"/>
      <c r="H49" s="139">
        <f>'実質公債費比率（分子）の構造'!M$45</f>
        <v>84947</v>
      </c>
      <c r="I49" s="139"/>
      <c r="J49" s="139"/>
      <c r="K49" s="139">
        <f>'実質公債費比率（分子）の構造'!N$45</f>
        <v>79608</v>
      </c>
      <c r="L49" s="139"/>
      <c r="M49" s="139"/>
      <c r="N49" s="139">
        <f>'実質公債費比率（分子）の構造'!O$45</f>
        <v>75358</v>
      </c>
      <c r="O49" s="139"/>
      <c r="P49" s="139"/>
    </row>
    <row r="50" spans="1:16" x14ac:dyDescent="0.2">
      <c r="A50" s="139" t="s">
        <v>68</v>
      </c>
      <c r="B50" s="139" t="e">
        <f>NA()</f>
        <v>#N/A</v>
      </c>
      <c r="C50" s="139">
        <f>IF(ISNUMBER('実質公債費比率（分子）の構造'!K$53),'実質公債費比率（分子）の構造'!K$53,NA())</f>
        <v>45469</v>
      </c>
      <c r="D50" s="139" t="e">
        <f>NA()</f>
        <v>#N/A</v>
      </c>
      <c r="E50" s="139" t="e">
        <f>NA()</f>
        <v>#N/A</v>
      </c>
      <c r="F50" s="139">
        <f>IF(ISNUMBER('実質公債費比率（分子）の構造'!L$53),'実質公債費比率（分子）の構造'!L$53,NA())</f>
        <v>48886</v>
      </c>
      <c r="G50" s="139" t="e">
        <f>NA()</f>
        <v>#N/A</v>
      </c>
      <c r="H50" s="139" t="e">
        <f>NA()</f>
        <v>#N/A</v>
      </c>
      <c r="I50" s="139">
        <f>IF(ISNUMBER('実質公債費比率（分子）の構造'!M$53),'実質公債費比率（分子）の構造'!M$53,NA())</f>
        <v>48519</v>
      </c>
      <c r="J50" s="139" t="e">
        <f>NA()</f>
        <v>#N/A</v>
      </c>
      <c r="K50" s="139" t="e">
        <f>NA()</f>
        <v>#N/A</v>
      </c>
      <c r="L50" s="139">
        <f>IF(ISNUMBER('実質公債費比率（分子）の構造'!N$53),'実質公債費比率（分子）の構造'!N$53,NA())</f>
        <v>46996</v>
      </c>
      <c r="M50" s="139" t="e">
        <f>NA()</f>
        <v>#N/A</v>
      </c>
      <c r="N50" s="139" t="e">
        <f>NA()</f>
        <v>#N/A</v>
      </c>
      <c r="O50" s="139">
        <f>IF(ISNUMBER('実質公債費比率（分子）の構造'!O$53),'実質公債費比率（分子）の構造'!O$53,NA())</f>
        <v>45876</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870818</v>
      </c>
      <c r="E56" s="138"/>
      <c r="F56" s="138"/>
      <c r="G56" s="138">
        <f>'将来負担比率（分子）の構造'!J$52</f>
        <v>861586</v>
      </c>
      <c r="H56" s="138"/>
      <c r="I56" s="138"/>
      <c r="J56" s="138">
        <f>'将来負担比率（分子）の構造'!K$52</f>
        <v>829064</v>
      </c>
      <c r="K56" s="138"/>
      <c r="L56" s="138"/>
      <c r="M56" s="138">
        <f>'将来負担比率（分子）の構造'!L$52</f>
        <v>790057</v>
      </c>
      <c r="N56" s="138"/>
      <c r="O56" s="138"/>
      <c r="P56" s="138">
        <f>'将来負担比率（分子）の構造'!M$52</f>
        <v>750026</v>
      </c>
    </row>
    <row r="57" spans="1:16" x14ac:dyDescent="0.2">
      <c r="A57" s="138" t="s">
        <v>42</v>
      </c>
      <c r="B57" s="138"/>
      <c r="C57" s="138"/>
      <c r="D57" s="138">
        <f>'将来負担比率（分子）の構造'!I$51</f>
        <v>35300</v>
      </c>
      <c r="E57" s="138"/>
      <c r="F57" s="138"/>
      <c r="G57" s="138">
        <f>'将来負担比率（分子）の構造'!J$51</f>
        <v>33270</v>
      </c>
      <c r="H57" s="138"/>
      <c r="I57" s="138"/>
      <c r="J57" s="138">
        <f>'将来負担比率（分子）の構造'!K$51</f>
        <v>32717</v>
      </c>
      <c r="K57" s="138"/>
      <c r="L57" s="138"/>
      <c r="M57" s="138">
        <f>'将来負担比率（分子）の構造'!L$51</f>
        <v>31892</v>
      </c>
      <c r="N57" s="138"/>
      <c r="O57" s="138"/>
      <c r="P57" s="138">
        <f>'将来負担比率（分子）の構造'!M$51</f>
        <v>31032</v>
      </c>
    </row>
    <row r="58" spans="1:16" x14ac:dyDescent="0.2">
      <c r="A58" s="138" t="s">
        <v>41</v>
      </c>
      <c r="B58" s="138"/>
      <c r="C58" s="138"/>
      <c r="D58" s="138">
        <f>'将来負担比率（分子）の構造'!I$50</f>
        <v>179366</v>
      </c>
      <c r="E58" s="138"/>
      <c r="F58" s="138"/>
      <c r="G58" s="138">
        <f>'将来負担比率（分子）の構造'!J$50</f>
        <v>213028</v>
      </c>
      <c r="H58" s="138"/>
      <c r="I58" s="138"/>
      <c r="J58" s="138">
        <f>'将来負担比率（分子）の構造'!K$50</f>
        <v>224723</v>
      </c>
      <c r="K58" s="138"/>
      <c r="L58" s="138"/>
      <c r="M58" s="138">
        <f>'将来負担比率（分子）の構造'!L$50</f>
        <v>243554</v>
      </c>
      <c r="N58" s="138"/>
      <c r="O58" s="138"/>
      <c r="P58" s="138">
        <f>'将来負担比率（分子）の構造'!M$50</f>
        <v>266321</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9293</v>
      </c>
      <c r="C61" s="138"/>
      <c r="D61" s="138"/>
      <c r="E61" s="138">
        <f>'将来負担比率（分子）の構造'!J$46</f>
        <v>9132</v>
      </c>
      <c r="F61" s="138"/>
      <c r="G61" s="138"/>
      <c r="H61" s="138">
        <f>'将来負担比率（分子）の構造'!K$46</f>
        <v>13093</v>
      </c>
      <c r="I61" s="138"/>
      <c r="J61" s="138"/>
      <c r="K61" s="138">
        <f>'将来負担比率（分子）の構造'!L$46</f>
        <v>9060</v>
      </c>
      <c r="L61" s="138"/>
      <c r="M61" s="138"/>
      <c r="N61" s="138">
        <f>'将来負担比率（分子）の構造'!M$46</f>
        <v>9974</v>
      </c>
      <c r="O61" s="138"/>
      <c r="P61" s="138"/>
    </row>
    <row r="62" spans="1:16" x14ac:dyDescent="0.2">
      <c r="A62" s="138" t="s">
        <v>35</v>
      </c>
      <c r="B62" s="138">
        <f>'将来負担比率（分子）の構造'!I$45</f>
        <v>213144</v>
      </c>
      <c r="C62" s="138"/>
      <c r="D62" s="138"/>
      <c r="E62" s="138">
        <f>'将来負担比率（分子）の構造'!J$45</f>
        <v>209850</v>
      </c>
      <c r="F62" s="138"/>
      <c r="G62" s="138"/>
      <c r="H62" s="138">
        <f>'将来負担比率（分子）の構造'!K$45</f>
        <v>204041</v>
      </c>
      <c r="I62" s="138"/>
      <c r="J62" s="138"/>
      <c r="K62" s="138">
        <f>'将来負担比率（分子）の構造'!L$45</f>
        <v>204125</v>
      </c>
      <c r="L62" s="138"/>
      <c r="M62" s="138"/>
      <c r="N62" s="138">
        <f>'将来負担比率（分子）の構造'!M$45</f>
        <v>202509</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4629</v>
      </c>
      <c r="C64" s="138"/>
      <c r="D64" s="138"/>
      <c r="E64" s="138">
        <f>'将来負担比率（分子）の構造'!J$43</f>
        <v>5940</v>
      </c>
      <c r="F64" s="138"/>
      <c r="G64" s="138"/>
      <c r="H64" s="138">
        <f>'将来負担比率（分子）の構造'!K$43</f>
        <v>6436</v>
      </c>
      <c r="I64" s="138"/>
      <c r="J64" s="138"/>
      <c r="K64" s="138">
        <f>'将来負担比率（分子）の構造'!L$43</f>
        <v>8742</v>
      </c>
      <c r="L64" s="138"/>
      <c r="M64" s="138"/>
      <c r="N64" s="138">
        <f>'将来負担比率（分子）の構造'!M$43</f>
        <v>8051</v>
      </c>
      <c r="O64" s="138"/>
      <c r="P64" s="138"/>
    </row>
    <row r="65" spans="1:16" x14ac:dyDescent="0.2">
      <c r="A65" s="138" t="s">
        <v>32</v>
      </c>
      <c r="B65" s="138">
        <f>'将来負担比率（分子）の構造'!I$42</f>
        <v>2255</v>
      </c>
      <c r="C65" s="138"/>
      <c r="D65" s="138"/>
      <c r="E65" s="138">
        <f>'将来負担比率（分子）の構造'!J$42</f>
        <v>1624</v>
      </c>
      <c r="F65" s="138"/>
      <c r="G65" s="138"/>
      <c r="H65" s="138">
        <f>'将来負担比率（分子）の構造'!K$42</f>
        <v>1114</v>
      </c>
      <c r="I65" s="138"/>
      <c r="J65" s="138"/>
      <c r="K65" s="138">
        <f>'将来負担比率（分子）の構造'!L$42</f>
        <v>783</v>
      </c>
      <c r="L65" s="138"/>
      <c r="M65" s="138"/>
      <c r="N65" s="138">
        <f>'将来負担比率（分子）の構造'!M$42</f>
        <v>527</v>
      </c>
      <c r="O65" s="138"/>
      <c r="P65" s="138"/>
    </row>
    <row r="66" spans="1:16" x14ac:dyDescent="0.2">
      <c r="A66" s="138" t="s">
        <v>31</v>
      </c>
      <c r="B66" s="138">
        <f>'将来負担比率（分子）の構造'!I$41</f>
        <v>1717971</v>
      </c>
      <c r="C66" s="138"/>
      <c r="D66" s="138"/>
      <c r="E66" s="138">
        <f>'将来負担比率（分子）の構造'!J$41</f>
        <v>1713769</v>
      </c>
      <c r="F66" s="138"/>
      <c r="G66" s="138"/>
      <c r="H66" s="138">
        <f>'将来負担比率（分子）の構造'!K$41</f>
        <v>1687785</v>
      </c>
      <c r="I66" s="138"/>
      <c r="J66" s="138"/>
      <c r="K66" s="138">
        <f>'将来負担比率（分子）の構造'!L$41</f>
        <v>1665782</v>
      </c>
      <c r="L66" s="138"/>
      <c r="M66" s="138"/>
      <c r="N66" s="138">
        <f>'将来負担比率（分子）の構造'!M$41</f>
        <v>1641427</v>
      </c>
      <c r="O66" s="138"/>
      <c r="P66" s="138"/>
    </row>
    <row r="67" spans="1:16" x14ac:dyDescent="0.2">
      <c r="A67" s="138" t="s">
        <v>72</v>
      </c>
      <c r="B67" s="138" t="e">
        <f>NA()</f>
        <v>#N/A</v>
      </c>
      <c r="C67" s="138">
        <f>IF(ISNUMBER('将来負担比率（分子）の構造'!I$53), IF('将来負担比率（分子）の構造'!I$53 &lt; 0, 0, '将来負担比率（分子）の構造'!I$53), NA())</f>
        <v>861807</v>
      </c>
      <c r="D67" s="138" t="e">
        <f>NA()</f>
        <v>#N/A</v>
      </c>
      <c r="E67" s="138" t="e">
        <f>NA()</f>
        <v>#N/A</v>
      </c>
      <c r="F67" s="138">
        <f>IF(ISNUMBER('将来負担比率（分子）の構造'!J$53), IF('将来負担比率（分子）の構造'!J$53 &lt; 0, 0, '将来負担比率（分子）の構造'!J$53), NA())</f>
        <v>832430</v>
      </c>
      <c r="G67" s="138" t="e">
        <f>NA()</f>
        <v>#N/A</v>
      </c>
      <c r="H67" s="138" t="e">
        <f>NA()</f>
        <v>#N/A</v>
      </c>
      <c r="I67" s="138">
        <f>IF(ISNUMBER('将来負担比率（分子）の構造'!K$53), IF('将来負担比率（分子）の構造'!K$53 &lt; 0, 0, '将来負担比率（分子）の構造'!K$53), NA())</f>
        <v>825965</v>
      </c>
      <c r="J67" s="138" t="e">
        <f>NA()</f>
        <v>#N/A</v>
      </c>
      <c r="K67" s="138" t="e">
        <f>NA()</f>
        <v>#N/A</v>
      </c>
      <c r="L67" s="138">
        <f>IF(ISNUMBER('将来負担比率（分子）の構造'!L$53), IF('将来負担比率（分子）の構造'!L$53 &lt; 0, 0, '将来負担比率（分子）の構造'!L$53), NA())</f>
        <v>822989</v>
      </c>
      <c r="M67" s="138" t="e">
        <f>NA()</f>
        <v>#N/A</v>
      </c>
      <c r="N67" s="138" t="e">
        <f>NA()</f>
        <v>#N/A</v>
      </c>
      <c r="O67" s="138">
        <f>IF(ISNUMBER('将来負担比率（分子）の構造'!M$53), IF('将来負担比率（分子）の構造'!M$53 &lt; 0, 0, '将来負担比率（分子）の構造'!M$53), NA())</f>
        <v>815111</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17562</v>
      </c>
      <c r="C72" s="142">
        <f>基金残高に係る経年分析!G55</f>
        <v>17572</v>
      </c>
      <c r="D72" s="142">
        <f>基金残高に係る経年分析!H55</f>
        <v>17600</v>
      </c>
    </row>
    <row r="73" spans="1:16" x14ac:dyDescent="0.2">
      <c r="A73" s="141" t="s">
        <v>75</v>
      </c>
      <c r="B73" s="142">
        <f>基金残高に係る経年分析!F56</f>
        <v>7441</v>
      </c>
      <c r="C73" s="142">
        <f>基金残高に係る経年分析!G56</f>
        <v>7445</v>
      </c>
      <c r="D73" s="142">
        <f>基金残高に係る経年分析!H56</f>
        <v>7457</v>
      </c>
    </row>
    <row r="74" spans="1:16" x14ac:dyDescent="0.2">
      <c r="A74" s="141" t="s">
        <v>76</v>
      </c>
      <c r="B74" s="142">
        <f>基金残高に係る経年分析!F57</f>
        <v>75239</v>
      </c>
      <c r="C74" s="142">
        <f>基金残高に係る経年分析!G57</f>
        <v>81855</v>
      </c>
      <c r="D74" s="142">
        <f>基金残高に係る経年分析!H57</f>
        <v>102009</v>
      </c>
    </row>
  </sheetData>
  <sheetProtection algorithmName="SHA-512" hashValue="ojNg3dWT0GVcOyF3J5qgiKbhKxd9M6PvvoW/+cnmaYk0QkXAvP22FJ1YQ6ZAjTFYcMLS2Ub3EUPK/ymPEbWS2A==" saltValue="9kw+k/RkqCpWQxSebRr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213042789</v>
      </c>
      <c r="S5" s="653"/>
      <c r="T5" s="653"/>
      <c r="U5" s="653"/>
      <c r="V5" s="653"/>
      <c r="W5" s="653"/>
      <c r="X5" s="653"/>
      <c r="Y5" s="654"/>
      <c r="Z5" s="664">
        <v>23.8</v>
      </c>
      <c r="AA5" s="664"/>
      <c r="AB5" s="664"/>
      <c r="AC5" s="664"/>
      <c r="AD5" s="665">
        <v>162206715</v>
      </c>
      <c r="AE5" s="665"/>
      <c r="AF5" s="665"/>
      <c r="AG5" s="665"/>
      <c r="AH5" s="665"/>
      <c r="AI5" s="665"/>
      <c r="AJ5" s="665"/>
      <c r="AK5" s="665"/>
      <c r="AL5" s="649">
        <v>32.799999999999997</v>
      </c>
      <c r="AM5" s="650"/>
      <c r="AN5" s="650"/>
      <c r="AO5" s="651"/>
      <c r="AP5" s="635" t="s">
        <v>195</v>
      </c>
      <c r="AQ5" s="636"/>
      <c r="AR5" s="636"/>
      <c r="AS5" s="636"/>
      <c r="AT5" s="636"/>
      <c r="AU5" s="636"/>
      <c r="AV5" s="636"/>
      <c r="AW5" s="636"/>
      <c r="AX5" s="636"/>
      <c r="AY5" s="636"/>
      <c r="AZ5" s="636"/>
      <c r="BA5" s="636"/>
      <c r="BB5" s="636"/>
      <c r="BC5" s="637"/>
      <c r="BD5" s="560">
        <v>212843978</v>
      </c>
      <c r="BE5" s="561"/>
      <c r="BF5" s="561"/>
      <c r="BG5" s="561"/>
      <c r="BH5" s="561"/>
      <c r="BI5" s="561"/>
      <c r="BJ5" s="561"/>
      <c r="BK5" s="562"/>
      <c r="BL5" s="643">
        <v>99.9</v>
      </c>
      <c r="BM5" s="643"/>
      <c r="BN5" s="643"/>
      <c r="BO5" s="643"/>
      <c r="BP5" s="638">
        <v>1247646</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37703651</v>
      </c>
      <c r="S6" s="561"/>
      <c r="T6" s="561"/>
      <c r="U6" s="561"/>
      <c r="V6" s="561"/>
      <c r="W6" s="561"/>
      <c r="X6" s="561"/>
      <c r="Y6" s="562"/>
      <c r="Z6" s="643">
        <v>4.2</v>
      </c>
      <c r="AA6" s="643"/>
      <c r="AB6" s="643"/>
      <c r="AC6" s="643"/>
      <c r="AD6" s="638">
        <v>37703651</v>
      </c>
      <c r="AE6" s="638"/>
      <c r="AF6" s="638"/>
      <c r="AG6" s="638"/>
      <c r="AH6" s="638"/>
      <c r="AI6" s="638"/>
      <c r="AJ6" s="638"/>
      <c r="AK6" s="638"/>
      <c r="AL6" s="563">
        <v>7.6</v>
      </c>
      <c r="AM6" s="644"/>
      <c r="AN6" s="644"/>
      <c r="AO6" s="646"/>
      <c r="AP6" s="557" t="s">
        <v>200</v>
      </c>
      <c r="AQ6" s="558"/>
      <c r="AR6" s="558"/>
      <c r="AS6" s="558"/>
      <c r="AT6" s="558"/>
      <c r="AU6" s="558"/>
      <c r="AV6" s="558"/>
      <c r="AW6" s="558"/>
      <c r="AX6" s="558"/>
      <c r="AY6" s="558"/>
      <c r="AZ6" s="558"/>
      <c r="BA6" s="558"/>
      <c r="BB6" s="558"/>
      <c r="BC6" s="559"/>
      <c r="BD6" s="560">
        <v>210205757</v>
      </c>
      <c r="BE6" s="561"/>
      <c r="BF6" s="561"/>
      <c r="BG6" s="561"/>
      <c r="BH6" s="561"/>
      <c r="BI6" s="561"/>
      <c r="BJ6" s="561"/>
      <c r="BK6" s="562"/>
      <c r="BL6" s="643">
        <v>98.7</v>
      </c>
      <c r="BM6" s="643"/>
      <c r="BN6" s="643"/>
      <c r="BO6" s="643"/>
      <c r="BP6" s="638">
        <v>1247646</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1361696</v>
      </c>
      <c r="CN6" s="561"/>
      <c r="CO6" s="561"/>
      <c r="CP6" s="561"/>
      <c r="CQ6" s="561"/>
      <c r="CR6" s="561"/>
      <c r="CS6" s="561"/>
      <c r="CT6" s="562"/>
      <c r="CU6" s="643">
        <v>0.2</v>
      </c>
      <c r="CV6" s="643"/>
      <c r="CW6" s="643"/>
      <c r="CX6" s="643"/>
      <c r="CY6" s="566" t="s">
        <v>118</v>
      </c>
      <c r="CZ6" s="561"/>
      <c r="DA6" s="561"/>
      <c r="DB6" s="561"/>
      <c r="DC6" s="561"/>
      <c r="DD6" s="561"/>
      <c r="DE6" s="561"/>
      <c r="DF6" s="561"/>
      <c r="DG6" s="561"/>
      <c r="DH6" s="561"/>
      <c r="DI6" s="561"/>
      <c r="DJ6" s="561"/>
      <c r="DK6" s="562"/>
      <c r="DL6" s="566">
        <v>1361553</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2974614</v>
      </c>
      <c r="S7" s="561"/>
      <c r="T7" s="561"/>
      <c r="U7" s="561"/>
      <c r="V7" s="561"/>
      <c r="W7" s="561"/>
      <c r="X7" s="561"/>
      <c r="Y7" s="562"/>
      <c r="Z7" s="643">
        <v>0.3</v>
      </c>
      <c r="AA7" s="643"/>
      <c r="AB7" s="643"/>
      <c r="AC7" s="643"/>
      <c r="AD7" s="638">
        <v>2974614</v>
      </c>
      <c r="AE7" s="638"/>
      <c r="AF7" s="638"/>
      <c r="AG7" s="638"/>
      <c r="AH7" s="638"/>
      <c r="AI7" s="638"/>
      <c r="AJ7" s="638"/>
      <c r="AK7" s="638"/>
      <c r="AL7" s="563">
        <v>0.6</v>
      </c>
      <c r="AM7" s="644"/>
      <c r="AN7" s="644"/>
      <c r="AO7" s="646"/>
      <c r="AP7" s="557" t="s">
        <v>203</v>
      </c>
      <c r="AQ7" s="558"/>
      <c r="AR7" s="558"/>
      <c r="AS7" s="558"/>
      <c r="AT7" s="558"/>
      <c r="AU7" s="558"/>
      <c r="AV7" s="558"/>
      <c r="AW7" s="558"/>
      <c r="AX7" s="558"/>
      <c r="AY7" s="558"/>
      <c r="AZ7" s="558"/>
      <c r="BA7" s="558"/>
      <c r="BB7" s="558"/>
      <c r="BC7" s="559"/>
      <c r="BD7" s="560">
        <v>48937821</v>
      </c>
      <c r="BE7" s="561"/>
      <c r="BF7" s="561"/>
      <c r="BG7" s="561"/>
      <c r="BH7" s="561"/>
      <c r="BI7" s="561"/>
      <c r="BJ7" s="561"/>
      <c r="BK7" s="562"/>
      <c r="BL7" s="643">
        <v>23</v>
      </c>
      <c r="BM7" s="643"/>
      <c r="BN7" s="643"/>
      <c r="BO7" s="643"/>
      <c r="BP7" s="638">
        <v>1247646</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71261895</v>
      </c>
      <c r="CN7" s="561"/>
      <c r="CO7" s="561"/>
      <c r="CP7" s="561"/>
      <c r="CQ7" s="561"/>
      <c r="CR7" s="561"/>
      <c r="CS7" s="561"/>
      <c r="CT7" s="562"/>
      <c r="CU7" s="643">
        <v>8.3000000000000007</v>
      </c>
      <c r="CV7" s="643"/>
      <c r="CW7" s="643"/>
      <c r="CX7" s="643"/>
      <c r="CY7" s="566">
        <v>1884905</v>
      </c>
      <c r="CZ7" s="561"/>
      <c r="DA7" s="561"/>
      <c r="DB7" s="561"/>
      <c r="DC7" s="561"/>
      <c r="DD7" s="561"/>
      <c r="DE7" s="561"/>
      <c r="DF7" s="561"/>
      <c r="DG7" s="561"/>
      <c r="DH7" s="561"/>
      <c r="DI7" s="561"/>
      <c r="DJ7" s="561"/>
      <c r="DK7" s="562"/>
      <c r="DL7" s="566">
        <v>65440023</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1152562</v>
      </c>
      <c r="BE8" s="561"/>
      <c r="BF8" s="561"/>
      <c r="BG8" s="561"/>
      <c r="BH8" s="561"/>
      <c r="BI8" s="561"/>
      <c r="BJ8" s="561"/>
      <c r="BK8" s="562"/>
      <c r="BL8" s="643">
        <v>0.5</v>
      </c>
      <c r="BM8" s="643"/>
      <c r="BN8" s="643"/>
      <c r="BO8" s="643"/>
      <c r="BP8" s="638">
        <v>368588</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153384567</v>
      </c>
      <c r="CN8" s="561"/>
      <c r="CO8" s="561"/>
      <c r="CP8" s="561"/>
      <c r="CQ8" s="561"/>
      <c r="CR8" s="561"/>
      <c r="CS8" s="561"/>
      <c r="CT8" s="562"/>
      <c r="CU8" s="563">
        <v>17.899999999999999</v>
      </c>
      <c r="CV8" s="644"/>
      <c r="CW8" s="644"/>
      <c r="CX8" s="645"/>
      <c r="CY8" s="566">
        <v>1333821</v>
      </c>
      <c r="CZ8" s="561"/>
      <c r="DA8" s="561"/>
      <c r="DB8" s="561"/>
      <c r="DC8" s="561"/>
      <c r="DD8" s="561"/>
      <c r="DE8" s="561"/>
      <c r="DF8" s="561"/>
      <c r="DG8" s="561"/>
      <c r="DH8" s="561"/>
      <c r="DI8" s="561"/>
      <c r="DJ8" s="561"/>
      <c r="DK8" s="562"/>
      <c r="DL8" s="566">
        <v>137218739</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78218</v>
      </c>
      <c r="S9" s="561"/>
      <c r="T9" s="561"/>
      <c r="U9" s="561"/>
      <c r="V9" s="561"/>
      <c r="W9" s="561"/>
      <c r="X9" s="561"/>
      <c r="Y9" s="562"/>
      <c r="Z9" s="563">
        <v>0</v>
      </c>
      <c r="AA9" s="644"/>
      <c r="AB9" s="644"/>
      <c r="AC9" s="645"/>
      <c r="AD9" s="566">
        <v>78218</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40496308</v>
      </c>
      <c r="BE9" s="561"/>
      <c r="BF9" s="561"/>
      <c r="BG9" s="561"/>
      <c r="BH9" s="561"/>
      <c r="BI9" s="561"/>
      <c r="BJ9" s="561"/>
      <c r="BK9" s="562"/>
      <c r="BL9" s="643">
        <v>19</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31113136</v>
      </c>
      <c r="CN9" s="561"/>
      <c r="CO9" s="561"/>
      <c r="CP9" s="561"/>
      <c r="CQ9" s="561"/>
      <c r="CR9" s="561"/>
      <c r="CS9" s="561"/>
      <c r="CT9" s="562"/>
      <c r="CU9" s="563">
        <v>3.6</v>
      </c>
      <c r="CV9" s="644"/>
      <c r="CW9" s="644"/>
      <c r="CX9" s="645"/>
      <c r="CY9" s="566">
        <v>1836311</v>
      </c>
      <c r="CZ9" s="561"/>
      <c r="DA9" s="561"/>
      <c r="DB9" s="561"/>
      <c r="DC9" s="561"/>
      <c r="DD9" s="561"/>
      <c r="DE9" s="561"/>
      <c r="DF9" s="561"/>
      <c r="DG9" s="561"/>
      <c r="DH9" s="561"/>
      <c r="DI9" s="561"/>
      <c r="DJ9" s="561"/>
      <c r="DK9" s="562"/>
      <c r="DL9" s="566">
        <v>19351628</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194292</v>
      </c>
      <c r="S10" s="561"/>
      <c r="T10" s="561"/>
      <c r="U10" s="561"/>
      <c r="V10" s="561"/>
      <c r="W10" s="561"/>
      <c r="X10" s="561"/>
      <c r="Y10" s="562"/>
      <c r="Z10" s="563">
        <v>0</v>
      </c>
      <c r="AA10" s="644"/>
      <c r="AB10" s="644"/>
      <c r="AC10" s="645"/>
      <c r="AD10" s="566">
        <v>194292</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1796501</v>
      </c>
      <c r="BE10" s="561"/>
      <c r="BF10" s="561"/>
      <c r="BG10" s="561"/>
      <c r="BH10" s="561"/>
      <c r="BI10" s="561"/>
      <c r="BJ10" s="561"/>
      <c r="BK10" s="562"/>
      <c r="BL10" s="643">
        <v>0.8</v>
      </c>
      <c r="BM10" s="643"/>
      <c r="BN10" s="643"/>
      <c r="BO10" s="643"/>
      <c r="BP10" s="638">
        <v>85296</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1814780</v>
      </c>
      <c r="CN10" s="561"/>
      <c r="CO10" s="561"/>
      <c r="CP10" s="561"/>
      <c r="CQ10" s="561"/>
      <c r="CR10" s="561"/>
      <c r="CS10" s="561"/>
      <c r="CT10" s="562"/>
      <c r="CU10" s="563">
        <v>0.2</v>
      </c>
      <c r="CV10" s="644"/>
      <c r="CW10" s="644"/>
      <c r="CX10" s="645"/>
      <c r="CY10" s="566">
        <v>77870</v>
      </c>
      <c r="CZ10" s="561"/>
      <c r="DA10" s="561"/>
      <c r="DB10" s="561"/>
      <c r="DC10" s="561"/>
      <c r="DD10" s="561"/>
      <c r="DE10" s="561"/>
      <c r="DF10" s="561"/>
      <c r="DG10" s="561"/>
      <c r="DH10" s="561"/>
      <c r="DI10" s="561"/>
      <c r="DJ10" s="561"/>
      <c r="DK10" s="562"/>
      <c r="DL10" s="566">
        <v>840811</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60778</v>
      </c>
      <c r="S11" s="561"/>
      <c r="T11" s="561"/>
      <c r="U11" s="561"/>
      <c r="V11" s="561"/>
      <c r="W11" s="561"/>
      <c r="X11" s="561"/>
      <c r="Y11" s="562"/>
      <c r="Z11" s="563">
        <v>0</v>
      </c>
      <c r="AA11" s="644"/>
      <c r="AB11" s="644"/>
      <c r="AC11" s="645"/>
      <c r="AD11" s="566">
        <v>60778</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1947046</v>
      </c>
      <c r="BE11" s="561"/>
      <c r="BF11" s="561"/>
      <c r="BG11" s="561"/>
      <c r="BH11" s="561"/>
      <c r="BI11" s="561"/>
      <c r="BJ11" s="561"/>
      <c r="BK11" s="562"/>
      <c r="BL11" s="643">
        <v>0.9</v>
      </c>
      <c r="BM11" s="643"/>
      <c r="BN11" s="643"/>
      <c r="BO11" s="643"/>
      <c r="BP11" s="638">
        <v>793762</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81562882</v>
      </c>
      <c r="CN11" s="561"/>
      <c r="CO11" s="561"/>
      <c r="CP11" s="561"/>
      <c r="CQ11" s="561"/>
      <c r="CR11" s="561"/>
      <c r="CS11" s="561"/>
      <c r="CT11" s="562"/>
      <c r="CU11" s="563">
        <v>9.5</v>
      </c>
      <c r="CV11" s="644"/>
      <c r="CW11" s="644"/>
      <c r="CX11" s="645"/>
      <c r="CY11" s="566">
        <v>55886608</v>
      </c>
      <c r="CZ11" s="561"/>
      <c r="DA11" s="561"/>
      <c r="DB11" s="561"/>
      <c r="DC11" s="561"/>
      <c r="DD11" s="561"/>
      <c r="DE11" s="561"/>
      <c r="DF11" s="561"/>
      <c r="DG11" s="561"/>
      <c r="DH11" s="561"/>
      <c r="DI11" s="561"/>
      <c r="DJ11" s="561"/>
      <c r="DK11" s="562"/>
      <c r="DL11" s="566">
        <v>19975487</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140594</v>
      </c>
      <c r="S12" s="561"/>
      <c r="T12" s="561"/>
      <c r="U12" s="561"/>
      <c r="V12" s="561"/>
      <c r="W12" s="561"/>
      <c r="X12" s="561"/>
      <c r="Y12" s="562"/>
      <c r="Z12" s="563">
        <v>0</v>
      </c>
      <c r="AA12" s="644"/>
      <c r="AB12" s="644"/>
      <c r="AC12" s="645"/>
      <c r="AD12" s="566">
        <v>140594</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197628</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14638009</v>
      </c>
      <c r="CN12" s="561"/>
      <c r="CO12" s="561"/>
      <c r="CP12" s="561"/>
      <c r="CQ12" s="561"/>
      <c r="CR12" s="561"/>
      <c r="CS12" s="561"/>
      <c r="CT12" s="562"/>
      <c r="CU12" s="563">
        <v>1.7</v>
      </c>
      <c r="CV12" s="644"/>
      <c r="CW12" s="644"/>
      <c r="CX12" s="645"/>
      <c r="CY12" s="566">
        <v>3954360</v>
      </c>
      <c r="CZ12" s="561"/>
      <c r="DA12" s="561"/>
      <c r="DB12" s="561"/>
      <c r="DC12" s="561"/>
      <c r="DD12" s="561"/>
      <c r="DE12" s="561"/>
      <c r="DF12" s="561"/>
      <c r="DG12" s="561"/>
      <c r="DH12" s="561"/>
      <c r="DI12" s="561"/>
      <c r="DJ12" s="561"/>
      <c r="DK12" s="562"/>
      <c r="DL12" s="566">
        <v>10311190</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34255155</v>
      </c>
      <c r="S13" s="561"/>
      <c r="T13" s="561"/>
      <c r="U13" s="561"/>
      <c r="V13" s="561"/>
      <c r="W13" s="561"/>
      <c r="X13" s="561"/>
      <c r="Y13" s="562"/>
      <c r="Z13" s="563">
        <v>3.8</v>
      </c>
      <c r="AA13" s="644"/>
      <c r="AB13" s="644"/>
      <c r="AC13" s="645"/>
      <c r="AD13" s="566">
        <v>34255155</v>
      </c>
      <c r="AE13" s="561"/>
      <c r="AF13" s="561"/>
      <c r="AG13" s="561"/>
      <c r="AH13" s="561"/>
      <c r="AI13" s="561"/>
      <c r="AJ13" s="561"/>
      <c r="AK13" s="562"/>
      <c r="AL13" s="563">
        <v>6.9</v>
      </c>
      <c r="AM13" s="644"/>
      <c r="AN13" s="644"/>
      <c r="AO13" s="646"/>
      <c r="AP13" s="557" t="s">
        <v>221</v>
      </c>
      <c r="AQ13" s="558"/>
      <c r="AR13" s="558"/>
      <c r="AS13" s="558"/>
      <c r="AT13" s="558"/>
      <c r="AU13" s="558"/>
      <c r="AV13" s="558"/>
      <c r="AW13" s="558"/>
      <c r="AX13" s="558"/>
      <c r="AY13" s="558"/>
      <c r="AZ13" s="558"/>
      <c r="BA13" s="558"/>
      <c r="BB13" s="558"/>
      <c r="BC13" s="559"/>
      <c r="BD13" s="560">
        <v>1409362</v>
      </c>
      <c r="BE13" s="561"/>
      <c r="BF13" s="561"/>
      <c r="BG13" s="561"/>
      <c r="BH13" s="561"/>
      <c r="BI13" s="561"/>
      <c r="BJ13" s="561"/>
      <c r="BK13" s="562"/>
      <c r="BL13" s="643">
        <v>0.7</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100779709</v>
      </c>
      <c r="CN13" s="561"/>
      <c r="CO13" s="561"/>
      <c r="CP13" s="561"/>
      <c r="CQ13" s="561"/>
      <c r="CR13" s="561"/>
      <c r="CS13" s="561"/>
      <c r="CT13" s="562"/>
      <c r="CU13" s="563">
        <v>11.8</v>
      </c>
      <c r="CV13" s="644"/>
      <c r="CW13" s="644"/>
      <c r="CX13" s="645"/>
      <c r="CY13" s="566">
        <v>89737623</v>
      </c>
      <c r="CZ13" s="561"/>
      <c r="DA13" s="561"/>
      <c r="DB13" s="561"/>
      <c r="DC13" s="561"/>
      <c r="DD13" s="561"/>
      <c r="DE13" s="561"/>
      <c r="DF13" s="561"/>
      <c r="DG13" s="561"/>
      <c r="DH13" s="561"/>
      <c r="DI13" s="561"/>
      <c r="DJ13" s="561"/>
      <c r="DK13" s="562"/>
      <c r="DL13" s="566">
        <v>12940214</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v>771</v>
      </c>
      <c r="S14" s="561"/>
      <c r="T14" s="561"/>
      <c r="U14" s="561"/>
      <c r="V14" s="561"/>
      <c r="W14" s="561"/>
      <c r="X14" s="561"/>
      <c r="Y14" s="562"/>
      <c r="Z14" s="563">
        <v>0</v>
      </c>
      <c r="AA14" s="644"/>
      <c r="AB14" s="644"/>
      <c r="AC14" s="645"/>
      <c r="AD14" s="566">
        <v>771</v>
      </c>
      <c r="AE14" s="561"/>
      <c r="AF14" s="561"/>
      <c r="AG14" s="561"/>
      <c r="AH14" s="561"/>
      <c r="AI14" s="561"/>
      <c r="AJ14" s="561"/>
      <c r="AK14" s="562"/>
      <c r="AL14" s="563">
        <v>0</v>
      </c>
      <c r="AM14" s="644"/>
      <c r="AN14" s="644"/>
      <c r="AO14" s="646"/>
      <c r="AP14" s="557" t="s">
        <v>224</v>
      </c>
      <c r="AQ14" s="558"/>
      <c r="AR14" s="558"/>
      <c r="AS14" s="558"/>
      <c r="AT14" s="558"/>
      <c r="AU14" s="558"/>
      <c r="AV14" s="558"/>
      <c r="AW14" s="558"/>
      <c r="AX14" s="558"/>
      <c r="AY14" s="558"/>
      <c r="AZ14" s="558"/>
      <c r="BA14" s="558"/>
      <c r="BB14" s="558"/>
      <c r="BC14" s="559"/>
      <c r="BD14" s="560">
        <v>1938414</v>
      </c>
      <c r="BE14" s="561"/>
      <c r="BF14" s="561"/>
      <c r="BG14" s="561"/>
      <c r="BH14" s="561"/>
      <c r="BI14" s="561"/>
      <c r="BJ14" s="561"/>
      <c r="BK14" s="562"/>
      <c r="BL14" s="643">
        <v>0.9</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37562199</v>
      </c>
      <c r="CN14" s="561"/>
      <c r="CO14" s="561"/>
      <c r="CP14" s="561"/>
      <c r="CQ14" s="561"/>
      <c r="CR14" s="561"/>
      <c r="CS14" s="561"/>
      <c r="CT14" s="562"/>
      <c r="CU14" s="563">
        <v>4.4000000000000004</v>
      </c>
      <c r="CV14" s="644"/>
      <c r="CW14" s="644"/>
      <c r="CX14" s="645"/>
      <c r="CY14" s="566">
        <v>3735875</v>
      </c>
      <c r="CZ14" s="561"/>
      <c r="DA14" s="561"/>
      <c r="DB14" s="561"/>
      <c r="DC14" s="561"/>
      <c r="DD14" s="561"/>
      <c r="DE14" s="561"/>
      <c r="DF14" s="561"/>
      <c r="DG14" s="561"/>
      <c r="DH14" s="561"/>
      <c r="DI14" s="561"/>
      <c r="DJ14" s="561"/>
      <c r="DK14" s="562"/>
      <c r="DL14" s="566">
        <v>33903747</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5258468</v>
      </c>
      <c r="S15" s="561"/>
      <c r="T15" s="561"/>
      <c r="U15" s="561"/>
      <c r="V15" s="561"/>
      <c r="W15" s="561"/>
      <c r="X15" s="561"/>
      <c r="Y15" s="562"/>
      <c r="Z15" s="563">
        <v>0.6</v>
      </c>
      <c r="AA15" s="644"/>
      <c r="AB15" s="644"/>
      <c r="AC15" s="645"/>
      <c r="AD15" s="566">
        <v>5258468</v>
      </c>
      <c r="AE15" s="561"/>
      <c r="AF15" s="561"/>
      <c r="AG15" s="561"/>
      <c r="AH15" s="561"/>
      <c r="AI15" s="561"/>
      <c r="AJ15" s="561"/>
      <c r="AK15" s="562"/>
      <c r="AL15" s="563">
        <v>1.1000000000000001</v>
      </c>
      <c r="AM15" s="644"/>
      <c r="AN15" s="644"/>
      <c r="AO15" s="646"/>
      <c r="AP15" s="557" t="s">
        <v>227</v>
      </c>
      <c r="AQ15" s="558"/>
      <c r="AR15" s="558"/>
      <c r="AS15" s="558"/>
      <c r="AT15" s="558"/>
      <c r="AU15" s="558"/>
      <c r="AV15" s="558"/>
      <c r="AW15" s="558"/>
      <c r="AX15" s="558"/>
      <c r="AY15" s="558"/>
      <c r="AZ15" s="558"/>
      <c r="BA15" s="558"/>
      <c r="BB15" s="558"/>
      <c r="BC15" s="559"/>
      <c r="BD15" s="560">
        <v>39355705</v>
      </c>
      <c r="BE15" s="561"/>
      <c r="BF15" s="561"/>
      <c r="BG15" s="561"/>
      <c r="BH15" s="561"/>
      <c r="BI15" s="561"/>
      <c r="BJ15" s="561"/>
      <c r="BK15" s="562"/>
      <c r="BL15" s="643">
        <v>18.5</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1083684</v>
      </c>
      <c r="S16" s="561"/>
      <c r="T16" s="561"/>
      <c r="U16" s="561"/>
      <c r="V16" s="561"/>
      <c r="W16" s="561"/>
      <c r="X16" s="561"/>
      <c r="Y16" s="562"/>
      <c r="Z16" s="563">
        <v>0.1</v>
      </c>
      <c r="AA16" s="644"/>
      <c r="AB16" s="644"/>
      <c r="AC16" s="645"/>
      <c r="AD16" s="566">
        <v>1083684</v>
      </c>
      <c r="AE16" s="561"/>
      <c r="AF16" s="561"/>
      <c r="AG16" s="561"/>
      <c r="AH16" s="561"/>
      <c r="AI16" s="561"/>
      <c r="AJ16" s="561"/>
      <c r="AK16" s="562"/>
      <c r="AL16" s="563">
        <v>0.2</v>
      </c>
      <c r="AM16" s="644"/>
      <c r="AN16" s="644"/>
      <c r="AO16" s="646"/>
      <c r="AP16" s="557" t="s">
        <v>230</v>
      </c>
      <c r="AQ16" s="558"/>
      <c r="AR16" s="558"/>
      <c r="AS16" s="558"/>
      <c r="AT16" s="558"/>
      <c r="AU16" s="558"/>
      <c r="AV16" s="558"/>
      <c r="AW16" s="558"/>
      <c r="AX16" s="558"/>
      <c r="AY16" s="558"/>
      <c r="AZ16" s="558"/>
      <c r="BA16" s="558"/>
      <c r="BB16" s="558"/>
      <c r="BC16" s="559"/>
      <c r="BD16" s="560">
        <v>1601780</v>
      </c>
      <c r="BE16" s="561"/>
      <c r="BF16" s="561"/>
      <c r="BG16" s="561"/>
      <c r="BH16" s="561"/>
      <c r="BI16" s="561"/>
      <c r="BJ16" s="561"/>
      <c r="BK16" s="562"/>
      <c r="BL16" s="643">
        <v>0.8</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194863398</v>
      </c>
      <c r="CN16" s="561"/>
      <c r="CO16" s="561"/>
      <c r="CP16" s="561"/>
      <c r="CQ16" s="561"/>
      <c r="CR16" s="561"/>
      <c r="CS16" s="561"/>
      <c r="CT16" s="562"/>
      <c r="CU16" s="563">
        <v>22.8</v>
      </c>
      <c r="CV16" s="644"/>
      <c r="CW16" s="644"/>
      <c r="CX16" s="645"/>
      <c r="CY16" s="566">
        <v>5585948</v>
      </c>
      <c r="CZ16" s="561"/>
      <c r="DA16" s="561"/>
      <c r="DB16" s="561"/>
      <c r="DC16" s="561"/>
      <c r="DD16" s="561"/>
      <c r="DE16" s="561"/>
      <c r="DF16" s="561"/>
      <c r="DG16" s="561"/>
      <c r="DH16" s="561"/>
      <c r="DI16" s="561"/>
      <c r="DJ16" s="561"/>
      <c r="DK16" s="562"/>
      <c r="DL16" s="566">
        <v>140843861</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4174784</v>
      </c>
      <c r="S17" s="561"/>
      <c r="T17" s="561"/>
      <c r="U17" s="561"/>
      <c r="V17" s="561"/>
      <c r="W17" s="561"/>
      <c r="X17" s="561"/>
      <c r="Y17" s="562"/>
      <c r="Z17" s="563">
        <v>0.5</v>
      </c>
      <c r="AA17" s="644"/>
      <c r="AB17" s="644"/>
      <c r="AC17" s="645"/>
      <c r="AD17" s="566">
        <v>4174784</v>
      </c>
      <c r="AE17" s="561"/>
      <c r="AF17" s="561"/>
      <c r="AG17" s="561"/>
      <c r="AH17" s="561"/>
      <c r="AI17" s="561"/>
      <c r="AJ17" s="561"/>
      <c r="AK17" s="562"/>
      <c r="AL17" s="563">
        <v>0.8</v>
      </c>
      <c r="AM17" s="644"/>
      <c r="AN17" s="644"/>
      <c r="AO17" s="646"/>
      <c r="AP17" s="557" t="s">
        <v>233</v>
      </c>
      <c r="AQ17" s="558"/>
      <c r="AR17" s="558"/>
      <c r="AS17" s="558"/>
      <c r="AT17" s="558"/>
      <c r="AU17" s="558"/>
      <c r="AV17" s="558"/>
      <c r="AW17" s="558"/>
      <c r="AX17" s="558"/>
      <c r="AY17" s="558"/>
      <c r="AZ17" s="558"/>
      <c r="BA17" s="558"/>
      <c r="BB17" s="558"/>
      <c r="BC17" s="559"/>
      <c r="BD17" s="560">
        <v>37753925</v>
      </c>
      <c r="BE17" s="561"/>
      <c r="BF17" s="561"/>
      <c r="BG17" s="561"/>
      <c r="BH17" s="561"/>
      <c r="BI17" s="561"/>
      <c r="BJ17" s="561"/>
      <c r="BK17" s="562"/>
      <c r="BL17" s="643">
        <v>17.7</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9203726</v>
      </c>
      <c r="CN17" s="561"/>
      <c r="CO17" s="561"/>
      <c r="CP17" s="561"/>
      <c r="CQ17" s="561"/>
      <c r="CR17" s="561"/>
      <c r="CS17" s="561"/>
      <c r="CT17" s="562"/>
      <c r="CU17" s="563">
        <v>1.1000000000000001</v>
      </c>
      <c r="CV17" s="644"/>
      <c r="CW17" s="644"/>
      <c r="CX17" s="645"/>
      <c r="CY17" s="566" t="s">
        <v>118</v>
      </c>
      <c r="CZ17" s="561"/>
      <c r="DA17" s="561"/>
      <c r="DB17" s="561"/>
      <c r="DC17" s="561"/>
      <c r="DD17" s="561"/>
      <c r="DE17" s="561"/>
      <c r="DF17" s="561"/>
      <c r="DG17" s="561"/>
      <c r="DH17" s="561"/>
      <c r="DI17" s="561"/>
      <c r="DJ17" s="561"/>
      <c r="DK17" s="562"/>
      <c r="DL17" s="566">
        <v>799001</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83755794</v>
      </c>
      <c r="BE18" s="561"/>
      <c r="BF18" s="561"/>
      <c r="BG18" s="561"/>
      <c r="BH18" s="561"/>
      <c r="BI18" s="561"/>
      <c r="BJ18" s="561"/>
      <c r="BK18" s="562"/>
      <c r="BL18" s="643">
        <v>39.299999999999997</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110925684</v>
      </c>
      <c r="CN18" s="561"/>
      <c r="CO18" s="561"/>
      <c r="CP18" s="561"/>
      <c r="CQ18" s="561"/>
      <c r="CR18" s="561"/>
      <c r="CS18" s="561"/>
      <c r="CT18" s="562"/>
      <c r="CU18" s="563">
        <v>13</v>
      </c>
      <c r="CV18" s="644"/>
      <c r="CW18" s="644"/>
      <c r="CX18" s="645"/>
      <c r="CY18" s="566" t="s">
        <v>118</v>
      </c>
      <c r="CZ18" s="561"/>
      <c r="DA18" s="561"/>
      <c r="DB18" s="561"/>
      <c r="DC18" s="561"/>
      <c r="DD18" s="561"/>
      <c r="DE18" s="561"/>
      <c r="DF18" s="561"/>
      <c r="DG18" s="561"/>
      <c r="DH18" s="561"/>
      <c r="DI18" s="561"/>
      <c r="DJ18" s="561"/>
      <c r="DK18" s="562"/>
      <c r="DL18" s="566">
        <v>108849228</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294346326</v>
      </c>
      <c r="S19" s="561"/>
      <c r="T19" s="561"/>
      <c r="U19" s="561"/>
      <c r="V19" s="561"/>
      <c r="W19" s="561"/>
      <c r="X19" s="561"/>
      <c r="Y19" s="562"/>
      <c r="Z19" s="563">
        <v>32.9</v>
      </c>
      <c r="AA19" s="644"/>
      <c r="AB19" s="644"/>
      <c r="AC19" s="645"/>
      <c r="AD19" s="566">
        <v>288252884</v>
      </c>
      <c r="AE19" s="561"/>
      <c r="AF19" s="561"/>
      <c r="AG19" s="561"/>
      <c r="AH19" s="561"/>
      <c r="AI19" s="561"/>
      <c r="AJ19" s="561"/>
      <c r="AK19" s="562"/>
      <c r="AL19" s="563">
        <v>58.2</v>
      </c>
      <c r="AM19" s="644"/>
      <c r="AN19" s="644"/>
      <c r="AO19" s="646"/>
      <c r="AP19" s="557" t="s">
        <v>239</v>
      </c>
      <c r="AQ19" s="558"/>
      <c r="AR19" s="558"/>
      <c r="AS19" s="558"/>
      <c r="AT19" s="558"/>
      <c r="AU19" s="558"/>
      <c r="AV19" s="558"/>
      <c r="AW19" s="558"/>
      <c r="AX19" s="558"/>
      <c r="AY19" s="558"/>
      <c r="AZ19" s="558"/>
      <c r="BA19" s="558"/>
      <c r="BB19" s="558"/>
      <c r="BC19" s="559"/>
      <c r="BD19" s="560">
        <v>4212173</v>
      </c>
      <c r="BE19" s="561"/>
      <c r="BF19" s="561"/>
      <c r="BG19" s="561"/>
      <c r="BH19" s="561"/>
      <c r="BI19" s="561"/>
      <c r="BJ19" s="561"/>
      <c r="BK19" s="562"/>
      <c r="BL19" s="643">
        <v>2</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288252884</v>
      </c>
      <c r="S20" s="561"/>
      <c r="T20" s="561"/>
      <c r="U20" s="561"/>
      <c r="V20" s="561"/>
      <c r="W20" s="561"/>
      <c r="X20" s="561"/>
      <c r="Y20" s="562"/>
      <c r="Z20" s="563">
        <v>32.200000000000003</v>
      </c>
      <c r="AA20" s="644"/>
      <c r="AB20" s="644"/>
      <c r="AC20" s="645"/>
      <c r="AD20" s="566">
        <v>288252884</v>
      </c>
      <c r="AE20" s="561"/>
      <c r="AF20" s="561"/>
      <c r="AG20" s="561"/>
      <c r="AH20" s="561"/>
      <c r="AI20" s="561"/>
      <c r="AJ20" s="561"/>
      <c r="AK20" s="562"/>
      <c r="AL20" s="563">
        <v>58.2</v>
      </c>
      <c r="AM20" s="644"/>
      <c r="AN20" s="644"/>
      <c r="AO20" s="646"/>
      <c r="AP20" s="557" t="s">
        <v>242</v>
      </c>
      <c r="AQ20" s="647"/>
      <c r="AR20" s="647"/>
      <c r="AS20" s="647"/>
      <c r="AT20" s="647"/>
      <c r="AU20" s="647"/>
      <c r="AV20" s="647"/>
      <c r="AW20" s="647"/>
      <c r="AX20" s="647"/>
      <c r="AY20" s="647"/>
      <c r="AZ20" s="647"/>
      <c r="BA20" s="647"/>
      <c r="BB20" s="647"/>
      <c r="BC20" s="648"/>
      <c r="BD20" s="560">
        <v>1905585</v>
      </c>
      <c r="BE20" s="561"/>
      <c r="BF20" s="561"/>
      <c r="BG20" s="561"/>
      <c r="BH20" s="561"/>
      <c r="BI20" s="561"/>
      <c r="BJ20" s="561"/>
      <c r="BK20" s="562"/>
      <c r="BL20" s="563">
        <v>0.9</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6089874</v>
      </c>
      <c r="S21" s="561"/>
      <c r="T21" s="561"/>
      <c r="U21" s="561"/>
      <c r="V21" s="561"/>
      <c r="W21" s="561"/>
      <c r="X21" s="561"/>
      <c r="Y21" s="562"/>
      <c r="Z21" s="563">
        <v>0.7</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398427</v>
      </c>
      <c r="BE21" s="561"/>
      <c r="BF21" s="561"/>
      <c r="BG21" s="561"/>
      <c r="BH21" s="561"/>
      <c r="BI21" s="561"/>
      <c r="BJ21" s="561"/>
      <c r="BK21" s="562"/>
      <c r="BL21" s="563">
        <v>0.2</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74349</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74349</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3568</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12405589</v>
      </c>
      <c r="BE22" s="561"/>
      <c r="BF22" s="561"/>
      <c r="BG22" s="561"/>
      <c r="BH22" s="561"/>
      <c r="BI22" s="561"/>
      <c r="BJ22" s="561"/>
      <c r="BK22" s="562"/>
      <c r="BL22" s="563">
        <v>5.8</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850357</v>
      </c>
      <c r="CN22" s="561"/>
      <c r="CO22" s="561"/>
      <c r="CP22" s="561"/>
      <c r="CQ22" s="561"/>
      <c r="CR22" s="561"/>
      <c r="CS22" s="561"/>
      <c r="CT22" s="562"/>
      <c r="CU22" s="563">
        <v>0.1</v>
      </c>
      <c r="CV22" s="644"/>
      <c r="CW22" s="644"/>
      <c r="CX22" s="645"/>
      <c r="CY22" s="566" t="s">
        <v>118</v>
      </c>
      <c r="CZ22" s="561"/>
      <c r="DA22" s="561"/>
      <c r="DB22" s="561"/>
      <c r="DC22" s="561"/>
      <c r="DD22" s="561"/>
      <c r="DE22" s="561"/>
      <c r="DF22" s="561"/>
      <c r="DG22" s="561"/>
      <c r="DH22" s="561"/>
      <c r="DI22" s="561"/>
      <c r="DJ22" s="561"/>
      <c r="DK22" s="562"/>
      <c r="DL22" s="566">
        <v>850357</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550352005</v>
      </c>
      <c r="S23" s="561"/>
      <c r="T23" s="561"/>
      <c r="U23" s="561"/>
      <c r="V23" s="561"/>
      <c r="W23" s="561"/>
      <c r="X23" s="561"/>
      <c r="Y23" s="562"/>
      <c r="Z23" s="563">
        <v>61.5</v>
      </c>
      <c r="AA23" s="644"/>
      <c r="AB23" s="644"/>
      <c r="AC23" s="645"/>
      <c r="AD23" s="566">
        <v>493422489</v>
      </c>
      <c r="AE23" s="561"/>
      <c r="AF23" s="561"/>
      <c r="AG23" s="561"/>
      <c r="AH23" s="561"/>
      <c r="AI23" s="561"/>
      <c r="AJ23" s="561"/>
      <c r="AK23" s="562"/>
      <c r="AL23" s="563">
        <v>99.6</v>
      </c>
      <c r="AM23" s="644"/>
      <c r="AN23" s="644"/>
      <c r="AO23" s="646"/>
      <c r="AP23" s="557" t="s">
        <v>251</v>
      </c>
      <c r="AQ23" s="558"/>
      <c r="AR23" s="558"/>
      <c r="AS23" s="558"/>
      <c r="AT23" s="558"/>
      <c r="AU23" s="558"/>
      <c r="AV23" s="558"/>
      <c r="AW23" s="558"/>
      <c r="AX23" s="558"/>
      <c r="AY23" s="558"/>
      <c r="AZ23" s="558"/>
      <c r="BA23" s="558"/>
      <c r="BB23" s="558"/>
      <c r="BC23" s="559"/>
      <c r="BD23" s="560">
        <v>19218408</v>
      </c>
      <c r="BE23" s="561"/>
      <c r="BF23" s="561"/>
      <c r="BG23" s="561"/>
      <c r="BH23" s="561"/>
      <c r="BI23" s="561"/>
      <c r="BJ23" s="561"/>
      <c r="BK23" s="562"/>
      <c r="BL23" s="563">
        <v>9</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1185908</v>
      </c>
      <c r="CN23" s="561"/>
      <c r="CO23" s="561"/>
      <c r="CP23" s="561"/>
      <c r="CQ23" s="561"/>
      <c r="CR23" s="561"/>
      <c r="CS23" s="561"/>
      <c r="CT23" s="562"/>
      <c r="CU23" s="563">
        <v>0.1</v>
      </c>
      <c r="CV23" s="644"/>
      <c r="CW23" s="644"/>
      <c r="CX23" s="645"/>
      <c r="CY23" s="566" t="s">
        <v>118</v>
      </c>
      <c r="CZ23" s="561"/>
      <c r="DA23" s="561"/>
      <c r="DB23" s="561"/>
      <c r="DC23" s="561"/>
      <c r="DD23" s="561"/>
      <c r="DE23" s="561"/>
      <c r="DF23" s="561"/>
      <c r="DG23" s="561"/>
      <c r="DH23" s="561"/>
      <c r="DI23" s="561"/>
      <c r="DJ23" s="561"/>
      <c r="DK23" s="562"/>
      <c r="DL23" s="566">
        <v>1185908</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348310</v>
      </c>
      <c r="S24" s="561"/>
      <c r="T24" s="561"/>
      <c r="U24" s="561"/>
      <c r="V24" s="561"/>
      <c r="W24" s="561"/>
      <c r="X24" s="561"/>
      <c r="Y24" s="562"/>
      <c r="Z24" s="563">
        <v>0</v>
      </c>
      <c r="AA24" s="644"/>
      <c r="AB24" s="644"/>
      <c r="AC24" s="645"/>
      <c r="AD24" s="566">
        <v>348310</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16255</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6684158</v>
      </c>
      <c r="S25" s="561"/>
      <c r="T25" s="561"/>
      <c r="U25" s="561"/>
      <c r="V25" s="561"/>
      <c r="W25" s="561"/>
      <c r="X25" s="561"/>
      <c r="Y25" s="562"/>
      <c r="Z25" s="563">
        <v>0.7</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40868342</v>
      </c>
      <c r="CN25" s="561"/>
      <c r="CO25" s="561"/>
      <c r="CP25" s="561"/>
      <c r="CQ25" s="561"/>
      <c r="CR25" s="561"/>
      <c r="CS25" s="561"/>
      <c r="CT25" s="562"/>
      <c r="CU25" s="563">
        <v>4.8</v>
      </c>
      <c r="CV25" s="644"/>
      <c r="CW25" s="644"/>
      <c r="CX25" s="645"/>
      <c r="CY25" s="566" t="s">
        <v>118</v>
      </c>
      <c r="CZ25" s="561"/>
      <c r="DA25" s="561"/>
      <c r="DB25" s="561"/>
      <c r="DC25" s="561"/>
      <c r="DD25" s="561"/>
      <c r="DE25" s="561"/>
      <c r="DF25" s="561"/>
      <c r="DG25" s="561"/>
      <c r="DH25" s="561"/>
      <c r="DI25" s="561"/>
      <c r="DJ25" s="561"/>
      <c r="DK25" s="562"/>
      <c r="DL25" s="566">
        <v>40868342</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7688869</v>
      </c>
      <c r="S26" s="561"/>
      <c r="T26" s="561"/>
      <c r="U26" s="561"/>
      <c r="V26" s="561"/>
      <c r="W26" s="561"/>
      <c r="X26" s="561"/>
      <c r="Y26" s="562"/>
      <c r="Z26" s="563">
        <v>0.9</v>
      </c>
      <c r="AA26" s="644"/>
      <c r="AB26" s="644"/>
      <c r="AC26" s="645"/>
      <c r="AD26" s="566">
        <v>849613</v>
      </c>
      <c r="AE26" s="561"/>
      <c r="AF26" s="561"/>
      <c r="AG26" s="561"/>
      <c r="AH26" s="561"/>
      <c r="AI26" s="561"/>
      <c r="AJ26" s="561"/>
      <c r="AK26" s="562"/>
      <c r="AL26" s="563">
        <v>0.2</v>
      </c>
      <c r="AM26" s="644"/>
      <c r="AN26" s="644"/>
      <c r="AO26" s="646"/>
      <c r="AP26" s="557" t="s">
        <v>260</v>
      </c>
      <c r="AQ26" s="558"/>
      <c r="AR26" s="558"/>
      <c r="AS26" s="558"/>
      <c r="AT26" s="558"/>
      <c r="AU26" s="558"/>
      <c r="AV26" s="558"/>
      <c r="AW26" s="558"/>
      <c r="AX26" s="558"/>
      <c r="AY26" s="558"/>
      <c r="AZ26" s="558"/>
      <c r="BA26" s="558"/>
      <c r="BB26" s="558"/>
      <c r="BC26" s="559"/>
      <c r="BD26" s="560">
        <v>2638221</v>
      </c>
      <c r="BE26" s="561"/>
      <c r="BF26" s="561"/>
      <c r="BG26" s="561"/>
      <c r="BH26" s="561"/>
      <c r="BI26" s="561"/>
      <c r="BJ26" s="561"/>
      <c r="BK26" s="562"/>
      <c r="BL26" s="563">
        <v>1.2</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278978</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278978</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3755512</v>
      </c>
      <c r="S27" s="561"/>
      <c r="T27" s="561"/>
      <c r="U27" s="561"/>
      <c r="V27" s="561"/>
      <c r="W27" s="561"/>
      <c r="X27" s="561"/>
      <c r="Y27" s="562"/>
      <c r="Z27" s="563">
        <v>0.4</v>
      </c>
      <c r="AA27" s="644"/>
      <c r="AB27" s="644"/>
      <c r="AC27" s="645"/>
      <c r="AD27" s="566" t="s">
        <v>118</v>
      </c>
      <c r="AE27" s="561"/>
      <c r="AF27" s="561"/>
      <c r="AG27" s="561"/>
      <c r="AH27" s="561"/>
      <c r="AI27" s="561"/>
      <c r="AJ27" s="561"/>
      <c r="AK27" s="562"/>
      <c r="AL27" s="563" t="s">
        <v>118</v>
      </c>
      <c r="AM27" s="644"/>
      <c r="AN27" s="644"/>
      <c r="AO27" s="646"/>
      <c r="AP27" s="557" t="s">
        <v>263</v>
      </c>
      <c r="AQ27" s="558"/>
      <c r="AR27" s="558"/>
      <c r="AS27" s="558"/>
      <c r="AT27" s="558"/>
      <c r="AU27" s="558"/>
      <c r="AV27" s="558"/>
      <c r="AW27" s="558"/>
      <c r="AX27" s="558"/>
      <c r="AY27" s="558"/>
      <c r="AZ27" s="558"/>
      <c r="BA27" s="558"/>
      <c r="BB27" s="558"/>
      <c r="BC27" s="559"/>
      <c r="BD27" s="560">
        <v>198811</v>
      </c>
      <c r="BE27" s="561"/>
      <c r="BF27" s="561"/>
      <c r="BG27" s="561"/>
      <c r="BH27" s="561"/>
      <c r="BI27" s="561"/>
      <c r="BJ27" s="561"/>
      <c r="BK27" s="562"/>
      <c r="BL27" s="563">
        <v>0.1</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164281351</v>
      </c>
      <c r="S28" s="561"/>
      <c r="T28" s="561"/>
      <c r="U28" s="561"/>
      <c r="V28" s="561"/>
      <c r="W28" s="561"/>
      <c r="X28" s="561"/>
      <c r="Y28" s="562"/>
      <c r="Z28" s="563">
        <v>18.3</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22141</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22141</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604946</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604946</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11733914</v>
      </c>
      <c r="S30" s="561"/>
      <c r="T30" s="561"/>
      <c r="U30" s="561"/>
      <c r="V30" s="561"/>
      <c r="W30" s="561"/>
      <c r="X30" s="561"/>
      <c r="Y30" s="562"/>
      <c r="Z30" s="563">
        <v>1.3</v>
      </c>
      <c r="AA30" s="644"/>
      <c r="AB30" s="644"/>
      <c r="AC30" s="645"/>
      <c r="AD30" s="566">
        <v>25869</v>
      </c>
      <c r="AE30" s="561"/>
      <c r="AF30" s="561"/>
      <c r="AG30" s="561"/>
      <c r="AH30" s="561"/>
      <c r="AI30" s="561"/>
      <c r="AJ30" s="561"/>
      <c r="AK30" s="562"/>
      <c r="AL30" s="563">
        <v>0</v>
      </c>
      <c r="AM30" s="644"/>
      <c r="AN30" s="644"/>
      <c r="AO30" s="646"/>
      <c r="AP30" s="557" t="s">
        <v>272</v>
      </c>
      <c r="AQ30" s="558"/>
      <c r="AR30" s="558"/>
      <c r="AS30" s="558"/>
      <c r="AT30" s="558"/>
      <c r="AU30" s="558"/>
      <c r="AV30" s="558"/>
      <c r="AW30" s="558"/>
      <c r="AX30" s="558"/>
      <c r="AY30" s="558"/>
      <c r="AZ30" s="558"/>
      <c r="BA30" s="558"/>
      <c r="BB30" s="558"/>
      <c r="BC30" s="559"/>
      <c r="BD30" s="560">
        <v>176670</v>
      </c>
      <c r="BE30" s="561"/>
      <c r="BF30" s="561"/>
      <c r="BG30" s="561"/>
      <c r="BH30" s="561"/>
      <c r="BI30" s="561"/>
      <c r="BJ30" s="561"/>
      <c r="BK30" s="562"/>
      <c r="BL30" s="563">
        <v>0.1</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2910657</v>
      </c>
      <c r="CN30" s="561"/>
      <c r="CO30" s="561"/>
      <c r="CP30" s="561"/>
      <c r="CQ30" s="561"/>
      <c r="CR30" s="561"/>
      <c r="CS30" s="561"/>
      <c r="CT30" s="562"/>
      <c r="CU30" s="563">
        <v>0.3</v>
      </c>
      <c r="CV30" s="644"/>
      <c r="CW30" s="644"/>
      <c r="CX30" s="645"/>
      <c r="CY30" s="566" t="s">
        <v>118</v>
      </c>
      <c r="CZ30" s="561"/>
      <c r="DA30" s="561"/>
      <c r="DB30" s="561"/>
      <c r="DC30" s="561"/>
      <c r="DD30" s="561"/>
      <c r="DE30" s="561"/>
      <c r="DF30" s="561"/>
      <c r="DG30" s="561"/>
      <c r="DH30" s="561"/>
      <c r="DI30" s="561"/>
      <c r="DJ30" s="561"/>
      <c r="DK30" s="562"/>
      <c r="DL30" s="566">
        <v>2910657</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391540</v>
      </c>
      <c r="S31" s="561"/>
      <c r="T31" s="561"/>
      <c r="U31" s="561"/>
      <c r="V31" s="561"/>
      <c r="W31" s="561"/>
      <c r="X31" s="561"/>
      <c r="Y31" s="562"/>
      <c r="Z31" s="563">
        <v>0</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17084503</v>
      </c>
      <c r="S32" s="561"/>
      <c r="T32" s="561"/>
      <c r="U32" s="561"/>
      <c r="V32" s="561"/>
      <c r="W32" s="561"/>
      <c r="X32" s="561"/>
      <c r="Y32" s="562"/>
      <c r="Z32" s="563">
        <v>1.9</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213042789</v>
      </c>
      <c r="BE32" s="561"/>
      <c r="BF32" s="561"/>
      <c r="BG32" s="561"/>
      <c r="BH32" s="561"/>
      <c r="BI32" s="561"/>
      <c r="BJ32" s="561"/>
      <c r="BK32" s="562"/>
      <c r="BL32" s="563">
        <v>100</v>
      </c>
      <c r="BM32" s="644"/>
      <c r="BN32" s="644"/>
      <c r="BO32" s="645"/>
      <c r="BP32" s="566">
        <v>1247646</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855245218</v>
      </c>
      <c r="CN32" s="576"/>
      <c r="CO32" s="576"/>
      <c r="CP32" s="576"/>
      <c r="CQ32" s="576"/>
      <c r="CR32" s="576"/>
      <c r="CS32" s="576"/>
      <c r="CT32" s="577"/>
      <c r="CU32" s="578">
        <v>100</v>
      </c>
      <c r="CV32" s="640"/>
      <c r="CW32" s="640"/>
      <c r="CX32" s="641"/>
      <c r="CY32" s="566">
        <v>164033321</v>
      </c>
      <c r="CZ32" s="561"/>
      <c r="DA32" s="561"/>
      <c r="DB32" s="561"/>
      <c r="DC32" s="561"/>
      <c r="DD32" s="561"/>
      <c r="DE32" s="561"/>
      <c r="DF32" s="561"/>
      <c r="DG32" s="561"/>
      <c r="DH32" s="561"/>
      <c r="DI32" s="561"/>
      <c r="DJ32" s="561"/>
      <c r="DK32" s="562"/>
      <c r="DL32" s="566">
        <v>598609019</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45372662</v>
      </c>
      <c r="S33" s="561"/>
      <c r="T33" s="561"/>
      <c r="U33" s="561"/>
      <c r="V33" s="561"/>
      <c r="W33" s="561"/>
      <c r="X33" s="561"/>
      <c r="Y33" s="562"/>
      <c r="Z33" s="563">
        <v>5.0999999999999996</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13806906</v>
      </c>
      <c r="S34" s="561"/>
      <c r="T34" s="561"/>
      <c r="U34" s="561"/>
      <c r="V34" s="561"/>
      <c r="W34" s="561"/>
      <c r="X34" s="561"/>
      <c r="Y34" s="562"/>
      <c r="Z34" s="563">
        <v>1.5</v>
      </c>
      <c r="AA34" s="644"/>
      <c r="AB34" s="644"/>
      <c r="AC34" s="645"/>
      <c r="AD34" s="566">
        <v>572416</v>
      </c>
      <c r="AE34" s="561"/>
      <c r="AF34" s="561"/>
      <c r="AG34" s="561"/>
      <c r="AH34" s="561"/>
      <c r="AI34" s="561"/>
      <c r="AJ34" s="561"/>
      <c r="AK34" s="562"/>
      <c r="AL34" s="563">
        <v>0.1</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73908784</v>
      </c>
      <c r="S35" s="561"/>
      <c r="T35" s="561"/>
      <c r="U35" s="561"/>
      <c r="V35" s="561"/>
      <c r="W35" s="561"/>
      <c r="X35" s="561"/>
      <c r="Y35" s="562"/>
      <c r="Z35" s="563">
        <v>8.3000000000000007</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370721919</v>
      </c>
      <c r="CN35" s="653"/>
      <c r="CO35" s="653"/>
      <c r="CP35" s="653"/>
      <c r="CQ35" s="653"/>
      <c r="CR35" s="653"/>
      <c r="CS35" s="653"/>
      <c r="CT35" s="654"/>
      <c r="CU35" s="649">
        <v>43.3</v>
      </c>
      <c r="CV35" s="650"/>
      <c r="CW35" s="650"/>
      <c r="CX35" s="655"/>
      <c r="CY35" s="656">
        <v>317933347</v>
      </c>
      <c r="CZ35" s="653"/>
      <c r="DA35" s="653"/>
      <c r="DB35" s="653"/>
      <c r="DC35" s="653"/>
      <c r="DD35" s="653"/>
      <c r="DE35" s="653"/>
      <c r="DF35" s="654"/>
      <c r="DG35" s="656">
        <v>317513520</v>
      </c>
      <c r="DH35" s="653"/>
      <c r="DI35" s="653"/>
      <c r="DJ35" s="653"/>
      <c r="DK35" s="653"/>
      <c r="DL35" s="653"/>
      <c r="DM35" s="653"/>
      <c r="DN35" s="653"/>
      <c r="DO35" s="653"/>
      <c r="DP35" s="653"/>
      <c r="DQ35" s="654"/>
      <c r="DR35" s="649">
        <v>64</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232097534</v>
      </c>
      <c r="CN36" s="567"/>
      <c r="CO36" s="567"/>
      <c r="CP36" s="567"/>
      <c r="CQ36" s="567"/>
      <c r="CR36" s="567"/>
      <c r="CS36" s="567"/>
      <c r="CT36" s="568"/>
      <c r="CU36" s="563">
        <v>27.1</v>
      </c>
      <c r="CV36" s="564"/>
      <c r="CW36" s="564"/>
      <c r="CX36" s="565"/>
      <c r="CY36" s="566">
        <v>196202969</v>
      </c>
      <c r="CZ36" s="567"/>
      <c r="DA36" s="567"/>
      <c r="DB36" s="567"/>
      <c r="DC36" s="567"/>
      <c r="DD36" s="567"/>
      <c r="DE36" s="567"/>
      <c r="DF36" s="568"/>
      <c r="DG36" s="566">
        <v>196092900</v>
      </c>
      <c r="DH36" s="567"/>
      <c r="DI36" s="567"/>
      <c r="DJ36" s="567"/>
      <c r="DK36" s="567"/>
      <c r="DL36" s="567"/>
      <c r="DM36" s="567"/>
      <c r="DN36" s="567"/>
      <c r="DO36" s="567"/>
      <c r="DP36" s="567"/>
      <c r="DQ36" s="568"/>
      <c r="DR36" s="563">
        <v>39.5</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1270184</v>
      </c>
      <c r="S37" s="561"/>
      <c r="T37" s="561"/>
      <c r="U37" s="561"/>
      <c r="V37" s="561"/>
      <c r="W37" s="561"/>
      <c r="X37" s="561"/>
      <c r="Y37" s="562"/>
      <c r="Z37" s="563">
        <v>0.1</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172960854</v>
      </c>
      <c r="CN37" s="561"/>
      <c r="CO37" s="561"/>
      <c r="CP37" s="561"/>
      <c r="CQ37" s="561"/>
      <c r="CR37" s="561"/>
      <c r="CS37" s="561"/>
      <c r="CT37" s="562"/>
      <c r="CU37" s="563">
        <v>20.2</v>
      </c>
      <c r="CV37" s="564"/>
      <c r="CW37" s="564"/>
      <c r="CX37" s="565"/>
      <c r="CY37" s="566">
        <v>138687099</v>
      </c>
      <c r="CZ37" s="567"/>
      <c r="DA37" s="567"/>
      <c r="DB37" s="567"/>
      <c r="DC37" s="567"/>
      <c r="DD37" s="567"/>
      <c r="DE37" s="567"/>
      <c r="DF37" s="568"/>
      <c r="DG37" s="566">
        <v>138687099</v>
      </c>
      <c r="DH37" s="567"/>
      <c r="DI37" s="567"/>
      <c r="DJ37" s="567"/>
      <c r="DK37" s="567"/>
      <c r="DL37" s="567"/>
      <c r="DM37" s="567"/>
      <c r="DN37" s="567"/>
      <c r="DO37" s="567"/>
      <c r="DP37" s="567"/>
      <c r="DQ37" s="568"/>
      <c r="DR37" s="563">
        <v>27.9</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895408514</v>
      </c>
      <c r="S38" s="576"/>
      <c r="T38" s="576"/>
      <c r="U38" s="576"/>
      <c r="V38" s="576"/>
      <c r="W38" s="576"/>
      <c r="X38" s="576"/>
      <c r="Y38" s="577"/>
      <c r="Z38" s="578">
        <v>100</v>
      </c>
      <c r="AA38" s="640"/>
      <c r="AB38" s="640"/>
      <c r="AC38" s="641"/>
      <c r="AD38" s="581">
        <v>495218697</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27956069</v>
      </c>
      <c r="CN38" s="567"/>
      <c r="CO38" s="567"/>
      <c r="CP38" s="567"/>
      <c r="CQ38" s="567"/>
      <c r="CR38" s="567"/>
      <c r="CS38" s="567"/>
      <c r="CT38" s="568"/>
      <c r="CU38" s="563">
        <v>3.3</v>
      </c>
      <c r="CV38" s="564"/>
      <c r="CW38" s="564"/>
      <c r="CX38" s="565"/>
      <c r="CY38" s="566">
        <v>13138518</v>
      </c>
      <c r="CZ38" s="567"/>
      <c r="DA38" s="567"/>
      <c r="DB38" s="567"/>
      <c r="DC38" s="567"/>
      <c r="DD38" s="567"/>
      <c r="DE38" s="567"/>
      <c r="DF38" s="568"/>
      <c r="DG38" s="566">
        <v>13101582</v>
      </c>
      <c r="DH38" s="567"/>
      <c r="DI38" s="567"/>
      <c r="DJ38" s="567"/>
      <c r="DK38" s="567"/>
      <c r="DL38" s="567"/>
      <c r="DM38" s="567"/>
      <c r="DN38" s="567"/>
      <c r="DO38" s="567"/>
      <c r="DP38" s="567"/>
      <c r="DQ38" s="568"/>
      <c r="DR38" s="563">
        <v>2.6</v>
      </c>
      <c r="DS38" s="564"/>
      <c r="DT38" s="564"/>
      <c r="DU38" s="564"/>
      <c r="DV38" s="564"/>
      <c r="DW38" s="564"/>
      <c r="DX38" s="596"/>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295</v>
      </c>
      <c r="BZ39" s="558"/>
      <c r="CA39" s="558"/>
      <c r="CB39" s="558"/>
      <c r="CC39" s="558"/>
      <c r="CD39" s="558"/>
      <c r="CE39" s="558"/>
      <c r="CF39" s="558"/>
      <c r="CG39" s="558"/>
      <c r="CH39" s="558"/>
      <c r="CI39" s="558"/>
      <c r="CJ39" s="558"/>
      <c r="CK39" s="558"/>
      <c r="CL39" s="559"/>
      <c r="CM39" s="560">
        <v>110668316</v>
      </c>
      <c r="CN39" s="561"/>
      <c r="CO39" s="561"/>
      <c r="CP39" s="561"/>
      <c r="CQ39" s="561"/>
      <c r="CR39" s="561"/>
      <c r="CS39" s="561"/>
      <c r="CT39" s="562"/>
      <c r="CU39" s="563">
        <v>12.9</v>
      </c>
      <c r="CV39" s="564"/>
      <c r="CW39" s="564"/>
      <c r="CX39" s="565"/>
      <c r="CY39" s="566">
        <v>108591860</v>
      </c>
      <c r="CZ39" s="567"/>
      <c r="DA39" s="567"/>
      <c r="DB39" s="567"/>
      <c r="DC39" s="567"/>
      <c r="DD39" s="567"/>
      <c r="DE39" s="567"/>
      <c r="DF39" s="568"/>
      <c r="DG39" s="566">
        <v>108319038</v>
      </c>
      <c r="DH39" s="567"/>
      <c r="DI39" s="567"/>
      <c r="DJ39" s="567"/>
      <c r="DK39" s="567"/>
      <c r="DL39" s="567"/>
      <c r="DM39" s="567"/>
      <c r="DN39" s="567"/>
      <c r="DO39" s="567"/>
      <c r="DP39" s="567"/>
      <c r="DQ39" s="568"/>
      <c r="DR39" s="563">
        <v>21.8</v>
      </c>
      <c r="DS39" s="564"/>
      <c r="DT39" s="564"/>
      <c r="DU39" s="564"/>
      <c r="DV39" s="564"/>
      <c r="DW39" s="564"/>
      <c r="DX39" s="596"/>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57" t="s">
        <v>67</v>
      </c>
      <c r="CB40" s="558"/>
      <c r="CC40" s="558"/>
      <c r="CD40" s="558"/>
      <c r="CE40" s="558"/>
      <c r="CF40" s="558"/>
      <c r="CG40" s="558"/>
      <c r="CH40" s="558"/>
      <c r="CI40" s="558"/>
      <c r="CJ40" s="558"/>
      <c r="CK40" s="558"/>
      <c r="CL40" s="559"/>
      <c r="CM40" s="560">
        <v>110668316</v>
      </c>
      <c r="CN40" s="567"/>
      <c r="CO40" s="567"/>
      <c r="CP40" s="567"/>
      <c r="CQ40" s="567"/>
      <c r="CR40" s="567"/>
      <c r="CS40" s="567"/>
      <c r="CT40" s="568"/>
      <c r="CU40" s="563">
        <v>12.9</v>
      </c>
      <c r="CV40" s="564"/>
      <c r="CW40" s="564"/>
      <c r="CX40" s="565"/>
      <c r="CY40" s="566">
        <v>108591860</v>
      </c>
      <c r="CZ40" s="567"/>
      <c r="DA40" s="567"/>
      <c r="DB40" s="567"/>
      <c r="DC40" s="567"/>
      <c r="DD40" s="567"/>
      <c r="DE40" s="567"/>
      <c r="DF40" s="568"/>
      <c r="DG40" s="566">
        <v>108319038</v>
      </c>
      <c r="DH40" s="567"/>
      <c r="DI40" s="567"/>
      <c r="DJ40" s="567"/>
      <c r="DK40" s="567"/>
      <c r="DL40" s="567"/>
      <c r="DM40" s="567"/>
      <c r="DN40" s="567"/>
      <c r="DO40" s="567"/>
      <c r="DP40" s="567"/>
      <c r="DQ40" s="568"/>
      <c r="DR40" s="563">
        <v>21.8</v>
      </c>
      <c r="DS40" s="564"/>
      <c r="DT40" s="564"/>
      <c r="DU40" s="564"/>
      <c r="DV40" s="564"/>
      <c r="DW40" s="564"/>
      <c r="DX40" s="596"/>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103624527</v>
      </c>
      <c r="CN41" s="561"/>
      <c r="CO41" s="561"/>
      <c r="CP41" s="561"/>
      <c r="CQ41" s="561"/>
      <c r="CR41" s="561"/>
      <c r="CS41" s="561"/>
      <c r="CT41" s="562"/>
      <c r="CU41" s="563">
        <v>12.1</v>
      </c>
      <c r="CV41" s="564"/>
      <c r="CW41" s="564"/>
      <c r="CX41" s="565"/>
      <c r="CY41" s="566">
        <v>101548072</v>
      </c>
      <c r="CZ41" s="567"/>
      <c r="DA41" s="567"/>
      <c r="DB41" s="567"/>
      <c r="DC41" s="567"/>
      <c r="DD41" s="567"/>
      <c r="DE41" s="567"/>
      <c r="DF41" s="568"/>
      <c r="DG41" s="566">
        <v>101289980</v>
      </c>
      <c r="DH41" s="567"/>
      <c r="DI41" s="567"/>
      <c r="DJ41" s="567"/>
      <c r="DK41" s="567"/>
      <c r="DL41" s="567"/>
      <c r="DM41" s="567"/>
      <c r="DN41" s="567"/>
      <c r="DO41" s="567"/>
      <c r="DP41" s="567"/>
      <c r="DQ41" s="568"/>
      <c r="DR41" s="563">
        <v>20.399999999999999</v>
      </c>
      <c r="DS41" s="564"/>
      <c r="DT41" s="564"/>
      <c r="DU41" s="564"/>
      <c r="DV41" s="564"/>
      <c r="DW41" s="564"/>
      <c r="DX41" s="596"/>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99.6</v>
      </c>
      <c r="BE42" s="614"/>
      <c r="BF42" s="614"/>
      <c r="BG42" s="614"/>
      <c r="BH42" s="614"/>
      <c r="BI42" s="614">
        <v>99.1</v>
      </c>
      <c r="BJ42" s="614"/>
      <c r="BK42" s="614"/>
      <c r="BL42" s="614"/>
      <c r="BM42" s="615"/>
      <c r="BN42" s="616">
        <v>99.5</v>
      </c>
      <c r="BO42" s="614"/>
      <c r="BP42" s="614"/>
      <c r="BQ42" s="614"/>
      <c r="BR42" s="614"/>
      <c r="BS42" s="614">
        <v>99.1</v>
      </c>
      <c r="BT42" s="614"/>
      <c r="BU42" s="614"/>
      <c r="BV42" s="614"/>
      <c r="BW42" s="615"/>
      <c r="BY42" s="592"/>
      <c r="BZ42" s="593"/>
      <c r="CA42" s="557" t="s">
        <v>303</v>
      </c>
      <c r="CB42" s="558"/>
      <c r="CC42" s="558"/>
      <c r="CD42" s="558"/>
      <c r="CE42" s="558"/>
      <c r="CF42" s="558"/>
      <c r="CG42" s="558"/>
      <c r="CH42" s="558"/>
      <c r="CI42" s="558"/>
      <c r="CJ42" s="558"/>
      <c r="CK42" s="558"/>
      <c r="CL42" s="559"/>
      <c r="CM42" s="560">
        <v>7043789</v>
      </c>
      <c r="CN42" s="567"/>
      <c r="CO42" s="567"/>
      <c r="CP42" s="567"/>
      <c r="CQ42" s="567"/>
      <c r="CR42" s="567"/>
      <c r="CS42" s="567"/>
      <c r="CT42" s="568"/>
      <c r="CU42" s="563">
        <v>0.8</v>
      </c>
      <c r="CV42" s="564"/>
      <c r="CW42" s="564"/>
      <c r="CX42" s="565"/>
      <c r="CY42" s="566">
        <v>7043788</v>
      </c>
      <c r="CZ42" s="567"/>
      <c r="DA42" s="567"/>
      <c r="DB42" s="567"/>
      <c r="DC42" s="567"/>
      <c r="DD42" s="567"/>
      <c r="DE42" s="567"/>
      <c r="DF42" s="568"/>
      <c r="DG42" s="566">
        <v>7029058</v>
      </c>
      <c r="DH42" s="567"/>
      <c r="DI42" s="567"/>
      <c r="DJ42" s="567"/>
      <c r="DK42" s="567"/>
      <c r="DL42" s="567"/>
      <c r="DM42" s="567"/>
      <c r="DN42" s="567"/>
      <c r="DO42" s="567"/>
      <c r="DP42" s="567"/>
      <c r="DQ42" s="568"/>
      <c r="DR42" s="563">
        <v>1.4</v>
      </c>
      <c r="DS42" s="564"/>
      <c r="DT42" s="564"/>
      <c r="DU42" s="564"/>
      <c r="DV42" s="564"/>
      <c r="DW42" s="564"/>
      <c r="DX42" s="596"/>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57" t="s">
        <v>305</v>
      </c>
      <c r="AY43" s="558"/>
      <c r="AZ43" s="558"/>
      <c r="BA43" s="558"/>
      <c r="BB43" s="558"/>
      <c r="BC43" s="559"/>
      <c r="BD43" s="620">
        <v>99.3</v>
      </c>
      <c r="BE43" s="621"/>
      <c r="BF43" s="621"/>
      <c r="BG43" s="621"/>
      <c r="BH43" s="621"/>
      <c r="BI43" s="621">
        <v>97.9</v>
      </c>
      <c r="BJ43" s="621"/>
      <c r="BK43" s="621"/>
      <c r="BL43" s="621"/>
      <c r="BM43" s="622"/>
      <c r="BN43" s="620">
        <v>99.2</v>
      </c>
      <c r="BO43" s="621"/>
      <c r="BP43" s="621"/>
      <c r="BQ43" s="621"/>
      <c r="BR43" s="621"/>
      <c r="BS43" s="621">
        <v>97.8</v>
      </c>
      <c r="BT43" s="621"/>
      <c r="BU43" s="621"/>
      <c r="BV43" s="621"/>
      <c r="BW43" s="622"/>
      <c r="BY43" s="594"/>
      <c r="BZ43" s="595"/>
      <c r="CA43" s="557" t="s">
        <v>306</v>
      </c>
      <c r="CB43" s="558"/>
      <c r="CC43" s="558"/>
      <c r="CD43" s="558"/>
      <c r="CE43" s="558"/>
      <c r="CF43" s="558"/>
      <c r="CG43" s="558"/>
      <c r="CH43" s="558"/>
      <c r="CI43" s="558"/>
      <c r="CJ43" s="558"/>
      <c r="CK43" s="558"/>
      <c r="CL43" s="559"/>
      <c r="CM43" s="560" t="s">
        <v>118</v>
      </c>
      <c r="CN43" s="561"/>
      <c r="CO43" s="561"/>
      <c r="CP43" s="561"/>
      <c r="CQ43" s="561"/>
      <c r="CR43" s="561"/>
      <c r="CS43" s="561"/>
      <c r="CT43" s="562"/>
      <c r="CU43" s="563" t="s">
        <v>118</v>
      </c>
      <c r="CV43" s="564"/>
      <c r="CW43" s="564"/>
      <c r="CX43" s="565"/>
      <c r="CY43" s="566" t="s">
        <v>118</v>
      </c>
      <c r="CZ43" s="567"/>
      <c r="DA43" s="567"/>
      <c r="DB43" s="567"/>
      <c r="DC43" s="567"/>
      <c r="DD43" s="567"/>
      <c r="DE43" s="567"/>
      <c r="DF43" s="568"/>
      <c r="DG43" s="566" t="s">
        <v>118</v>
      </c>
      <c r="DH43" s="567"/>
      <c r="DI43" s="567"/>
      <c r="DJ43" s="567"/>
      <c r="DK43" s="567"/>
      <c r="DL43" s="567"/>
      <c r="DM43" s="567"/>
      <c r="DN43" s="567"/>
      <c r="DO43" s="567"/>
      <c r="DP43" s="567"/>
      <c r="DQ43" s="568"/>
      <c r="DR43" s="563" t="s">
        <v>118</v>
      </c>
      <c r="DS43" s="564"/>
      <c r="DT43" s="564"/>
      <c r="DU43" s="564"/>
      <c r="DV43" s="564"/>
      <c r="DW43" s="564"/>
      <c r="DX43" s="596"/>
    </row>
    <row r="44" spans="2:128" ht="11.25" customHeight="1" x14ac:dyDescent="0.2">
      <c r="AP44" s="630"/>
      <c r="AQ44" s="631"/>
      <c r="AR44" s="631"/>
      <c r="AS44" s="631"/>
      <c r="AT44" s="634"/>
      <c r="AU44" s="196"/>
      <c r="AV44" s="196"/>
      <c r="AW44" s="196"/>
      <c r="AX44" s="572" t="s">
        <v>307</v>
      </c>
      <c r="AY44" s="573"/>
      <c r="AZ44" s="573"/>
      <c r="BA44" s="573"/>
      <c r="BB44" s="573"/>
      <c r="BC44" s="574"/>
      <c r="BD44" s="617">
        <v>99.9</v>
      </c>
      <c r="BE44" s="618"/>
      <c r="BF44" s="618"/>
      <c r="BG44" s="618"/>
      <c r="BH44" s="618"/>
      <c r="BI44" s="618">
        <v>99.7</v>
      </c>
      <c r="BJ44" s="618"/>
      <c r="BK44" s="618"/>
      <c r="BL44" s="618"/>
      <c r="BM44" s="619"/>
      <c r="BN44" s="617">
        <v>99.8</v>
      </c>
      <c r="BO44" s="618"/>
      <c r="BP44" s="618"/>
      <c r="BQ44" s="618"/>
      <c r="BR44" s="618"/>
      <c r="BS44" s="618">
        <v>99.7</v>
      </c>
      <c r="BT44" s="618"/>
      <c r="BU44" s="618"/>
      <c r="BV44" s="618"/>
      <c r="BW44" s="619"/>
      <c r="BY44" s="557" t="s">
        <v>308</v>
      </c>
      <c r="BZ44" s="558"/>
      <c r="CA44" s="558"/>
      <c r="CB44" s="558"/>
      <c r="CC44" s="558"/>
      <c r="CD44" s="558"/>
      <c r="CE44" s="558"/>
      <c r="CF44" s="558"/>
      <c r="CG44" s="558"/>
      <c r="CH44" s="558"/>
      <c r="CI44" s="558"/>
      <c r="CJ44" s="558"/>
      <c r="CK44" s="558"/>
      <c r="CL44" s="559"/>
      <c r="CM44" s="560">
        <v>311286252</v>
      </c>
      <c r="CN44" s="567"/>
      <c r="CO44" s="567"/>
      <c r="CP44" s="567"/>
      <c r="CQ44" s="567"/>
      <c r="CR44" s="567"/>
      <c r="CS44" s="567"/>
      <c r="CT44" s="568"/>
      <c r="CU44" s="563">
        <v>36.4</v>
      </c>
      <c r="CV44" s="564"/>
      <c r="CW44" s="564"/>
      <c r="CX44" s="565"/>
      <c r="CY44" s="566">
        <v>264982791</v>
      </c>
      <c r="CZ44" s="567"/>
      <c r="DA44" s="567"/>
      <c r="DB44" s="567"/>
      <c r="DC44" s="567"/>
      <c r="DD44" s="567"/>
      <c r="DE44" s="567"/>
      <c r="DF44" s="568"/>
      <c r="DG44" s="566">
        <v>169801035</v>
      </c>
      <c r="DH44" s="567"/>
      <c r="DI44" s="567"/>
      <c r="DJ44" s="567"/>
      <c r="DK44" s="567"/>
      <c r="DL44" s="567"/>
      <c r="DM44" s="567"/>
      <c r="DN44" s="567"/>
      <c r="DO44" s="567"/>
      <c r="DP44" s="567"/>
      <c r="DQ44" s="568"/>
      <c r="DR44" s="563">
        <v>34.200000000000003</v>
      </c>
      <c r="DS44" s="564"/>
      <c r="DT44" s="564"/>
      <c r="DU44" s="564"/>
      <c r="DV44" s="564"/>
      <c r="DW44" s="564"/>
      <c r="DX44" s="596"/>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3929044</v>
      </c>
      <c r="BE45" s="612"/>
      <c r="BF45" s="612"/>
      <c r="BG45" s="612"/>
      <c r="BH45" s="612"/>
      <c r="BI45" s="612"/>
      <c r="BJ45" s="612"/>
      <c r="BK45" s="612"/>
      <c r="BL45" s="612"/>
      <c r="BM45" s="613"/>
      <c r="BN45" s="611">
        <v>4292252</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28984982</v>
      </c>
      <c r="CN45" s="561"/>
      <c r="CO45" s="561"/>
      <c r="CP45" s="561"/>
      <c r="CQ45" s="561"/>
      <c r="CR45" s="561"/>
      <c r="CS45" s="561"/>
      <c r="CT45" s="562"/>
      <c r="CU45" s="563">
        <v>3.4</v>
      </c>
      <c r="CV45" s="564"/>
      <c r="CW45" s="564"/>
      <c r="CX45" s="565"/>
      <c r="CY45" s="566">
        <v>21023270</v>
      </c>
      <c r="CZ45" s="567"/>
      <c r="DA45" s="567"/>
      <c r="DB45" s="567"/>
      <c r="DC45" s="567"/>
      <c r="DD45" s="567"/>
      <c r="DE45" s="567"/>
      <c r="DF45" s="568"/>
      <c r="DG45" s="566">
        <v>18299792</v>
      </c>
      <c r="DH45" s="567"/>
      <c r="DI45" s="567"/>
      <c r="DJ45" s="567"/>
      <c r="DK45" s="567"/>
      <c r="DL45" s="567"/>
      <c r="DM45" s="567"/>
      <c r="DN45" s="567"/>
      <c r="DO45" s="567"/>
      <c r="DP45" s="567"/>
      <c r="DQ45" s="568"/>
      <c r="DR45" s="563">
        <v>3.7</v>
      </c>
      <c r="DS45" s="564"/>
      <c r="DT45" s="564"/>
      <c r="DU45" s="564"/>
      <c r="DV45" s="564"/>
      <c r="DW45" s="564"/>
      <c r="DX45" s="596"/>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3929044</v>
      </c>
      <c r="BE46" s="603"/>
      <c r="BF46" s="603"/>
      <c r="BG46" s="603"/>
      <c r="BH46" s="603"/>
      <c r="BI46" s="603"/>
      <c r="BJ46" s="603"/>
      <c r="BK46" s="603"/>
      <c r="BL46" s="603"/>
      <c r="BM46" s="604"/>
      <c r="BN46" s="602">
        <v>4292252</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4948524</v>
      </c>
      <c r="CN46" s="567"/>
      <c r="CO46" s="567"/>
      <c r="CP46" s="567"/>
      <c r="CQ46" s="567"/>
      <c r="CR46" s="567"/>
      <c r="CS46" s="567"/>
      <c r="CT46" s="568"/>
      <c r="CU46" s="563">
        <v>0.6</v>
      </c>
      <c r="CV46" s="564"/>
      <c r="CW46" s="564"/>
      <c r="CX46" s="565"/>
      <c r="CY46" s="566">
        <v>4185920</v>
      </c>
      <c r="CZ46" s="567"/>
      <c r="DA46" s="567"/>
      <c r="DB46" s="567"/>
      <c r="DC46" s="567"/>
      <c r="DD46" s="567"/>
      <c r="DE46" s="567"/>
      <c r="DF46" s="568"/>
      <c r="DG46" s="566">
        <v>4183689</v>
      </c>
      <c r="DH46" s="567"/>
      <c r="DI46" s="567"/>
      <c r="DJ46" s="567"/>
      <c r="DK46" s="567"/>
      <c r="DL46" s="567"/>
      <c r="DM46" s="567"/>
      <c r="DN46" s="567"/>
      <c r="DO46" s="567"/>
      <c r="DP46" s="567"/>
      <c r="DQ46" s="568"/>
      <c r="DR46" s="563">
        <v>0.8</v>
      </c>
      <c r="DS46" s="564"/>
      <c r="DT46" s="564"/>
      <c r="DU46" s="564"/>
      <c r="DV46" s="564"/>
      <c r="DW46" s="564"/>
      <c r="DX46" s="596"/>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315</v>
      </c>
      <c r="BZ47" s="558"/>
      <c r="CA47" s="558"/>
      <c r="CB47" s="558"/>
      <c r="CC47" s="558"/>
      <c r="CD47" s="558"/>
      <c r="CE47" s="558"/>
      <c r="CF47" s="558"/>
      <c r="CG47" s="558"/>
      <c r="CH47" s="558"/>
      <c r="CI47" s="558"/>
      <c r="CJ47" s="558"/>
      <c r="CK47" s="558"/>
      <c r="CL47" s="559"/>
      <c r="CM47" s="560">
        <v>226929493</v>
      </c>
      <c r="CN47" s="561"/>
      <c r="CO47" s="561"/>
      <c r="CP47" s="561"/>
      <c r="CQ47" s="561"/>
      <c r="CR47" s="561"/>
      <c r="CS47" s="561"/>
      <c r="CT47" s="562"/>
      <c r="CU47" s="563">
        <v>26.5</v>
      </c>
      <c r="CV47" s="564"/>
      <c r="CW47" s="564"/>
      <c r="CX47" s="565"/>
      <c r="CY47" s="566">
        <v>197293503</v>
      </c>
      <c r="CZ47" s="567"/>
      <c r="DA47" s="567"/>
      <c r="DB47" s="567"/>
      <c r="DC47" s="567"/>
      <c r="DD47" s="567"/>
      <c r="DE47" s="567"/>
      <c r="DF47" s="568"/>
      <c r="DG47" s="566">
        <v>136706012</v>
      </c>
      <c r="DH47" s="567"/>
      <c r="DI47" s="567"/>
      <c r="DJ47" s="567"/>
      <c r="DK47" s="567"/>
      <c r="DL47" s="567"/>
      <c r="DM47" s="567"/>
      <c r="DN47" s="567"/>
      <c r="DO47" s="567"/>
      <c r="DP47" s="567"/>
      <c r="DQ47" s="568"/>
      <c r="DR47" s="563">
        <v>27.5</v>
      </c>
      <c r="DS47" s="564"/>
      <c r="DT47" s="564"/>
      <c r="DU47" s="564"/>
      <c r="DV47" s="564"/>
      <c r="DW47" s="564"/>
      <c r="DX47" s="596"/>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317</v>
      </c>
      <c r="BZ48" s="558"/>
      <c r="CA48" s="558"/>
      <c r="CB48" s="558"/>
      <c r="CC48" s="558"/>
      <c r="CD48" s="558"/>
      <c r="CE48" s="558"/>
      <c r="CF48" s="558"/>
      <c r="CG48" s="558"/>
      <c r="CH48" s="558"/>
      <c r="CI48" s="558"/>
      <c r="CJ48" s="558"/>
      <c r="CK48" s="558"/>
      <c r="CL48" s="559"/>
      <c r="CM48" s="560">
        <v>10783346</v>
      </c>
      <c r="CN48" s="567"/>
      <c r="CO48" s="567"/>
      <c r="CP48" s="567"/>
      <c r="CQ48" s="567"/>
      <c r="CR48" s="567"/>
      <c r="CS48" s="567"/>
      <c r="CT48" s="568"/>
      <c r="CU48" s="563">
        <v>1.3</v>
      </c>
      <c r="CV48" s="564"/>
      <c r="CW48" s="564"/>
      <c r="CX48" s="565"/>
      <c r="CY48" s="566">
        <v>10773558</v>
      </c>
      <c r="CZ48" s="567"/>
      <c r="DA48" s="567"/>
      <c r="DB48" s="567"/>
      <c r="DC48" s="567"/>
      <c r="DD48" s="567"/>
      <c r="DE48" s="567"/>
      <c r="DF48" s="568"/>
      <c r="DG48" s="566">
        <v>10537931</v>
      </c>
      <c r="DH48" s="567"/>
      <c r="DI48" s="567"/>
      <c r="DJ48" s="567"/>
      <c r="DK48" s="567"/>
      <c r="DL48" s="567"/>
      <c r="DM48" s="567"/>
      <c r="DN48" s="567"/>
      <c r="DO48" s="567"/>
      <c r="DP48" s="567"/>
      <c r="DQ48" s="568"/>
      <c r="DR48" s="563">
        <v>2.1</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37278504</v>
      </c>
      <c r="CN49" s="561"/>
      <c r="CO49" s="561"/>
      <c r="CP49" s="561"/>
      <c r="CQ49" s="561"/>
      <c r="CR49" s="561"/>
      <c r="CS49" s="561"/>
      <c r="CT49" s="562"/>
      <c r="CU49" s="563">
        <v>4.4000000000000004</v>
      </c>
      <c r="CV49" s="564"/>
      <c r="CW49" s="564"/>
      <c r="CX49" s="565"/>
      <c r="CY49" s="566">
        <v>31569452</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t="s">
        <v>118</v>
      </c>
      <c r="CN50" s="567"/>
      <c r="CO50" s="567"/>
      <c r="CP50" s="567"/>
      <c r="CQ50" s="567"/>
      <c r="CR50" s="567"/>
      <c r="CS50" s="567"/>
      <c r="CT50" s="568"/>
      <c r="CU50" s="563" t="s">
        <v>118</v>
      </c>
      <c r="CV50" s="564"/>
      <c r="CW50" s="564"/>
      <c r="CX50" s="565"/>
      <c r="CY50" s="566" t="s">
        <v>118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2361403</v>
      </c>
      <c r="CN51" s="561"/>
      <c r="CO51" s="561"/>
      <c r="CP51" s="561"/>
      <c r="CQ51" s="561"/>
      <c r="CR51" s="561"/>
      <c r="CS51" s="561"/>
      <c r="CT51" s="562"/>
      <c r="CU51" s="563">
        <v>0.3</v>
      </c>
      <c r="CV51" s="564"/>
      <c r="CW51" s="564"/>
      <c r="CX51" s="565"/>
      <c r="CY51" s="566">
        <v>137088</v>
      </c>
      <c r="CZ51" s="567"/>
      <c r="DA51" s="567"/>
      <c r="DB51" s="567"/>
      <c r="DC51" s="567"/>
      <c r="DD51" s="567"/>
      <c r="DE51" s="567"/>
      <c r="DF51" s="568"/>
      <c r="DG51" s="566">
        <v>73611</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324</v>
      </c>
      <c r="BZ53" s="558"/>
      <c r="CA53" s="558"/>
      <c r="CB53" s="558"/>
      <c r="CC53" s="558"/>
      <c r="CD53" s="558"/>
      <c r="CE53" s="558"/>
      <c r="CF53" s="558"/>
      <c r="CG53" s="558"/>
      <c r="CH53" s="558"/>
      <c r="CI53" s="558"/>
      <c r="CJ53" s="558"/>
      <c r="CK53" s="558"/>
      <c r="CL53" s="559"/>
      <c r="CM53" s="560">
        <v>173237047</v>
      </c>
      <c r="CN53" s="561"/>
      <c r="CO53" s="561"/>
      <c r="CP53" s="561"/>
      <c r="CQ53" s="561"/>
      <c r="CR53" s="561"/>
      <c r="CS53" s="561"/>
      <c r="CT53" s="562"/>
      <c r="CU53" s="563">
        <v>20.3</v>
      </c>
      <c r="CV53" s="564"/>
      <c r="CW53" s="564"/>
      <c r="CX53" s="565"/>
      <c r="CY53" s="566">
        <v>15692881</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325</v>
      </c>
      <c r="BZ54" s="558"/>
      <c r="CA54" s="558"/>
      <c r="CB54" s="558"/>
      <c r="CC54" s="558"/>
      <c r="CD54" s="558"/>
      <c r="CE54" s="558"/>
      <c r="CF54" s="558"/>
      <c r="CG54" s="558"/>
      <c r="CH54" s="558"/>
      <c r="CI54" s="558"/>
      <c r="CJ54" s="558"/>
      <c r="CK54" s="558"/>
      <c r="CL54" s="559"/>
      <c r="CM54" s="560">
        <v>4262715</v>
      </c>
      <c r="CN54" s="561"/>
      <c r="CO54" s="561"/>
      <c r="CP54" s="561"/>
      <c r="CQ54" s="561"/>
      <c r="CR54" s="561"/>
      <c r="CS54" s="561"/>
      <c r="CT54" s="562"/>
      <c r="CU54" s="563">
        <v>0.5</v>
      </c>
      <c r="CV54" s="564"/>
      <c r="CW54" s="564"/>
      <c r="CX54" s="565"/>
      <c r="CY54" s="566">
        <v>683558</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57" t="s">
        <v>326</v>
      </c>
      <c r="CB55" s="558"/>
      <c r="CC55" s="558"/>
      <c r="CD55" s="558"/>
      <c r="CE55" s="558"/>
      <c r="CF55" s="558"/>
      <c r="CG55" s="558"/>
      <c r="CH55" s="558"/>
      <c r="CI55" s="558"/>
      <c r="CJ55" s="558"/>
      <c r="CK55" s="558"/>
      <c r="CL55" s="559"/>
      <c r="CM55" s="560">
        <v>164033321</v>
      </c>
      <c r="CN55" s="561"/>
      <c r="CO55" s="561"/>
      <c r="CP55" s="561"/>
      <c r="CQ55" s="561"/>
      <c r="CR55" s="561"/>
      <c r="CS55" s="561"/>
      <c r="CT55" s="562"/>
      <c r="CU55" s="563">
        <v>19.2</v>
      </c>
      <c r="CV55" s="564"/>
      <c r="CW55" s="564"/>
      <c r="CX55" s="565"/>
      <c r="CY55" s="566">
        <v>14893880</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4"/>
      <c r="BY56" s="592"/>
      <c r="BZ56" s="593"/>
      <c r="CA56" s="557" t="s">
        <v>327</v>
      </c>
      <c r="CB56" s="558"/>
      <c r="CC56" s="558"/>
      <c r="CD56" s="558"/>
      <c r="CE56" s="558"/>
      <c r="CF56" s="558"/>
      <c r="CG56" s="558"/>
      <c r="CH56" s="558"/>
      <c r="CI56" s="558"/>
      <c r="CJ56" s="558"/>
      <c r="CK56" s="558"/>
      <c r="CL56" s="559"/>
      <c r="CM56" s="560">
        <v>113331152</v>
      </c>
      <c r="CN56" s="561"/>
      <c r="CO56" s="561"/>
      <c r="CP56" s="561"/>
      <c r="CQ56" s="561"/>
      <c r="CR56" s="561"/>
      <c r="CS56" s="561"/>
      <c r="CT56" s="562"/>
      <c r="CU56" s="563">
        <v>13.3</v>
      </c>
      <c r="CV56" s="564"/>
      <c r="CW56" s="564"/>
      <c r="CX56" s="565"/>
      <c r="CY56" s="566">
        <v>4114750</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35104569</v>
      </c>
      <c r="CN57" s="561"/>
      <c r="CO57" s="561"/>
      <c r="CP57" s="561"/>
      <c r="CQ57" s="561"/>
      <c r="CR57" s="561"/>
      <c r="CS57" s="561"/>
      <c r="CT57" s="562"/>
      <c r="CU57" s="563">
        <v>4.0999999999999996</v>
      </c>
      <c r="CV57" s="564"/>
      <c r="CW57" s="564"/>
      <c r="CX57" s="565"/>
      <c r="CY57" s="566">
        <v>9855224</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9203726</v>
      </c>
      <c r="CN58" s="561"/>
      <c r="CO58" s="561"/>
      <c r="CP58" s="561"/>
      <c r="CQ58" s="561"/>
      <c r="CR58" s="561"/>
      <c r="CS58" s="561"/>
      <c r="CT58" s="562"/>
      <c r="CU58" s="563">
        <v>1.1000000000000001</v>
      </c>
      <c r="CV58" s="564"/>
      <c r="CW58" s="564"/>
      <c r="CX58" s="565"/>
      <c r="CY58" s="566">
        <v>799001</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855245218</v>
      </c>
      <c r="CN60" s="576"/>
      <c r="CO60" s="576"/>
      <c r="CP60" s="576"/>
      <c r="CQ60" s="576"/>
      <c r="CR60" s="576"/>
      <c r="CS60" s="576"/>
      <c r="CT60" s="577"/>
      <c r="CU60" s="578">
        <v>100</v>
      </c>
      <c r="CV60" s="579"/>
      <c r="CW60" s="579"/>
      <c r="CX60" s="580"/>
      <c r="CY60" s="581">
        <v>598609019</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bzBIEh47WZMJrEXuOsuX4z/nstQw1QNDr2cYAVRRfkKrwQY1x2HhtaV9qldS9W5yaeigLSS8TZCXxf8/lxDKNA==" saltValue="4FCz8Q40mNvK4imHCSMi+w=="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2">
      <c r="A7" s="215">
        <v>1</v>
      </c>
      <c r="B7" s="1004" t="s">
        <v>354</v>
      </c>
      <c r="C7" s="1005"/>
      <c r="D7" s="1005"/>
      <c r="E7" s="1005"/>
      <c r="F7" s="1005"/>
      <c r="G7" s="1005"/>
      <c r="H7" s="1005"/>
      <c r="I7" s="1005"/>
      <c r="J7" s="1005"/>
      <c r="K7" s="1005"/>
      <c r="L7" s="1005"/>
      <c r="M7" s="1005"/>
      <c r="N7" s="1005"/>
      <c r="O7" s="1005"/>
      <c r="P7" s="1006"/>
      <c r="Q7" s="1068">
        <v>930205</v>
      </c>
      <c r="R7" s="1069"/>
      <c r="S7" s="1069"/>
      <c r="T7" s="1069"/>
      <c r="U7" s="1069"/>
      <c r="V7" s="1069">
        <v>890860</v>
      </c>
      <c r="W7" s="1069"/>
      <c r="X7" s="1069"/>
      <c r="Y7" s="1069"/>
      <c r="Z7" s="1069"/>
      <c r="AA7" s="1069">
        <v>39345</v>
      </c>
      <c r="AB7" s="1069"/>
      <c r="AC7" s="1069"/>
      <c r="AD7" s="1069"/>
      <c r="AE7" s="1070"/>
      <c r="AF7" s="1071">
        <v>12446</v>
      </c>
      <c r="AG7" s="1072"/>
      <c r="AH7" s="1072"/>
      <c r="AI7" s="1072"/>
      <c r="AJ7" s="1073"/>
      <c r="AK7" s="1074">
        <v>17211</v>
      </c>
      <c r="AL7" s="1075"/>
      <c r="AM7" s="1075"/>
      <c r="AN7" s="1075"/>
      <c r="AO7" s="1075"/>
      <c r="AP7" s="1075">
        <v>1640550</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c r="BS7" s="1065" t="s">
        <v>533</v>
      </c>
      <c r="BT7" s="1066"/>
      <c r="BU7" s="1066"/>
      <c r="BV7" s="1066"/>
      <c r="BW7" s="1066"/>
      <c r="BX7" s="1066"/>
      <c r="BY7" s="1066"/>
      <c r="BZ7" s="1066"/>
      <c r="CA7" s="1066"/>
      <c r="CB7" s="1066"/>
      <c r="CC7" s="1066"/>
      <c r="CD7" s="1066"/>
      <c r="CE7" s="1066"/>
      <c r="CF7" s="1066"/>
      <c r="CG7" s="1078"/>
      <c r="CH7" s="1062">
        <v>-138</v>
      </c>
      <c r="CI7" s="1063"/>
      <c r="CJ7" s="1063"/>
      <c r="CK7" s="1063"/>
      <c r="CL7" s="1064"/>
      <c r="CM7" s="1062">
        <v>1338</v>
      </c>
      <c r="CN7" s="1063"/>
      <c r="CO7" s="1063"/>
      <c r="CP7" s="1063"/>
      <c r="CQ7" s="1064"/>
      <c r="CR7" s="1062">
        <v>1050</v>
      </c>
      <c r="CS7" s="1063"/>
      <c r="CT7" s="1063"/>
      <c r="CU7" s="1063"/>
      <c r="CV7" s="1064"/>
      <c r="CW7" s="1062" t="s">
        <v>470</v>
      </c>
      <c r="CX7" s="1063"/>
      <c r="CY7" s="1063"/>
      <c r="CZ7" s="1063"/>
      <c r="DA7" s="1064"/>
      <c r="DB7" s="1062" t="s">
        <v>470</v>
      </c>
      <c r="DC7" s="1063"/>
      <c r="DD7" s="1063"/>
      <c r="DE7" s="1063"/>
      <c r="DF7" s="1064"/>
      <c r="DG7" s="1062" t="s">
        <v>470</v>
      </c>
      <c r="DH7" s="1063"/>
      <c r="DI7" s="1063"/>
      <c r="DJ7" s="1063"/>
      <c r="DK7" s="1064"/>
      <c r="DL7" s="1062" t="s">
        <v>470</v>
      </c>
      <c r="DM7" s="1063"/>
      <c r="DN7" s="1063"/>
      <c r="DO7" s="1063"/>
      <c r="DP7" s="1064"/>
      <c r="DQ7" s="1062" t="s">
        <v>470</v>
      </c>
      <c r="DR7" s="1063"/>
      <c r="DS7" s="1063"/>
      <c r="DT7" s="1063"/>
      <c r="DU7" s="1064"/>
      <c r="DV7" s="1065"/>
      <c r="DW7" s="1066"/>
      <c r="DX7" s="1066"/>
      <c r="DY7" s="1066"/>
      <c r="DZ7" s="1067"/>
      <c r="EA7" s="213"/>
    </row>
    <row r="8" spans="1:131" s="214" customFormat="1" ht="26.25" customHeight="1" x14ac:dyDescent="0.2">
      <c r="A8" s="217">
        <v>2</v>
      </c>
      <c r="B8" s="990" t="s">
        <v>355</v>
      </c>
      <c r="C8" s="991"/>
      <c r="D8" s="991"/>
      <c r="E8" s="991"/>
      <c r="F8" s="991"/>
      <c r="G8" s="991"/>
      <c r="H8" s="991"/>
      <c r="I8" s="991"/>
      <c r="J8" s="991"/>
      <c r="K8" s="991"/>
      <c r="L8" s="991"/>
      <c r="M8" s="991"/>
      <c r="N8" s="991"/>
      <c r="O8" s="991"/>
      <c r="P8" s="992"/>
      <c r="Q8" s="996">
        <v>234</v>
      </c>
      <c r="R8" s="994"/>
      <c r="S8" s="994"/>
      <c r="T8" s="994"/>
      <c r="U8" s="994"/>
      <c r="V8" s="994">
        <v>195</v>
      </c>
      <c r="W8" s="994"/>
      <c r="X8" s="994"/>
      <c r="Y8" s="994"/>
      <c r="Z8" s="994"/>
      <c r="AA8" s="994">
        <v>40</v>
      </c>
      <c r="AB8" s="994"/>
      <c r="AC8" s="994"/>
      <c r="AD8" s="994"/>
      <c r="AE8" s="997"/>
      <c r="AF8" s="1047" t="s">
        <v>118</v>
      </c>
      <c r="AG8" s="1048"/>
      <c r="AH8" s="1048"/>
      <c r="AI8" s="1048"/>
      <c r="AJ8" s="1049"/>
      <c r="AK8" s="1043">
        <v>7</v>
      </c>
      <c r="AL8" s="1044"/>
      <c r="AM8" s="1044"/>
      <c r="AN8" s="1044"/>
      <c r="AO8" s="1044"/>
      <c r="AP8" s="1044">
        <v>102</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534</v>
      </c>
      <c r="BT8" s="944"/>
      <c r="BU8" s="944"/>
      <c r="BV8" s="944"/>
      <c r="BW8" s="944"/>
      <c r="BX8" s="944"/>
      <c r="BY8" s="944"/>
      <c r="BZ8" s="944"/>
      <c r="CA8" s="944"/>
      <c r="CB8" s="944"/>
      <c r="CC8" s="944"/>
      <c r="CD8" s="944"/>
      <c r="CE8" s="944"/>
      <c r="CF8" s="944"/>
      <c r="CG8" s="965"/>
      <c r="CH8" s="940">
        <v>-932</v>
      </c>
      <c r="CI8" s="941"/>
      <c r="CJ8" s="941"/>
      <c r="CK8" s="941"/>
      <c r="CL8" s="942"/>
      <c r="CM8" s="940">
        <v>1086</v>
      </c>
      <c r="CN8" s="941"/>
      <c r="CO8" s="941"/>
      <c r="CP8" s="941"/>
      <c r="CQ8" s="942"/>
      <c r="CR8" s="940">
        <v>621</v>
      </c>
      <c r="CS8" s="941"/>
      <c r="CT8" s="941"/>
      <c r="CU8" s="941"/>
      <c r="CV8" s="942"/>
      <c r="CW8" s="940">
        <v>227</v>
      </c>
      <c r="CX8" s="941"/>
      <c r="CY8" s="941"/>
      <c r="CZ8" s="941"/>
      <c r="DA8" s="942"/>
      <c r="DB8" s="940" t="s">
        <v>470</v>
      </c>
      <c r="DC8" s="941"/>
      <c r="DD8" s="941"/>
      <c r="DE8" s="941"/>
      <c r="DF8" s="942"/>
      <c r="DG8" s="940" t="s">
        <v>470</v>
      </c>
      <c r="DH8" s="941"/>
      <c r="DI8" s="941"/>
      <c r="DJ8" s="941"/>
      <c r="DK8" s="942"/>
      <c r="DL8" s="940" t="s">
        <v>470</v>
      </c>
      <c r="DM8" s="941"/>
      <c r="DN8" s="941"/>
      <c r="DO8" s="941"/>
      <c r="DP8" s="942"/>
      <c r="DQ8" s="940" t="s">
        <v>470</v>
      </c>
      <c r="DR8" s="941"/>
      <c r="DS8" s="941"/>
      <c r="DT8" s="941"/>
      <c r="DU8" s="942"/>
      <c r="DV8" s="943"/>
      <c r="DW8" s="944"/>
      <c r="DX8" s="944"/>
      <c r="DY8" s="944"/>
      <c r="DZ8" s="945"/>
      <c r="EA8" s="213"/>
    </row>
    <row r="9" spans="1:131" s="214" customFormat="1" ht="26.25" customHeight="1" x14ac:dyDescent="0.2">
      <c r="A9" s="217">
        <v>3</v>
      </c>
      <c r="B9" s="990" t="s">
        <v>356</v>
      </c>
      <c r="C9" s="991"/>
      <c r="D9" s="991"/>
      <c r="E9" s="991"/>
      <c r="F9" s="991"/>
      <c r="G9" s="991"/>
      <c r="H9" s="991"/>
      <c r="I9" s="991"/>
      <c r="J9" s="991"/>
      <c r="K9" s="991"/>
      <c r="L9" s="991"/>
      <c r="M9" s="991"/>
      <c r="N9" s="991"/>
      <c r="O9" s="991"/>
      <c r="P9" s="992"/>
      <c r="Q9" s="996">
        <v>61</v>
      </c>
      <c r="R9" s="994"/>
      <c r="S9" s="994"/>
      <c r="T9" s="994"/>
      <c r="U9" s="994"/>
      <c r="V9" s="994">
        <v>58</v>
      </c>
      <c r="W9" s="994"/>
      <c r="X9" s="994"/>
      <c r="Y9" s="994"/>
      <c r="Z9" s="994"/>
      <c r="AA9" s="994">
        <v>3</v>
      </c>
      <c r="AB9" s="994"/>
      <c r="AC9" s="994"/>
      <c r="AD9" s="994"/>
      <c r="AE9" s="997"/>
      <c r="AF9" s="1047" t="s">
        <v>118</v>
      </c>
      <c r="AG9" s="1048"/>
      <c r="AH9" s="1048"/>
      <c r="AI9" s="1048"/>
      <c r="AJ9" s="1049"/>
      <c r="AK9" s="1043">
        <v>5</v>
      </c>
      <c r="AL9" s="1044"/>
      <c r="AM9" s="1044"/>
      <c r="AN9" s="1044"/>
      <c r="AO9" s="1044"/>
      <c r="AP9" s="1044">
        <v>763</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t="s">
        <v>532</v>
      </c>
      <c r="BS9" s="943" t="s">
        <v>535</v>
      </c>
      <c r="BT9" s="944"/>
      <c r="BU9" s="944"/>
      <c r="BV9" s="944"/>
      <c r="BW9" s="944"/>
      <c r="BX9" s="944"/>
      <c r="BY9" s="944"/>
      <c r="BZ9" s="944"/>
      <c r="CA9" s="944"/>
      <c r="CB9" s="944"/>
      <c r="CC9" s="944"/>
      <c r="CD9" s="944"/>
      <c r="CE9" s="944"/>
      <c r="CF9" s="944"/>
      <c r="CG9" s="965"/>
      <c r="CH9" s="940">
        <v>84</v>
      </c>
      <c r="CI9" s="941"/>
      <c r="CJ9" s="941"/>
      <c r="CK9" s="941"/>
      <c r="CL9" s="942"/>
      <c r="CM9" s="940">
        <v>-295</v>
      </c>
      <c r="CN9" s="941"/>
      <c r="CO9" s="941"/>
      <c r="CP9" s="941"/>
      <c r="CQ9" s="942"/>
      <c r="CR9" s="940">
        <v>5</v>
      </c>
      <c r="CS9" s="941"/>
      <c r="CT9" s="941"/>
      <c r="CU9" s="941"/>
      <c r="CV9" s="942"/>
      <c r="CW9" s="940">
        <v>396</v>
      </c>
      <c r="CX9" s="941"/>
      <c r="CY9" s="941"/>
      <c r="CZ9" s="941"/>
      <c r="DA9" s="942"/>
      <c r="DB9" s="940">
        <v>23040</v>
      </c>
      <c r="DC9" s="941"/>
      <c r="DD9" s="941"/>
      <c r="DE9" s="941"/>
      <c r="DF9" s="942"/>
      <c r="DG9" s="940" t="s">
        <v>470</v>
      </c>
      <c r="DH9" s="941"/>
      <c r="DI9" s="941"/>
      <c r="DJ9" s="941"/>
      <c r="DK9" s="942"/>
      <c r="DL9" s="940">
        <v>9053</v>
      </c>
      <c r="DM9" s="941"/>
      <c r="DN9" s="941"/>
      <c r="DO9" s="941"/>
      <c r="DP9" s="942"/>
      <c r="DQ9" s="940">
        <v>9053</v>
      </c>
      <c r="DR9" s="941"/>
      <c r="DS9" s="941"/>
      <c r="DT9" s="941"/>
      <c r="DU9" s="942"/>
      <c r="DV9" s="943"/>
      <c r="DW9" s="944"/>
      <c r="DX9" s="944"/>
      <c r="DY9" s="944"/>
      <c r="DZ9" s="945"/>
      <c r="EA9" s="213"/>
    </row>
    <row r="10" spans="1:131" s="214" customFormat="1" ht="26.25" customHeight="1" x14ac:dyDescent="0.2">
      <c r="A10" s="217">
        <v>4</v>
      </c>
      <c r="B10" s="990" t="s">
        <v>357</v>
      </c>
      <c r="C10" s="991"/>
      <c r="D10" s="991"/>
      <c r="E10" s="991"/>
      <c r="F10" s="991"/>
      <c r="G10" s="991"/>
      <c r="H10" s="991"/>
      <c r="I10" s="991"/>
      <c r="J10" s="991"/>
      <c r="K10" s="991"/>
      <c r="L10" s="991"/>
      <c r="M10" s="991"/>
      <c r="N10" s="991"/>
      <c r="O10" s="991"/>
      <c r="P10" s="992"/>
      <c r="Q10" s="996">
        <v>45</v>
      </c>
      <c r="R10" s="994"/>
      <c r="S10" s="994"/>
      <c r="T10" s="994"/>
      <c r="U10" s="994"/>
      <c r="V10" s="994">
        <v>35</v>
      </c>
      <c r="W10" s="994"/>
      <c r="X10" s="994"/>
      <c r="Y10" s="994"/>
      <c r="Z10" s="994"/>
      <c r="AA10" s="994">
        <v>10</v>
      </c>
      <c r="AB10" s="994"/>
      <c r="AC10" s="994"/>
      <c r="AD10" s="994"/>
      <c r="AE10" s="997"/>
      <c r="AF10" s="1047" t="s">
        <v>118</v>
      </c>
      <c r="AG10" s="1048"/>
      <c r="AH10" s="1048"/>
      <c r="AI10" s="1048"/>
      <c r="AJ10" s="1049"/>
      <c r="AK10" s="1043">
        <v>0</v>
      </c>
      <c r="AL10" s="1044"/>
      <c r="AM10" s="1044"/>
      <c r="AN10" s="1044"/>
      <c r="AO10" s="1044"/>
      <c r="AP10" s="1044">
        <v>11</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536</v>
      </c>
      <c r="BT10" s="944"/>
      <c r="BU10" s="944"/>
      <c r="BV10" s="944"/>
      <c r="BW10" s="944"/>
      <c r="BX10" s="944"/>
      <c r="BY10" s="944"/>
      <c r="BZ10" s="944"/>
      <c r="CA10" s="944"/>
      <c r="CB10" s="944"/>
      <c r="CC10" s="944"/>
      <c r="CD10" s="944"/>
      <c r="CE10" s="944"/>
      <c r="CF10" s="944"/>
      <c r="CG10" s="965"/>
      <c r="CH10" s="940">
        <v>0</v>
      </c>
      <c r="CI10" s="941"/>
      <c r="CJ10" s="941"/>
      <c r="CK10" s="941"/>
      <c r="CL10" s="942"/>
      <c r="CM10" s="940">
        <v>31</v>
      </c>
      <c r="CN10" s="941"/>
      <c r="CO10" s="941"/>
      <c r="CP10" s="941"/>
      <c r="CQ10" s="942"/>
      <c r="CR10" s="940">
        <v>15</v>
      </c>
      <c r="CS10" s="941"/>
      <c r="CT10" s="941"/>
      <c r="CU10" s="941"/>
      <c r="CV10" s="942"/>
      <c r="CW10" s="940">
        <v>8</v>
      </c>
      <c r="CX10" s="941"/>
      <c r="CY10" s="941"/>
      <c r="CZ10" s="941"/>
      <c r="DA10" s="942"/>
      <c r="DB10" s="940" t="s">
        <v>470</v>
      </c>
      <c r="DC10" s="941"/>
      <c r="DD10" s="941"/>
      <c r="DE10" s="941"/>
      <c r="DF10" s="942"/>
      <c r="DG10" s="940" t="s">
        <v>470</v>
      </c>
      <c r="DH10" s="941"/>
      <c r="DI10" s="941"/>
      <c r="DJ10" s="941"/>
      <c r="DK10" s="942"/>
      <c r="DL10" s="940" t="s">
        <v>470</v>
      </c>
      <c r="DM10" s="941"/>
      <c r="DN10" s="941"/>
      <c r="DO10" s="941"/>
      <c r="DP10" s="942"/>
      <c r="DQ10" s="940" t="s">
        <v>470</v>
      </c>
      <c r="DR10" s="941"/>
      <c r="DS10" s="941"/>
      <c r="DT10" s="941"/>
      <c r="DU10" s="942"/>
      <c r="DV10" s="943"/>
      <c r="DW10" s="944"/>
      <c r="DX10" s="944"/>
      <c r="DY10" s="944"/>
      <c r="DZ10" s="945"/>
      <c r="EA10" s="213"/>
    </row>
    <row r="11" spans="1:131" s="214" customFormat="1" ht="26.25" customHeight="1" x14ac:dyDescent="0.2">
      <c r="A11" s="217">
        <v>5</v>
      </c>
      <c r="B11" s="990" t="s">
        <v>358</v>
      </c>
      <c r="C11" s="991"/>
      <c r="D11" s="991"/>
      <c r="E11" s="991"/>
      <c r="F11" s="991"/>
      <c r="G11" s="991"/>
      <c r="H11" s="991"/>
      <c r="I11" s="991"/>
      <c r="J11" s="991"/>
      <c r="K11" s="991"/>
      <c r="L11" s="991"/>
      <c r="M11" s="991"/>
      <c r="N11" s="991"/>
      <c r="O11" s="991"/>
      <c r="P11" s="992"/>
      <c r="Q11" s="996">
        <v>45</v>
      </c>
      <c r="R11" s="994"/>
      <c r="S11" s="994"/>
      <c r="T11" s="994"/>
      <c r="U11" s="994"/>
      <c r="V11" s="994">
        <v>45</v>
      </c>
      <c r="W11" s="994"/>
      <c r="X11" s="994"/>
      <c r="Y11" s="994"/>
      <c r="Z11" s="994"/>
      <c r="AA11" s="994">
        <v>0</v>
      </c>
      <c r="AB11" s="994"/>
      <c r="AC11" s="994"/>
      <c r="AD11" s="994"/>
      <c r="AE11" s="997"/>
      <c r="AF11" s="1047">
        <v>0</v>
      </c>
      <c r="AG11" s="1048"/>
      <c r="AH11" s="1048"/>
      <c r="AI11" s="1048"/>
      <c r="AJ11" s="1049"/>
      <c r="AK11" s="1043" t="s">
        <v>470</v>
      </c>
      <c r="AL11" s="1044"/>
      <c r="AM11" s="1044"/>
      <c r="AN11" s="1044"/>
      <c r="AO11" s="1044"/>
      <c r="AP11" s="1044" t="s">
        <v>470</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537</v>
      </c>
      <c r="BT11" s="944"/>
      <c r="BU11" s="944"/>
      <c r="BV11" s="944"/>
      <c r="BW11" s="944"/>
      <c r="BX11" s="944"/>
      <c r="BY11" s="944"/>
      <c r="BZ11" s="944"/>
      <c r="CA11" s="944"/>
      <c r="CB11" s="944"/>
      <c r="CC11" s="944"/>
      <c r="CD11" s="944"/>
      <c r="CE11" s="944"/>
      <c r="CF11" s="944"/>
      <c r="CG11" s="965"/>
      <c r="CH11" s="940">
        <v>-6</v>
      </c>
      <c r="CI11" s="941"/>
      <c r="CJ11" s="941"/>
      <c r="CK11" s="941"/>
      <c r="CL11" s="942"/>
      <c r="CM11" s="940">
        <v>1518</v>
      </c>
      <c r="CN11" s="941"/>
      <c r="CO11" s="941"/>
      <c r="CP11" s="941"/>
      <c r="CQ11" s="942"/>
      <c r="CR11" s="940">
        <v>1672</v>
      </c>
      <c r="CS11" s="941"/>
      <c r="CT11" s="941"/>
      <c r="CU11" s="941"/>
      <c r="CV11" s="942"/>
      <c r="CW11" s="940" t="s">
        <v>470</v>
      </c>
      <c r="CX11" s="941"/>
      <c r="CY11" s="941"/>
      <c r="CZ11" s="941"/>
      <c r="DA11" s="942"/>
      <c r="DB11" s="940" t="s">
        <v>470</v>
      </c>
      <c r="DC11" s="941"/>
      <c r="DD11" s="941"/>
      <c r="DE11" s="941"/>
      <c r="DF11" s="942"/>
      <c r="DG11" s="940" t="s">
        <v>470</v>
      </c>
      <c r="DH11" s="941"/>
      <c r="DI11" s="941"/>
      <c r="DJ11" s="941"/>
      <c r="DK11" s="942"/>
      <c r="DL11" s="940" t="s">
        <v>470</v>
      </c>
      <c r="DM11" s="941"/>
      <c r="DN11" s="941"/>
      <c r="DO11" s="941"/>
      <c r="DP11" s="942"/>
      <c r="DQ11" s="940" t="s">
        <v>470</v>
      </c>
      <c r="DR11" s="941"/>
      <c r="DS11" s="941"/>
      <c r="DT11" s="941"/>
      <c r="DU11" s="942"/>
      <c r="DV11" s="943"/>
      <c r="DW11" s="944"/>
      <c r="DX11" s="944"/>
      <c r="DY11" s="944"/>
      <c r="DZ11" s="945"/>
      <c r="EA11" s="213"/>
    </row>
    <row r="12" spans="1:131" s="214" customFormat="1" ht="26.25" customHeight="1" x14ac:dyDescent="0.2">
      <c r="A12" s="217">
        <v>6</v>
      </c>
      <c r="B12" s="990" t="s">
        <v>359</v>
      </c>
      <c r="C12" s="991"/>
      <c r="D12" s="991"/>
      <c r="E12" s="991"/>
      <c r="F12" s="991"/>
      <c r="G12" s="991"/>
      <c r="H12" s="991"/>
      <c r="I12" s="991"/>
      <c r="J12" s="991"/>
      <c r="K12" s="991"/>
      <c r="L12" s="991"/>
      <c r="M12" s="991"/>
      <c r="N12" s="991"/>
      <c r="O12" s="991"/>
      <c r="P12" s="992"/>
      <c r="Q12" s="996">
        <v>170</v>
      </c>
      <c r="R12" s="994"/>
      <c r="S12" s="994"/>
      <c r="T12" s="994"/>
      <c r="U12" s="994"/>
      <c r="V12" s="994">
        <v>60</v>
      </c>
      <c r="W12" s="994"/>
      <c r="X12" s="994"/>
      <c r="Y12" s="994"/>
      <c r="Z12" s="994"/>
      <c r="AA12" s="994">
        <v>109</v>
      </c>
      <c r="AB12" s="994"/>
      <c r="AC12" s="994"/>
      <c r="AD12" s="994"/>
      <c r="AE12" s="997"/>
      <c r="AF12" s="1047" t="s">
        <v>118</v>
      </c>
      <c r="AG12" s="1048"/>
      <c r="AH12" s="1048"/>
      <c r="AI12" s="1048"/>
      <c r="AJ12" s="1049"/>
      <c r="AK12" s="1043">
        <v>0</v>
      </c>
      <c r="AL12" s="1044"/>
      <c r="AM12" s="1044"/>
      <c r="AN12" s="1044"/>
      <c r="AO12" s="1044"/>
      <c r="AP12" s="1044" t="s">
        <v>470</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563</v>
      </c>
      <c r="BT12" s="944"/>
      <c r="BU12" s="944"/>
      <c r="BV12" s="944"/>
      <c r="BW12" s="944"/>
      <c r="BX12" s="944"/>
      <c r="BY12" s="944"/>
      <c r="BZ12" s="944"/>
      <c r="CA12" s="944"/>
      <c r="CB12" s="944"/>
      <c r="CC12" s="944"/>
      <c r="CD12" s="944"/>
      <c r="CE12" s="944"/>
      <c r="CF12" s="944"/>
      <c r="CG12" s="965"/>
      <c r="CH12" s="940">
        <v>203</v>
      </c>
      <c r="CI12" s="941"/>
      <c r="CJ12" s="941"/>
      <c r="CK12" s="941"/>
      <c r="CL12" s="942"/>
      <c r="CM12" s="940">
        <v>2439</v>
      </c>
      <c r="CN12" s="941"/>
      <c r="CO12" s="941"/>
      <c r="CP12" s="941"/>
      <c r="CQ12" s="942"/>
      <c r="CR12" s="940">
        <v>17</v>
      </c>
      <c r="CS12" s="941"/>
      <c r="CT12" s="941"/>
      <c r="CU12" s="941"/>
      <c r="CV12" s="942"/>
      <c r="CW12" s="940">
        <v>4</v>
      </c>
      <c r="CX12" s="941"/>
      <c r="CY12" s="941"/>
      <c r="CZ12" s="941"/>
      <c r="DA12" s="942"/>
      <c r="DB12" s="940">
        <v>5454</v>
      </c>
      <c r="DC12" s="941"/>
      <c r="DD12" s="941"/>
      <c r="DE12" s="941"/>
      <c r="DF12" s="942"/>
      <c r="DG12" s="940" t="s">
        <v>470</v>
      </c>
      <c r="DH12" s="941"/>
      <c r="DI12" s="941"/>
      <c r="DJ12" s="941"/>
      <c r="DK12" s="942"/>
      <c r="DL12" s="940" t="s">
        <v>470</v>
      </c>
      <c r="DM12" s="941"/>
      <c r="DN12" s="941"/>
      <c r="DO12" s="941"/>
      <c r="DP12" s="942"/>
      <c r="DQ12" s="940" t="s">
        <v>470</v>
      </c>
      <c r="DR12" s="941"/>
      <c r="DS12" s="941"/>
      <c r="DT12" s="941"/>
      <c r="DU12" s="942"/>
      <c r="DV12" s="943"/>
      <c r="DW12" s="944"/>
      <c r="DX12" s="944"/>
      <c r="DY12" s="944"/>
      <c r="DZ12" s="945"/>
      <c r="EA12" s="213"/>
    </row>
    <row r="13" spans="1:131" s="214" customFormat="1" ht="26.25" customHeight="1" x14ac:dyDescent="0.2">
      <c r="A13" s="217">
        <v>7</v>
      </c>
      <c r="B13" s="990" t="s">
        <v>360</v>
      </c>
      <c r="C13" s="991"/>
      <c r="D13" s="991"/>
      <c r="E13" s="991"/>
      <c r="F13" s="991"/>
      <c r="G13" s="991"/>
      <c r="H13" s="991"/>
      <c r="I13" s="991"/>
      <c r="J13" s="991"/>
      <c r="K13" s="991"/>
      <c r="L13" s="991"/>
      <c r="M13" s="991"/>
      <c r="N13" s="991"/>
      <c r="O13" s="991"/>
      <c r="P13" s="992"/>
      <c r="Q13" s="996">
        <v>599</v>
      </c>
      <c r="R13" s="994"/>
      <c r="S13" s="994"/>
      <c r="T13" s="994"/>
      <c r="U13" s="994"/>
      <c r="V13" s="994">
        <v>5</v>
      </c>
      <c r="W13" s="994"/>
      <c r="X13" s="994"/>
      <c r="Y13" s="994"/>
      <c r="Z13" s="994"/>
      <c r="AA13" s="994">
        <v>594</v>
      </c>
      <c r="AB13" s="994"/>
      <c r="AC13" s="994"/>
      <c r="AD13" s="994"/>
      <c r="AE13" s="997"/>
      <c r="AF13" s="1047" t="s">
        <v>118</v>
      </c>
      <c r="AG13" s="1048"/>
      <c r="AH13" s="1048"/>
      <c r="AI13" s="1048"/>
      <c r="AJ13" s="1049"/>
      <c r="AK13" s="1043">
        <v>0</v>
      </c>
      <c r="AL13" s="1044"/>
      <c r="AM13" s="1044"/>
      <c r="AN13" s="1044"/>
      <c r="AO13" s="1044"/>
      <c r="AP13" s="1044" t="s">
        <v>470</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538</v>
      </c>
      <c r="BT13" s="944"/>
      <c r="BU13" s="944"/>
      <c r="BV13" s="944"/>
      <c r="BW13" s="944"/>
      <c r="BX13" s="944"/>
      <c r="BY13" s="944"/>
      <c r="BZ13" s="944"/>
      <c r="CA13" s="944"/>
      <c r="CB13" s="944"/>
      <c r="CC13" s="944"/>
      <c r="CD13" s="944"/>
      <c r="CE13" s="944"/>
      <c r="CF13" s="944"/>
      <c r="CG13" s="965"/>
      <c r="CH13" s="940">
        <v>104</v>
      </c>
      <c r="CI13" s="941"/>
      <c r="CJ13" s="941"/>
      <c r="CK13" s="941"/>
      <c r="CL13" s="942"/>
      <c r="CM13" s="940">
        <v>1697</v>
      </c>
      <c r="CN13" s="941"/>
      <c r="CO13" s="941"/>
      <c r="CP13" s="941"/>
      <c r="CQ13" s="942"/>
      <c r="CR13" s="940">
        <v>3</v>
      </c>
      <c r="CS13" s="941"/>
      <c r="CT13" s="941"/>
      <c r="CU13" s="941"/>
      <c r="CV13" s="942"/>
      <c r="CW13" s="940" t="s">
        <v>470</v>
      </c>
      <c r="CX13" s="941"/>
      <c r="CY13" s="941"/>
      <c r="CZ13" s="941"/>
      <c r="DA13" s="942"/>
      <c r="DB13" s="940" t="s">
        <v>470</v>
      </c>
      <c r="DC13" s="941"/>
      <c r="DD13" s="941"/>
      <c r="DE13" s="941"/>
      <c r="DF13" s="942"/>
      <c r="DG13" s="940" t="s">
        <v>470</v>
      </c>
      <c r="DH13" s="941"/>
      <c r="DI13" s="941"/>
      <c r="DJ13" s="941"/>
      <c r="DK13" s="942"/>
      <c r="DL13" s="940" t="s">
        <v>470</v>
      </c>
      <c r="DM13" s="941"/>
      <c r="DN13" s="941"/>
      <c r="DO13" s="941"/>
      <c r="DP13" s="942"/>
      <c r="DQ13" s="940" t="s">
        <v>470</v>
      </c>
      <c r="DR13" s="941"/>
      <c r="DS13" s="941"/>
      <c r="DT13" s="941"/>
      <c r="DU13" s="942"/>
      <c r="DV13" s="943"/>
      <c r="DW13" s="944"/>
      <c r="DX13" s="944"/>
      <c r="DY13" s="944"/>
      <c r="DZ13" s="945"/>
      <c r="EA13" s="213"/>
    </row>
    <row r="14" spans="1:131" s="214" customFormat="1" ht="26.25" customHeight="1" x14ac:dyDescent="0.2">
      <c r="A14" s="217">
        <v>8</v>
      </c>
      <c r="B14" s="990" t="s">
        <v>361</v>
      </c>
      <c r="C14" s="991"/>
      <c r="D14" s="991"/>
      <c r="E14" s="991"/>
      <c r="F14" s="991"/>
      <c r="G14" s="991"/>
      <c r="H14" s="991"/>
      <c r="I14" s="991"/>
      <c r="J14" s="991"/>
      <c r="K14" s="991"/>
      <c r="L14" s="991"/>
      <c r="M14" s="991"/>
      <c r="N14" s="991"/>
      <c r="O14" s="991"/>
      <c r="P14" s="992"/>
      <c r="Q14" s="996">
        <v>202578</v>
      </c>
      <c r="R14" s="994"/>
      <c r="S14" s="994"/>
      <c r="T14" s="994"/>
      <c r="U14" s="994"/>
      <c r="V14" s="994">
        <v>202515</v>
      </c>
      <c r="W14" s="994"/>
      <c r="X14" s="994"/>
      <c r="Y14" s="994"/>
      <c r="Z14" s="994"/>
      <c r="AA14" s="994">
        <v>63</v>
      </c>
      <c r="AB14" s="994"/>
      <c r="AC14" s="994"/>
      <c r="AD14" s="994"/>
      <c r="AE14" s="997"/>
      <c r="AF14" s="1047">
        <v>63</v>
      </c>
      <c r="AG14" s="1048"/>
      <c r="AH14" s="1048"/>
      <c r="AI14" s="1048"/>
      <c r="AJ14" s="1049"/>
      <c r="AK14" s="1043">
        <v>139238</v>
      </c>
      <c r="AL14" s="1044"/>
      <c r="AM14" s="1044"/>
      <c r="AN14" s="1044"/>
      <c r="AO14" s="1044"/>
      <c r="AP14" s="1044" t="s">
        <v>470</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539</v>
      </c>
      <c r="BT14" s="944"/>
      <c r="BU14" s="944"/>
      <c r="BV14" s="944"/>
      <c r="BW14" s="944"/>
      <c r="BX14" s="944"/>
      <c r="BY14" s="944"/>
      <c r="BZ14" s="944"/>
      <c r="CA14" s="944"/>
      <c r="CB14" s="944"/>
      <c r="CC14" s="944"/>
      <c r="CD14" s="944"/>
      <c r="CE14" s="944"/>
      <c r="CF14" s="944"/>
      <c r="CG14" s="965"/>
      <c r="CH14" s="940">
        <v>-2</v>
      </c>
      <c r="CI14" s="941"/>
      <c r="CJ14" s="941"/>
      <c r="CK14" s="941"/>
      <c r="CL14" s="942"/>
      <c r="CM14" s="940">
        <v>868</v>
      </c>
      <c r="CN14" s="941"/>
      <c r="CO14" s="941"/>
      <c r="CP14" s="941"/>
      <c r="CQ14" s="942"/>
      <c r="CR14" s="940">
        <v>510</v>
      </c>
      <c r="CS14" s="941"/>
      <c r="CT14" s="941"/>
      <c r="CU14" s="941"/>
      <c r="CV14" s="942"/>
      <c r="CW14" s="940" t="s">
        <v>470</v>
      </c>
      <c r="CX14" s="941"/>
      <c r="CY14" s="941"/>
      <c r="CZ14" s="941"/>
      <c r="DA14" s="942"/>
      <c r="DB14" s="940" t="s">
        <v>470</v>
      </c>
      <c r="DC14" s="941"/>
      <c r="DD14" s="941"/>
      <c r="DE14" s="941"/>
      <c r="DF14" s="942"/>
      <c r="DG14" s="940" t="s">
        <v>470</v>
      </c>
      <c r="DH14" s="941"/>
      <c r="DI14" s="941"/>
      <c r="DJ14" s="941"/>
      <c r="DK14" s="942"/>
      <c r="DL14" s="940" t="s">
        <v>470</v>
      </c>
      <c r="DM14" s="941"/>
      <c r="DN14" s="941"/>
      <c r="DO14" s="941"/>
      <c r="DP14" s="942"/>
      <c r="DQ14" s="940" t="s">
        <v>470</v>
      </c>
      <c r="DR14" s="941"/>
      <c r="DS14" s="941"/>
      <c r="DT14" s="941"/>
      <c r="DU14" s="942"/>
      <c r="DV14" s="943"/>
      <c r="DW14" s="944"/>
      <c r="DX14" s="944"/>
      <c r="DY14" s="944"/>
      <c r="DZ14" s="945"/>
      <c r="EA14" s="213"/>
    </row>
    <row r="15" spans="1:131" s="214" customFormat="1" ht="26.25" customHeight="1" x14ac:dyDescent="0.2">
      <c r="A15" s="217">
        <v>9</v>
      </c>
      <c r="B15" s="990"/>
      <c r="C15" s="991"/>
      <c r="D15" s="991"/>
      <c r="E15" s="991"/>
      <c r="F15" s="991"/>
      <c r="G15" s="991"/>
      <c r="H15" s="991"/>
      <c r="I15" s="991"/>
      <c r="J15" s="991"/>
      <c r="K15" s="991"/>
      <c r="L15" s="991"/>
      <c r="M15" s="991"/>
      <c r="N15" s="991"/>
      <c r="O15" s="991"/>
      <c r="P15" s="992"/>
      <c r="Q15" s="996"/>
      <c r="R15" s="994"/>
      <c r="S15" s="994"/>
      <c r="T15" s="994"/>
      <c r="U15" s="994"/>
      <c r="V15" s="994"/>
      <c r="W15" s="994"/>
      <c r="X15" s="994"/>
      <c r="Y15" s="994"/>
      <c r="Z15" s="994"/>
      <c r="AA15" s="994"/>
      <c r="AB15" s="994"/>
      <c r="AC15" s="994"/>
      <c r="AD15" s="994"/>
      <c r="AE15" s="997"/>
      <c r="AF15" s="1047"/>
      <c r="AG15" s="1048"/>
      <c r="AH15" s="1048"/>
      <c r="AI15" s="1048"/>
      <c r="AJ15" s="1049"/>
      <c r="AK15" s="1043"/>
      <c r="AL15" s="1044"/>
      <c r="AM15" s="1044"/>
      <c r="AN15" s="1044"/>
      <c r="AO15" s="1044"/>
      <c r="AP15" s="1044"/>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540</v>
      </c>
      <c r="BT15" s="944"/>
      <c r="BU15" s="944"/>
      <c r="BV15" s="944"/>
      <c r="BW15" s="944"/>
      <c r="BX15" s="944"/>
      <c r="BY15" s="944"/>
      <c r="BZ15" s="944"/>
      <c r="CA15" s="944"/>
      <c r="CB15" s="944"/>
      <c r="CC15" s="944"/>
      <c r="CD15" s="944"/>
      <c r="CE15" s="944"/>
      <c r="CF15" s="944"/>
      <c r="CG15" s="965"/>
      <c r="CH15" s="940">
        <v>2</v>
      </c>
      <c r="CI15" s="941"/>
      <c r="CJ15" s="941"/>
      <c r="CK15" s="941"/>
      <c r="CL15" s="942"/>
      <c r="CM15" s="940">
        <v>416</v>
      </c>
      <c r="CN15" s="941"/>
      <c r="CO15" s="941"/>
      <c r="CP15" s="941"/>
      <c r="CQ15" s="942"/>
      <c r="CR15" s="940">
        <v>200</v>
      </c>
      <c r="CS15" s="941"/>
      <c r="CT15" s="941"/>
      <c r="CU15" s="941"/>
      <c r="CV15" s="942"/>
      <c r="CW15" s="940" t="s">
        <v>470</v>
      </c>
      <c r="CX15" s="941"/>
      <c r="CY15" s="941"/>
      <c r="CZ15" s="941"/>
      <c r="DA15" s="942"/>
      <c r="DB15" s="940" t="s">
        <v>470</v>
      </c>
      <c r="DC15" s="941"/>
      <c r="DD15" s="941"/>
      <c r="DE15" s="941"/>
      <c r="DF15" s="942"/>
      <c r="DG15" s="940" t="s">
        <v>470</v>
      </c>
      <c r="DH15" s="941"/>
      <c r="DI15" s="941"/>
      <c r="DJ15" s="941"/>
      <c r="DK15" s="942"/>
      <c r="DL15" s="940" t="s">
        <v>470</v>
      </c>
      <c r="DM15" s="941"/>
      <c r="DN15" s="941"/>
      <c r="DO15" s="941"/>
      <c r="DP15" s="942"/>
      <c r="DQ15" s="940" t="s">
        <v>470</v>
      </c>
      <c r="DR15" s="941"/>
      <c r="DS15" s="941"/>
      <c r="DT15" s="941"/>
      <c r="DU15" s="942"/>
      <c r="DV15" s="943"/>
      <c r="DW15" s="944"/>
      <c r="DX15" s="944"/>
      <c r="DY15" s="944"/>
      <c r="DZ15" s="945"/>
      <c r="EA15" s="213"/>
    </row>
    <row r="16" spans="1:131" s="214" customFormat="1" ht="26.25" customHeight="1" x14ac:dyDescent="0.2">
      <c r="A16" s="217">
        <v>10</v>
      </c>
      <c r="B16" s="990"/>
      <c r="C16" s="991"/>
      <c r="D16" s="991"/>
      <c r="E16" s="991"/>
      <c r="F16" s="991"/>
      <c r="G16" s="991"/>
      <c r="H16" s="991"/>
      <c r="I16" s="991"/>
      <c r="J16" s="991"/>
      <c r="K16" s="991"/>
      <c r="L16" s="991"/>
      <c r="M16" s="991"/>
      <c r="N16" s="991"/>
      <c r="O16" s="991"/>
      <c r="P16" s="992"/>
      <c r="Q16" s="996"/>
      <c r="R16" s="994"/>
      <c r="S16" s="994"/>
      <c r="T16" s="994"/>
      <c r="U16" s="994"/>
      <c r="V16" s="994"/>
      <c r="W16" s="994"/>
      <c r="X16" s="994"/>
      <c r="Y16" s="994"/>
      <c r="Z16" s="994"/>
      <c r="AA16" s="994"/>
      <c r="AB16" s="994"/>
      <c r="AC16" s="994"/>
      <c r="AD16" s="994"/>
      <c r="AE16" s="997"/>
      <c r="AF16" s="1047"/>
      <c r="AG16" s="1048"/>
      <c r="AH16" s="1048"/>
      <c r="AI16" s="1048"/>
      <c r="AJ16" s="1049"/>
      <c r="AK16" s="1043"/>
      <c r="AL16" s="1044"/>
      <c r="AM16" s="1044"/>
      <c r="AN16" s="1044"/>
      <c r="AO16" s="1044"/>
      <c r="AP16" s="1044"/>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541</v>
      </c>
      <c r="BT16" s="944"/>
      <c r="BU16" s="944"/>
      <c r="BV16" s="944"/>
      <c r="BW16" s="944"/>
      <c r="BX16" s="944"/>
      <c r="BY16" s="944"/>
      <c r="BZ16" s="944"/>
      <c r="CA16" s="944"/>
      <c r="CB16" s="944"/>
      <c r="CC16" s="944"/>
      <c r="CD16" s="944"/>
      <c r="CE16" s="944"/>
      <c r="CF16" s="944"/>
      <c r="CG16" s="965"/>
      <c r="CH16" s="940">
        <v>42</v>
      </c>
      <c r="CI16" s="941"/>
      <c r="CJ16" s="941"/>
      <c r="CK16" s="941"/>
      <c r="CL16" s="942"/>
      <c r="CM16" s="940">
        <v>1158</v>
      </c>
      <c r="CN16" s="941"/>
      <c r="CO16" s="941"/>
      <c r="CP16" s="941"/>
      <c r="CQ16" s="942"/>
      <c r="CR16" s="940">
        <v>5</v>
      </c>
      <c r="CS16" s="941"/>
      <c r="CT16" s="941"/>
      <c r="CU16" s="941"/>
      <c r="CV16" s="942"/>
      <c r="CW16" s="940" t="s">
        <v>470</v>
      </c>
      <c r="CX16" s="941"/>
      <c r="CY16" s="941"/>
      <c r="CZ16" s="941"/>
      <c r="DA16" s="942"/>
      <c r="DB16" s="940" t="s">
        <v>470</v>
      </c>
      <c r="DC16" s="941"/>
      <c r="DD16" s="941"/>
      <c r="DE16" s="941"/>
      <c r="DF16" s="942"/>
      <c r="DG16" s="940" t="s">
        <v>470</v>
      </c>
      <c r="DH16" s="941"/>
      <c r="DI16" s="941"/>
      <c r="DJ16" s="941"/>
      <c r="DK16" s="942"/>
      <c r="DL16" s="940" t="s">
        <v>470</v>
      </c>
      <c r="DM16" s="941"/>
      <c r="DN16" s="941"/>
      <c r="DO16" s="941"/>
      <c r="DP16" s="942"/>
      <c r="DQ16" s="940" t="s">
        <v>470</v>
      </c>
      <c r="DR16" s="941"/>
      <c r="DS16" s="941"/>
      <c r="DT16" s="941"/>
      <c r="DU16" s="942"/>
      <c r="DV16" s="943"/>
      <c r="DW16" s="944"/>
      <c r="DX16" s="944"/>
      <c r="DY16" s="944"/>
      <c r="DZ16" s="945"/>
      <c r="EA16" s="213"/>
    </row>
    <row r="17" spans="1:131" s="214" customFormat="1" ht="26.25" customHeight="1" x14ac:dyDescent="0.2">
      <c r="A17" s="217">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542</v>
      </c>
      <c r="BT17" s="944"/>
      <c r="BU17" s="944"/>
      <c r="BV17" s="944"/>
      <c r="BW17" s="944"/>
      <c r="BX17" s="944"/>
      <c r="BY17" s="944"/>
      <c r="BZ17" s="944"/>
      <c r="CA17" s="944"/>
      <c r="CB17" s="944"/>
      <c r="CC17" s="944"/>
      <c r="CD17" s="944"/>
      <c r="CE17" s="944"/>
      <c r="CF17" s="944"/>
      <c r="CG17" s="965"/>
      <c r="CH17" s="940">
        <v>0</v>
      </c>
      <c r="CI17" s="941"/>
      <c r="CJ17" s="941"/>
      <c r="CK17" s="941"/>
      <c r="CL17" s="942"/>
      <c r="CM17" s="940">
        <v>114</v>
      </c>
      <c r="CN17" s="941"/>
      <c r="CO17" s="941"/>
      <c r="CP17" s="941"/>
      <c r="CQ17" s="942"/>
      <c r="CR17" s="940">
        <v>35</v>
      </c>
      <c r="CS17" s="941"/>
      <c r="CT17" s="941"/>
      <c r="CU17" s="941"/>
      <c r="CV17" s="942"/>
      <c r="CW17" s="940">
        <v>6</v>
      </c>
      <c r="CX17" s="941"/>
      <c r="CY17" s="941"/>
      <c r="CZ17" s="941"/>
      <c r="DA17" s="942"/>
      <c r="DB17" s="940" t="s">
        <v>470</v>
      </c>
      <c r="DC17" s="941"/>
      <c r="DD17" s="941"/>
      <c r="DE17" s="941"/>
      <c r="DF17" s="942"/>
      <c r="DG17" s="940" t="s">
        <v>470</v>
      </c>
      <c r="DH17" s="941"/>
      <c r="DI17" s="941"/>
      <c r="DJ17" s="941"/>
      <c r="DK17" s="942"/>
      <c r="DL17" s="940" t="s">
        <v>470</v>
      </c>
      <c r="DM17" s="941"/>
      <c r="DN17" s="941"/>
      <c r="DO17" s="941"/>
      <c r="DP17" s="942"/>
      <c r="DQ17" s="940" t="s">
        <v>470</v>
      </c>
      <c r="DR17" s="941"/>
      <c r="DS17" s="941"/>
      <c r="DT17" s="941"/>
      <c r="DU17" s="942"/>
      <c r="DV17" s="943"/>
      <c r="DW17" s="944"/>
      <c r="DX17" s="944"/>
      <c r="DY17" s="944"/>
      <c r="DZ17" s="945"/>
      <c r="EA17" s="213"/>
    </row>
    <row r="18" spans="1:131" s="214" customFormat="1" ht="26.25" customHeight="1" x14ac:dyDescent="0.2">
      <c r="A18" s="217">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543</v>
      </c>
      <c r="BT18" s="944"/>
      <c r="BU18" s="944"/>
      <c r="BV18" s="944"/>
      <c r="BW18" s="944"/>
      <c r="BX18" s="944"/>
      <c r="BY18" s="944"/>
      <c r="BZ18" s="944"/>
      <c r="CA18" s="944"/>
      <c r="CB18" s="944"/>
      <c r="CC18" s="944"/>
      <c r="CD18" s="944"/>
      <c r="CE18" s="944"/>
      <c r="CF18" s="944"/>
      <c r="CG18" s="965"/>
      <c r="CH18" s="940">
        <v>0</v>
      </c>
      <c r="CI18" s="941"/>
      <c r="CJ18" s="941"/>
      <c r="CK18" s="941"/>
      <c r="CL18" s="942"/>
      <c r="CM18" s="940">
        <v>10</v>
      </c>
      <c r="CN18" s="941"/>
      <c r="CO18" s="941"/>
      <c r="CP18" s="941"/>
      <c r="CQ18" s="942"/>
      <c r="CR18" s="940">
        <v>2</v>
      </c>
      <c r="CS18" s="941"/>
      <c r="CT18" s="941"/>
      <c r="CU18" s="941"/>
      <c r="CV18" s="942"/>
      <c r="CW18" s="940">
        <v>28</v>
      </c>
      <c r="CX18" s="941"/>
      <c r="CY18" s="941"/>
      <c r="CZ18" s="941"/>
      <c r="DA18" s="942"/>
      <c r="DB18" s="940" t="s">
        <v>470</v>
      </c>
      <c r="DC18" s="941"/>
      <c r="DD18" s="941"/>
      <c r="DE18" s="941"/>
      <c r="DF18" s="942"/>
      <c r="DG18" s="940" t="s">
        <v>470</v>
      </c>
      <c r="DH18" s="941"/>
      <c r="DI18" s="941"/>
      <c r="DJ18" s="941"/>
      <c r="DK18" s="942"/>
      <c r="DL18" s="940" t="s">
        <v>470</v>
      </c>
      <c r="DM18" s="941"/>
      <c r="DN18" s="941"/>
      <c r="DO18" s="941"/>
      <c r="DP18" s="942"/>
      <c r="DQ18" s="940" t="s">
        <v>470</v>
      </c>
      <c r="DR18" s="941"/>
      <c r="DS18" s="941"/>
      <c r="DT18" s="941"/>
      <c r="DU18" s="942"/>
      <c r="DV18" s="943"/>
      <c r="DW18" s="944"/>
      <c r="DX18" s="944"/>
      <c r="DY18" s="944"/>
      <c r="DZ18" s="945"/>
      <c r="EA18" s="213"/>
    </row>
    <row r="19" spans="1:131" s="214" customFormat="1" ht="26.25" customHeight="1" x14ac:dyDescent="0.2">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c r="BS19" s="943" t="s">
        <v>544</v>
      </c>
      <c r="BT19" s="944"/>
      <c r="BU19" s="944"/>
      <c r="BV19" s="944"/>
      <c r="BW19" s="944"/>
      <c r="BX19" s="944"/>
      <c r="BY19" s="944"/>
      <c r="BZ19" s="944"/>
      <c r="CA19" s="944"/>
      <c r="CB19" s="944"/>
      <c r="CC19" s="944"/>
      <c r="CD19" s="944"/>
      <c r="CE19" s="944"/>
      <c r="CF19" s="944"/>
      <c r="CG19" s="965"/>
      <c r="CH19" s="940">
        <v>0</v>
      </c>
      <c r="CI19" s="941"/>
      <c r="CJ19" s="941"/>
      <c r="CK19" s="941"/>
      <c r="CL19" s="942"/>
      <c r="CM19" s="940">
        <v>2563</v>
      </c>
      <c r="CN19" s="941"/>
      <c r="CO19" s="941"/>
      <c r="CP19" s="941"/>
      <c r="CQ19" s="942"/>
      <c r="CR19" s="940">
        <v>1777</v>
      </c>
      <c r="CS19" s="941"/>
      <c r="CT19" s="941"/>
      <c r="CU19" s="941"/>
      <c r="CV19" s="942"/>
      <c r="CW19" s="940">
        <v>52</v>
      </c>
      <c r="CX19" s="941"/>
      <c r="CY19" s="941"/>
      <c r="CZ19" s="941"/>
      <c r="DA19" s="942"/>
      <c r="DB19" s="940" t="s">
        <v>470</v>
      </c>
      <c r="DC19" s="941"/>
      <c r="DD19" s="941"/>
      <c r="DE19" s="941"/>
      <c r="DF19" s="942"/>
      <c r="DG19" s="940" t="s">
        <v>470</v>
      </c>
      <c r="DH19" s="941"/>
      <c r="DI19" s="941"/>
      <c r="DJ19" s="941"/>
      <c r="DK19" s="942"/>
      <c r="DL19" s="940" t="s">
        <v>470</v>
      </c>
      <c r="DM19" s="941"/>
      <c r="DN19" s="941"/>
      <c r="DO19" s="941"/>
      <c r="DP19" s="942"/>
      <c r="DQ19" s="940" t="s">
        <v>470</v>
      </c>
      <c r="DR19" s="941"/>
      <c r="DS19" s="941"/>
      <c r="DT19" s="941"/>
      <c r="DU19" s="942"/>
      <c r="DV19" s="943"/>
      <c r="DW19" s="944"/>
      <c r="DX19" s="944"/>
      <c r="DY19" s="944"/>
      <c r="DZ19" s="945"/>
      <c r="EA19" s="213"/>
    </row>
    <row r="20" spans="1:131" s="214" customFormat="1" ht="26.25" customHeight="1" x14ac:dyDescent="0.2">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545</v>
      </c>
      <c r="BT20" s="944"/>
      <c r="BU20" s="944"/>
      <c r="BV20" s="944"/>
      <c r="BW20" s="944"/>
      <c r="BX20" s="944"/>
      <c r="BY20" s="944"/>
      <c r="BZ20" s="944"/>
      <c r="CA20" s="944"/>
      <c r="CB20" s="944"/>
      <c r="CC20" s="944"/>
      <c r="CD20" s="944"/>
      <c r="CE20" s="944"/>
      <c r="CF20" s="944"/>
      <c r="CG20" s="965"/>
      <c r="CH20" s="940">
        <v>34</v>
      </c>
      <c r="CI20" s="941"/>
      <c r="CJ20" s="941"/>
      <c r="CK20" s="941"/>
      <c r="CL20" s="942"/>
      <c r="CM20" s="940">
        <v>991</v>
      </c>
      <c r="CN20" s="941"/>
      <c r="CO20" s="941"/>
      <c r="CP20" s="941"/>
      <c r="CQ20" s="942"/>
      <c r="CR20" s="940">
        <v>300</v>
      </c>
      <c r="CS20" s="941"/>
      <c r="CT20" s="941"/>
      <c r="CU20" s="941"/>
      <c r="CV20" s="942"/>
      <c r="CW20" s="940" t="s">
        <v>470</v>
      </c>
      <c r="CX20" s="941"/>
      <c r="CY20" s="941"/>
      <c r="CZ20" s="941"/>
      <c r="DA20" s="942"/>
      <c r="DB20" s="940" t="s">
        <v>470</v>
      </c>
      <c r="DC20" s="941"/>
      <c r="DD20" s="941"/>
      <c r="DE20" s="941"/>
      <c r="DF20" s="942"/>
      <c r="DG20" s="940" t="s">
        <v>470</v>
      </c>
      <c r="DH20" s="941"/>
      <c r="DI20" s="941"/>
      <c r="DJ20" s="941"/>
      <c r="DK20" s="942"/>
      <c r="DL20" s="940" t="s">
        <v>470</v>
      </c>
      <c r="DM20" s="941"/>
      <c r="DN20" s="941"/>
      <c r="DO20" s="941"/>
      <c r="DP20" s="942"/>
      <c r="DQ20" s="940" t="s">
        <v>470</v>
      </c>
      <c r="DR20" s="941"/>
      <c r="DS20" s="941"/>
      <c r="DT20" s="941"/>
      <c r="DU20" s="942"/>
      <c r="DV20" s="943"/>
      <c r="DW20" s="944"/>
      <c r="DX20" s="944"/>
      <c r="DY20" s="944"/>
      <c r="DZ20" s="945"/>
      <c r="EA20" s="213"/>
    </row>
    <row r="21" spans="1:131" s="214" customFormat="1" ht="26.25" customHeight="1" thickBot="1" x14ac:dyDescent="0.25">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546</v>
      </c>
      <c r="BT21" s="944"/>
      <c r="BU21" s="944"/>
      <c r="BV21" s="944"/>
      <c r="BW21" s="944"/>
      <c r="BX21" s="944"/>
      <c r="BY21" s="944"/>
      <c r="BZ21" s="944"/>
      <c r="CA21" s="944"/>
      <c r="CB21" s="944"/>
      <c r="CC21" s="944"/>
      <c r="CD21" s="944"/>
      <c r="CE21" s="944"/>
      <c r="CF21" s="944"/>
      <c r="CG21" s="965"/>
      <c r="CH21" s="940">
        <v>8</v>
      </c>
      <c r="CI21" s="941"/>
      <c r="CJ21" s="941"/>
      <c r="CK21" s="941"/>
      <c r="CL21" s="942"/>
      <c r="CM21" s="940">
        <v>1306</v>
      </c>
      <c r="CN21" s="941"/>
      <c r="CO21" s="941"/>
      <c r="CP21" s="941"/>
      <c r="CQ21" s="942"/>
      <c r="CR21" s="940">
        <v>300</v>
      </c>
      <c r="CS21" s="941"/>
      <c r="CT21" s="941"/>
      <c r="CU21" s="941"/>
      <c r="CV21" s="942"/>
      <c r="CW21" s="940">
        <v>32</v>
      </c>
      <c r="CX21" s="941"/>
      <c r="CY21" s="941"/>
      <c r="CZ21" s="941"/>
      <c r="DA21" s="942"/>
      <c r="DB21" s="940" t="s">
        <v>470</v>
      </c>
      <c r="DC21" s="941"/>
      <c r="DD21" s="941"/>
      <c r="DE21" s="941"/>
      <c r="DF21" s="942"/>
      <c r="DG21" s="940" t="s">
        <v>470</v>
      </c>
      <c r="DH21" s="941"/>
      <c r="DI21" s="941"/>
      <c r="DJ21" s="941"/>
      <c r="DK21" s="942"/>
      <c r="DL21" s="940" t="s">
        <v>470</v>
      </c>
      <c r="DM21" s="941"/>
      <c r="DN21" s="941"/>
      <c r="DO21" s="941"/>
      <c r="DP21" s="942"/>
      <c r="DQ21" s="940" t="s">
        <v>470</v>
      </c>
      <c r="DR21" s="941"/>
      <c r="DS21" s="941"/>
      <c r="DT21" s="941"/>
      <c r="DU21" s="942"/>
      <c r="DV21" s="943"/>
      <c r="DW21" s="944"/>
      <c r="DX21" s="944"/>
      <c r="DY21" s="944"/>
      <c r="DZ21" s="945"/>
      <c r="EA21" s="213"/>
    </row>
    <row r="22" spans="1:131" s="214" customFormat="1" ht="26.25" customHeight="1" x14ac:dyDescent="0.2">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362</v>
      </c>
      <c r="BA22" s="981"/>
      <c r="BB22" s="981"/>
      <c r="BC22" s="981"/>
      <c r="BD22" s="982"/>
      <c r="BE22" s="211"/>
      <c r="BF22" s="211"/>
      <c r="BG22" s="211"/>
      <c r="BH22" s="211"/>
      <c r="BI22" s="211"/>
      <c r="BJ22" s="211"/>
      <c r="BK22" s="211"/>
      <c r="BL22" s="211"/>
      <c r="BM22" s="211"/>
      <c r="BN22" s="211"/>
      <c r="BO22" s="211"/>
      <c r="BP22" s="211"/>
      <c r="BQ22" s="217">
        <v>16</v>
      </c>
      <c r="BR22" s="218"/>
      <c r="BS22" s="943" t="s">
        <v>547</v>
      </c>
      <c r="BT22" s="944"/>
      <c r="BU22" s="944"/>
      <c r="BV22" s="944"/>
      <c r="BW22" s="944"/>
      <c r="BX22" s="944"/>
      <c r="BY22" s="944"/>
      <c r="BZ22" s="944"/>
      <c r="CA22" s="944"/>
      <c r="CB22" s="944"/>
      <c r="CC22" s="944"/>
      <c r="CD22" s="944"/>
      <c r="CE22" s="944"/>
      <c r="CF22" s="944"/>
      <c r="CG22" s="965"/>
      <c r="CH22" s="940">
        <v>1</v>
      </c>
      <c r="CI22" s="941"/>
      <c r="CJ22" s="941"/>
      <c r="CK22" s="941"/>
      <c r="CL22" s="942"/>
      <c r="CM22" s="940">
        <v>213</v>
      </c>
      <c r="CN22" s="941"/>
      <c r="CO22" s="941"/>
      <c r="CP22" s="941"/>
      <c r="CQ22" s="942"/>
      <c r="CR22" s="940">
        <v>3</v>
      </c>
      <c r="CS22" s="941"/>
      <c r="CT22" s="941"/>
      <c r="CU22" s="941"/>
      <c r="CV22" s="942"/>
      <c r="CW22" s="940" t="s">
        <v>470</v>
      </c>
      <c r="CX22" s="941"/>
      <c r="CY22" s="941"/>
      <c r="CZ22" s="941"/>
      <c r="DA22" s="942"/>
      <c r="DB22" s="940" t="s">
        <v>470</v>
      </c>
      <c r="DC22" s="941"/>
      <c r="DD22" s="941"/>
      <c r="DE22" s="941"/>
      <c r="DF22" s="942"/>
      <c r="DG22" s="940" t="s">
        <v>470</v>
      </c>
      <c r="DH22" s="941"/>
      <c r="DI22" s="941"/>
      <c r="DJ22" s="941"/>
      <c r="DK22" s="942"/>
      <c r="DL22" s="940" t="s">
        <v>470</v>
      </c>
      <c r="DM22" s="941"/>
      <c r="DN22" s="941"/>
      <c r="DO22" s="941"/>
      <c r="DP22" s="942"/>
      <c r="DQ22" s="940" t="s">
        <v>470</v>
      </c>
      <c r="DR22" s="941"/>
      <c r="DS22" s="941"/>
      <c r="DT22" s="941"/>
      <c r="DU22" s="942"/>
      <c r="DV22" s="943"/>
      <c r="DW22" s="944"/>
      <c r="DX22" s="944"/>
      <c r="DY22" s="944"/>
      <c r="DZ22" s="945"/>
      <c r="EA22" s="213"/>
    </row>
    <row r="23" spans="1:131" s="214" customFormat="1" ht="26.25" customHeight="1" thickBot="1" x14ac:dyDescent="0.25">
      <c r="A23" s="219" t="s">
        <v>363</v>
      </c>
      <c r="B23" s="888" t="s">
        <v>364</v>
      </c>
      <c r="C23" s="889"/>
      <c r="D23" s="889"/>
      <c r="E23" s="889"/>
      <c r="F23" s="889"/>
      <c r="G23" s="889"/>
      <c r="H23" s="889"/>
      <c r="I23" s="889"/>
      <c r="J23" s="889"/>
      <c r="K23" s="889"/>
      <c r="L23" s="889"/>
      <c r="M23" s="889"/>
      <c r="N23" s="889"/>
      <c r="O23" s="889"/>
      <c r="P23" s="899"/>
      <c r="Q23" s="1024">
        <v>1023668</v>
      </c>
      <c r="R23" s="1018"/>
      <c r="S23" s="1018"/>
      <c r="T23" s="1018"/>
      <c r="U23" s="1018"/>
      <c r="V23" s="1018">
        <v>983505</v>
      </c>
      <c r="W23" s="1018"/>
      <c r="X23" s="1018"/>
      <c r="Y23" s="1018"/>
      <c r="Z23" s="1018"/>
      <c r="AA23" s="1018">
        <v>40163</v>
      </c>
      <c r="AB23" s="1018"/>
      <c r="AC23" s="1018"/>
      <c r="AD23" s="1018"/>
      <c r="AE23" s="1025"/>
      <c r="AF23" s="1026">
        <v>12509</v>
      </c>
      <c r="AG23" s="1018"/>
      <c r="AH23" s="1018"/>
      <c r="AI23" s="1018"/>
      <c r="AJ23" s="1027"/>
      <c r="AK23" s="1028"/>
      <c r="AL23" s="1029"/>
      <c r="AM23" s="1029"/>
      <c r="AN23" s="1029"/>
      <c r="AO23" s="1029"/>
      <c r="AP23" s="1018">
        <v>1641427</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548</v>
      </c>
      <c r="BT23" s="944"/>
      <c r="BU23" s="944"/>
      <c r="BV23" s="944"/>
      <c r="BW23" s="944"/>
      <c r="BX23" s="944"/>
      <c r="BY23" s="944"/>
      <c r="BZ23" s="944"/>
      <c r="CA23" s="944"/>
      <c r="CB23" s="944"/>
      <c r="CC23" s="944"/>
      <c r="CD23" s="944"/>
      <c r="CE23" s="944"/>
      <c r="CF23" s="944"/>
      <c r="CG23" s="965"/>
      <c r="CH23" s="940">
        <v>-18</v>
      </c>
      <c r="CI23" s="941"/>
      <c r="CJ23" s="941"/>
      <c r="CK23" s="941"/>
      <c r="CL23" s="942"/>
      <c r="CM23" s="940">
        <v>218</v>
      </c>
      <c r="CN23" s="941"/>
      <c r="CO23" s="941"/>
      <c r="CP23" s="941"/>
      <c r="CQ23" s="942"/>
      <c r="CR23" s="940">
        <v>5</v>
      </c>
      <c r="CS23" s="941"/>
      <c r="CT23" s="941"/>
      <c r="CU23" s="941"/>
      <c r="CV23" s="942"/>
      <c r="CW23" s="940" t="s">
        <v>470</v>
      </c>
      <c r="CX23" s="941"/>
      <c r="CY23" s="941"/>
      <c r="CZ23" s="941"/>
      <c r="DA23" s="942"/>
      <c r="DB23" s="940" t="s">
        <v>470</v>
      </c>
      <c r="DC23" s="941"/>
      <c r="DD23" s="941"/>
      <c r="DE23" s="941"/>
      <c r="DF23" s="942"/>
      <c r="DG23" s="940" t="s">
        <v>470</v>
      </c>
      <c r="DH23" s="941"/>
      <c r="DI23" s="941"/>
      <c r="DJ23" s="941"/>
      <c r="DK23" s="942"/>
      <c r="DL23" s="940" t="s">
        <v>470</v>
      </c>
      <c r="DM23" s="941"/>
      <c r="DN23" s="941"/>
      <c r="DO23" s="941"/>
      <c r="DP23" s="942"/>
      <c r="DQ23" s="940" t="s">
        <v>470</v>
      </c>
      <c r="DR23" s="941"/>
      <c r="DS23" s="941"/>
      <c r="DT23" s="941"/>
      <c r="DU23" s="942"/>
      <c r="DV23" s="943"/>
      <c r="DW23" s="944"/>
      <c r="DX23" s="944"/>
      <c r="DY23" s="944"/>
      <c r="DZ23" s="945"/>
      <c r="EA23" s="213"/>
    </row>
    <row r="24" spans="1:131" s="214" customFormat="1" ht="26.25" customHeight="1" x14ac:dyDescent="0.2">
      <c r="A24" s="1017" t="s">
        <v>365</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549</v>
      </c>
      <c r="BT24" s="944"/>
      <c r="BU24" s="944"/>
      <c r="BV24" s="944"/>
      <c r="BW24" s="944"/>
      <c r="BX24" s="944"/>
      <c r="BY24" s="944"/>
      <c r="BZ24" s="944"/>
      <c r="CA24" s="944"/>
      <c r="CB24" s="944"/>
      <c r="CC24" s="944"/>
      <c r="CD24" s="944"/>
      <c r="CE24" s="944"/>
      <c r="CF24" s="944"/>
      <c r="CG24" s="965"/>
      <c r="CH24" s="940">
        <v>0</v>
      </c>
      <c r="CI24" s="941"/>
      <c r="CJ24" s="941"/>
      <c r="CK24" s="941"/>
      <c r="CL24" s="942"/>
      <c r="CM24" s="940">
        <v>1084</v>
      </c>
      <c r="CN24" s="941"/>
      <c r="CO24" s="941"/>
      <c r="CP24" s="941"/>
      <c r="CQ24" s="942"/>
      <c r="CR24" s="940">
        <v>500</v>
      </c>
      <c r="CS24" s="941"/>
      <c r="CT24" s="941"/>
      <c r="CU24" s="941"/>
      <c r="CV24" s="942"/>
      <c r="CW24" s="940">
        <v>1</v>
      </c>
      <c r="CX24" s="941"/>
      <c r="CY24" s="941"/>
      <c r="CZ24" s="941"/>
      <c r="DA24" s="942"/>
      <c r="DB24" s="940" t="s">
        <v>470</v>
      </c>
      <c r="DC24" s="941"/>
      <c r="DD24" s="941"/>
      <c r="DE24" s="941"/>
      <c r="DF24" s="942"/>
      <c r="DG24" s="940" t="s">
        <v>470</v>
      </c>
      <c r="DH24" s="941"/>
      <c r="DI24" s="941"/>
      <c r="DJ24" s="941"/>
      <c r="DK24" s="942"/>
      <c r="DL24" s="940" t="s">
        <v>470</v>
      </c>
      <c r="DM24" s="941"/>
      <c r="DN24" s="941"/>
      <c r="DO24" s="941"/>
      <c r="DP24" s="942"/>
      <c r="DQ24" s="940" t="s">
        <v>470</v>
      </c>
      <c r="DR24" s="941"/>
      <c r="DS24" s="941"/>
      <c r="DT24" s="941"/>
      <c r="DU24" s="942"/>
      <c r="DV24" s="943"/>
      <c r="DW24" s="944"/>
      <c r="DX24" s="944"/>
      <c r="DY24" s="944"/>
      <c r="DZ24" s="945"/>
      <c r="EA24" s="213"/>
    </row>
    <row r="25" spans="1:131" ht="26.25" customHeight="1" thickBot="1" x14ac:dyDescent="0.25">
      <c r="A25" s="1016" t="s">
        <v>366</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550</v>
      </c>
      <c r="BT25" s="944"/>
      <c r="BU25" s="944"/>
      <c r="BV25" s="944"/>
      <c r="BW25" s="944"/>
      <c r="BX25" s="944"/>
      <c r="BY25" s="944"/>
      <c r="BZ25" s="944"/>
      <c r="CA25" s="944"/>
      <c r="CB25" s="944"/>
      <c r="CC25" s="944"/>
      <c r="CD25" s="944"/>
      <c r="CE25" s="944"/>
      <c r="CF25" s="944"/>
      <c r="CG25" s="965"/>
      <c r="CH25" s="940">
        <v>3</v>
      </c>
      <c r="CI25" s="941"/>
      <c r="CJ25" s="941"/>
      <c r="CK25" s="941"/>
      <c r="CL25" s="942"/>
      <c r="CM25" s="940">
        <v>836</v>
      </c>
      <c r="CN25" s="941"/>
      <c r="CO25" s="941"/>
      <c r="CP25" s="941"/>
      <c r="CQ25" s="942"/>
      <c r="CR25" s="940">
        <v>415</v>
      </c>
      <c r="CS25" s="941"/>
      <c r="CT25" s="941"/>
      <c r="CU25" s="941"/>
      <c r="CV25" s="942"/>
      <c r="CW25" s="940" t="s">
        <v>470</v>
      </c>
      <c r="CX25" s="941"/>
      <c r="CY25" s="941"/>
      <c r="CZ25" s="941"/>
      <c r="DA25" s="942"/>
      <c r="DB25" s="940" t="s">
        <v>470</v>
      </c>
      <c r="DC25" s="941"/>
      <c r="DD25" s="941"/>
      <c r="DE25" s="941"/>
      <c r="DF25" s="942"/>
      <c r="DG25" s="940" t="s">
        <v>470</v>
      </c>
      <c r="DH25" s="941"/>
      <c r="DI25" s="941"/>
      <c r="DJ25" s="941"/>
      <c r="DK25" s="942"/>
      <c r="DL25" s="940" t="s">
        <v>470</v>
      </c>
      <c r="DM25" s="941"/>
      <c r="DN25" s="941"/>
      <c r="DO25" s="941"/>
      <c r="DP25" s="942"/>
      <c r="DQ25" s="940" t="s">
        <v>470</v>
      </c>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367</v>
      </c>
      <c r="R26" s="953"/>
      <c r="S26" s="953"/>
      <c r="T26" s="953"/>
      <c r="U26" s="954"/>
      <c r="V26" s="952" t="s">
        <v>368</v>
      </c>
      <c r="W26" s="953"/>
      <c r="X26" s="953"/>
      <c r="Y26" s="953"/>
      <c r="Z26" s="954"/>
      <c r="AA26" s="952" t="s">
        <v>369</v>
      </c>
      <c r="AB26" s="953"/>
      <c r="AC26" s="953"/>
      <c r="AD26" s="953"/>
      <c r="AE26" s="953"/>
      <c r="AF26" s="1012" t="s">
        <v>370</v>
      </c>
      <c r="AG26" s="959"/>
      <c r="AH26" s="959"/>
      <c r="AI26" s="959"/>
      <c r="AJ26" s="1013"/>
      <c r="AK26" s="953" t="s">
        <v>371</v>
      </c>
      <c r="AL26" s="953"/>
      <c r="AM26" s="953"/>
      <c r="AN26" s="953"/>
      <c r="AO26" s="954"/>
      <c r="AP26" s="952" t="s">
        <v>372</v>
      </c>
      <c r="AQ26" s="953"/>
      <c r="AR26" s="953"/>
      <c r="AS26" s="953"/>
      <c r="AT26" s="954"/>
      <c r="AU26" s="952" t="s">
        <v>373</v>
      </c>
      <c r="AV26" s="953"/>
      <c r="AW26" s="953"/>
      <c r="AX26" s="953"/>
      <c r="AY26" s="954"/>
      <c r="AZ26" s="952" t="s">
        <v>374</v>
      </c>
      <c r="BA26" s="953"/>
      <c r="BB26" s="953"/>
      <c r="BC26" s="953"/>
      <c r="BD26" s="954"/>
      <c r="BE26" s="952" t="s">
        <v>344</v>
      </c>
      <c r="BF26" s="953"/>
      <c r="BG26" s="953"/>
      <c r="BH26" s="953"/>
      <c r="BI26" s="966"/>
      <c r="BJ26" s="210"/>
      <c r="BK26" s="210"/>
      <c r="BL26" s="210"/>
      <c r="BM26" s="210"/>
      <c r="BN26" s="210"/>
      <c r="BO26" s="220"/>
      <c r="BP26" s="220"/>
      <c r="BQ26" s="217">
        <v>20</v>
      </c>
      <c r="BR26" s="218" t="s">
        <v>532</v>
      </c>
      <c r="BS26" s="943" t="s">
        <v>551</v>
      </c>
      <c r="BT26" s="944"/>
      <c r="BU26" s="944"/>
      <c r="BV26" s="944"/>
      <c r="BW26" s="944"/>
      <c r="BX26" s="944"/>
      <c r="BY26" s="944"/>
      <c r="BZ26" s="944"/>
      <c r="CA26" s="944"/>
      <c r="CB26" s="944"/>
      <c r="CC26" s="944"/>
      <c r="CD26" s="944"/>
      <c r="CE26" s="944"/>
      <c r="CF26" s="944"/>
      <c r="CG26" s="965"/>
      <c r="CH26" s="940">
        <v>-108</v>
      </c>
      <c r="CI26" s="941"/>
      <c r="CJ26" s="941"/>
      <c r="CK26" s="941"/>
      <c r="CL26" s="942"/>
      <c r="CM26" s="940">
        <v>3713</v>
      </c>
      <c r="CN26" s="941"/>
      <c r="CO26" s="941"/>
      <c r="CP26" s="941"/>
      <c r="CQ26" s="942"/>
      <c r="CR26" s="940">
        <v>19</v>
      </c>
      <c r="CS26" s="941"/>
      <c r="CT26" s="941"/>
      <c r="CU26" s="941"/>
      <c r="CV26" s="942"/>
      <c r="CW26" s="940">
        <v>1472</v>
      </c>
      <c r="CX26" s="941"/>
      <c r="CY26" s="941"/>
      <c r="CZ26" s="941"/>
      <c r="DA26" s="942"/>
      <c r="DB26" s="940" t="s">
        <v>470</v>
      </c>
      <c r="DC26" s="941"/>
      <c r="DD26" s="941"/>
      <c r="DE26" s="941"/>
      <c r="DF26" s="942"/>
      <c r="DG26" s="940" t="s">
        <v>470</v>
      </c>
      <c r="DH26" s="941"/>
      <c r="DI26" s="941"/>
      <c r="DJ26" s="941"/>
      <c r="DK26" s="942"/>
      <c r="DL26" s="940">
        <v>19</v>
      </c>
      <c r="DM26" s="941"/>
      <c r="DN26" s="941"/>
      <c r="DO26" s="941"/>
      <c r="DP26" s="942"/>
      <c r="DQ26" s="940">
        <v>14</v>
      </c>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552</v>
      </c>
      <c r="BT27" s="944"/>
      <c r="BU27" s="944"/>
      <c r="BV27" s="944"/>
      <c r="BW27" s="944"/>
      <c r="BX27" s="944"/>
      <c r="BY27" s="944"/>
      <c r="BZ27" s="944"/>
      <c r="CA27" s="944"/>
      <c r="CB27" s="944"/>
      <c r="CC27" s="944"/>
      <c r="CD27" s="944"/>
      <c r="CE27" s="944"/>
      <c r="CF27" s="944"/>
      <c r="CG27" s="965"/>
      <c r="CH27" s="940">
        <v>-27</v>
      </c>
      <c r="CI27" s="941"/>
      <c r="CJ27" s="941"/>
      <c r="CK27" s="941"/>
      <c r="CL27" s="942"/>
      <c r="CM27" s="940">
        <v>688</v>
      </c>
      <c r="CN27" s="941"/>
      <c r="CO27" s="941"/>
      <c r="CP27" s="941"/>
      <c r="CQ27" s="942"/>
      <c r="CR27" s="940">
        <v>260</v>
      </c>
      <c r="CS27" s="941"/>
      <c r="CT27" s="941"/>
      <c r="CU27" s="941"/>
      <c r="CV27" s="942"/>
      <c r="CW27" s="940" t="s">
        <v>470</v>
      </c>
      <c r="CX27" s="941"/>
      <c r="CY27" s="941"/>
      <c r="CZ27" s="941"/>
      <c r="DA27" s="942"/>
      <c r="DB27" s="940" t="s">
        <v>470</v>
      </c>
      <c r="DC27" s="941"/>
      <c r="DD27" s="941"/>
      <c r="DE27" s="941"/>
      <c r="DF27" s="942"/>
      <c r="DG27" s="940" t="s">
        <v>470</v>
      </c>
      <c r="DH27" s="941"/>
      <c r="DI27" s="941"/>
      <c r="DJ27" s="941"/>
      <c r="DK27" s="942"/>
      <c r="DL27" s="940" t="s">
        <v>470</v>
      </c>
      <c r="DM27" s="941"/>
      <c r="DN27" s="941"/>
      <c r="DO27" s="941"/>
      <c r="DP27" s="942"/>
      <c r="DQ27" s="940" t="s">
        <v>470</v>
      </c>
      <c r="DR27" s="941"/>
      <c r="DS27" s="941"/>
      <c r="DT27" s="941"/>
      <c r="DU27" s="942"/>
      <c r="DV27" s="943"/>
      <c r="DW27" s="944"/>
      <c r="DX27" s="944"/>
      <c r="DY27" s="944"/>
      <c r="DZ27" s="945"/>
      <c r="EA27" s="208"/>
    </row>
    <row r="28" spans="1:131" ht="26.25" customHeight="1" thickTop="1" x14ac:dyDescent="0.2">
      <c r="A28" s="221">
        <v>1</v>
      </c>
      <c r="B28" s="1004" t="s">
        <v>375</v>
      </c>
      <c r="C28" s="1005"/>
      <c r="D28" s="1005"/>
      <c r="E28" s="1005"/>
      <c r="F28" s="1005"/>
      <c r="G28" s="1005"/>
      <c r="H28" s="1005"/>
      <c r="I28" s="1005"/>
      <c r="J28" s="1005"/>
      <c r="K28" s="1005"/>
      <c r="L28" s="1005"/>
      <c r="M28" s="1005"/>
      <c r="N28" s="1005"/>
      <c r="O28" s="1005"/>
      <c r="P28" s="1006"/>
      <c r="Q28" s="1007">
        <v>191071</v>
      </c>
      <c r="R28" s="1008"/>
      <c r="S28" s="1008"/>
      <c r="T28" s="1008"/>
      <c r="U28" s="1008"/>
      <c r="V28" s="1008">
        <v>187142</v>
      </c>
      <c r="W28" s="1008"/>
      <c r="X28" s="1008"/>
      <c r="Y28" s="1008"/>
      <c r="Z28" s="1008"/>
      <c r="AA28" s="1008">
        <v>3929</v>
      </c>
      <c r="AB28" s="1008"/>
      <c r="AC28" s="1008"/>
      <c r="AD28" s="1008"/>
      <c r="AE28" s="1009"/>
      <c r="AF28" s="1010">
        <v>3929</v>
      </c>
      <c r="AG28" s="1008"/>
      <c r="AH28" s="1008"/>
      <c r="AI28" s="1008"/>
      <c r="AJ28" s="1011"/>
      <c r="AK28" s="999">
        <v>10747</v>
      </c>
      <c r="AL28" s="1000"/>
      <c r="AM28" s="1000"/>
      <c r="AN28" s="1000"/>
      <c r="AO28" s="1000"/>
      <c r="AP28" s="1000" t="s">
        <v>470</v>
      </c>
      <c r="AQ28" s="1000"/>
      <c r="AR28" s="1000"/>
      <c r="AS28" s="1000"/>
      <c r="AT28" s="1000"/>
      <c r="AU28" s="1000" t="s">
        <v>470</v>
      </c>
      <c r="AV28" s="1000"/>
      <c r="AW28" s="1000"/>
      <c r="AX28" s="1000"/>
      <c r="AY28" s="1000"/>
      <c r="AZ28" s="1001" t="s">
        <v>470</v>
      </c>
      <c r="BA28" s="1001"/>
      <c r="BB28" s="1001"/>
      <c r="BC28" s="1001"/>
      <c r="BD28" s="1001"/>
      <c r="BE28" s="1002"/>
      <c r="BF28" s="1002"/>
      <c r="BG28" s="1002"/>
      <c r="BH28" s="1002"/>
      <c r="BI28" s="1003"/>
      <c r="BJ28" s="210"/>
      <c r="BK28" s="210"/>
      <c r="BL28" s="210"/>
      <c r="BM28" s="210"/>
      <c r="BN28" s="210"/>
      <c r="BO28" s="220"/>
      <c r="BP28" s="220"/>
      <c r="BQ28" s="217">
        <v>22</v>
      </c>
      <c r="BR28" s="218"/>
      <c r="BS28" s="943" t="s">
        <v>553</v>
      </c>
      <c r="BT28" s="944"/>
      <c r="BU28" s="944"/>
      <c r="BV28" s="944"/>
      <c r="BW28" s="944"/>
      <c r="BX28" s="944"/>
      <c r="BY28" s="944"/>
      <c r="BZ28" s="944"/>
      <c r="CA28" s="944"/>
      <c r="CB28" s="944"/>
      <c r="CC28" s="944"/>
      <c r="CD28" s="944"/>
      <c r="CE28" s="944"/>
      <c r="CF28" s="944"/>
      <c r="CG28" s="965"/>
      <c r="CH28" s="940">
        <v>2</v>
      </c>
      <c r="CI28" s="941"/>
      <c r="CJ28" s="941"/>
      <c r="CK28" s="941"/>
      <c r="CL28" s="942"/>
      <c r="CM28" s="940">
        <v>1410</v>
      </c>
      <c r="CN28" s="941"/>
      <c r="CO28" s="941"/>
      <c r="CP28" s="941"/>
      <c r="CQ28" s="942"/>
      <c r="CR28" s="940">
        <v>31</v>
      </c>
      <c r="CS28" s="941"/>
      <c r="CT28" s="941"/>
      <c r="CU28" s="941"/>
      <c r="CV28" s="942"/>
      <c r="CW28" s="940">
        <v>18</v>
      </c>
      <c r="CX28" s="941"/>
      <c r="CY28" s="941"/>
      <c r="CZ28" s="941"/>
      <c r="DA28" s="942"/>
      <c r="DB28" s="940" t="s">
        <v>470</v>
      </c>
      <c r="DC28" s="941"/>
      <c r="DD28" s="941"/>
      <c r="DE28" s="941"/>
      <c r="DF28" s="942"/>
      <c r="DG28" s="940" t="s">
        <v>470</v>
      </c>
      <c r="DH28" s="941"/>
      <c r="DI28" s="941"/>
      <c r="DJ28" s="941"/>
      <c r="DK28" s="942"/>
      <c r="DL28" s="940" t="s">
        <v>470</v>
      </c>
      <c r="DM28" s="941"/>
      <c r="DN28" s="941"/>
      <c r="DO28" s="941"/>
      <c r="DP28" s="942"/>
      <c r="DQ28" s="940" t="s">
        <v>470</v>
      </c>
      <c r="DR28" s="941"/>
      <c r="DS28" s="941"/>
      <c r="DT28" s="941"/>
      <c r="DU28" s="942"/>
      <c r="DV28" s="943"/>
      <c r="DW28" s="944"/>
      <c r="DX28" s="944"/>
      <c r="DY28" s="944"/>
      <c r="DZ28" s="945"/>
      <c r="EA28" s="208"/>
    </row>
    <row r="29" spans="1:131" ht="26.25" customHeight="1" x14ac:dyDescent="0.2">
      <c r="A29" s="221">
        <v>2</v>
      </c>
      <c r="B29" s="990" t="s">
        <v>376</v>
      </c>
      <c r="C29" s="991"/>
      <c r="D29" s="991"/>
      <c r="E29" s="991"/>
      <c r="F29" s="991"/>
      <c r="G29" s="991"/>
      <c r="H29" s="991"/>
      <c r="I29" s="991"/>
      <c r="J29" s="991"/>
      <c r="K29" s="991"/>
      <c r="L29" s="991"/>
      <c r="M29" s="991"/>
      <c r="N29" s="991"/>
      <c r="O29" s="991"/>
      <c r="P29" s="992"/>
      <c r="Q29" s="996">
        <v>362</v>
      </c>
      <c r="R29" s="994"/>
      <c r="S29" s="994"/>
      <c r="T29" s="994"/>
      <c r="U29" s="994"/>
      <c r="V29" s="994">
        <v>332</v>
      </c>
      <c r="W29" s="994"/>
      <c r="X29" s="994"/>
      <c r="Y29" s="994"/>
      <c r="Z29" s="994"/>
      <c r="AA29" s="994">
        <v>30</v>
      </c>
      <c r="AB29" s="994"/>
      <c r="AC29" s="994"/>
      <c r="AD29" s="994"/>
      <c r="AE29" s="997"/>
      <c r="AF29" s="993">
        <v>1101</v>
      </c>
      <c r="AG29" s="994"/>
      <c r="AH29" s="994"/>
      <c r="AI29" s="994"/>
      <c r="AJ29" s="995"/>
      <c r="AK29" s="931" t="s">
        <v>470</v>
      </c>
      <c r="AL29" s="922"/>
      <c r="AM29" s="922"/>
      <c r="AN29" s="922"/>
      <c r="AO29" s="922"/>
      <c r="AP29" s="922">
        <v>2610</v>
      </c>
      <c r="AQ29" s="922"/>
      <c r="AR29" s="922"/>
      <c r="AS29" s="922"/>
      <c r="AT29" s="922"/>
      <c r="AU29" s="922" t="s">
        <v>470</v>
      </c>
      <c r="AV29" s="922"/>
      <c r="AW29" s="922"/>
      <c r="AX29" s="922"/>
      <c r="AY29" s="922"/>
      <c r="AZ29" s="998" t="s">
        <v>470</v>
      </c>
      <c r="BA29" s="998"/>
      <c r="BB29" s="998"/>
      <c r="BC29" s="998"/>
      <c r="BD29" s="998"/>
      <c r="BE29" s="923" t="s">
        <v>377</v>
      </c>
      <c r="BF29" s="923"/>
      <c r="BG29" s="923"/>
      <c r="BH29" s="923"/>
      <c r="BI29" s="924"/>
      <c r="BJ29" s="210"/>
      <c r="BK29" s="210"/>
      <c r="BL29" s="210"/>
      <c r="BM29" s="210"/>
      <c r="BN29" s="210"/>
      <c r="BO29" s="220"/>
      <c r="BP29" s="220"/>
      <c r="BQ29" s="217">
        <v>23</v>
      </c>
      <c r="BR29" s="218"/>
      <c r="BS29" s="943" t="s">
        <v>554</v>
      </c>
      <c r="BT29" s="944"/>
      <c r="BU29" s="944"/>
      <c r="BV29" s="944"/>
      <c r="BW29" s="944"/>
      <c r="BX29" s="944"/>
      <c r="BY29" s="944"/>
      <c r="BZ29" s="944"/>
      <c r="CA29" s="944"/>
      <c r="CB29" s="944"/>
      <c r="CC29" s="944"/>
      <c r="CD29" s="944"/>
      <c r="CE29" s="944"/>
      <c r="CF29" s="944"/>
      <c r="CG29" s="965"/>
      <c r="CH29" s="940">
        <v>10</v>
      </c>
      <c r="CI29" s="941"/>
      <c r="CJ29" s="941"/>
      <c r="CK29" s="941"/>
      <c r="CL29" s="942"/>
      <c r="CM29" s="940">
        <v>1572</v>
      </c>
      <c r="CN29" s="941"/>
      <c r="CO29" s="941"/>
      <c r="CP29" s="941"/>
      <c r="CQ29" s="942"/>
      <c r="CR29" s="940">
        <v>15</v>
      </c>
      <c r="CS29" s="941"/>
      <c r="CT29" s="941"/>
      <c r="CU29" s="941"/>
      <c r="CV29" s="942"/>
      <c r="CW29" s="940">
        <v>5</v>
      </c>
      <c r="CX29" s="941"/>
      <c r="CY29" s="941"/>
      <c r="CZ29" s="941"/>
      <c r="DA29" s="942"/>
      <c r="DB29" s="940" t="s">
        <v>470</v>
      </c>
      <c r="DC29" s="941"/>
      <c r="DD29" s="941"/>
      <c r="DE29" s="941"/>
      <c r="DF29" s="942"/>
      <c r="DG29" s="940" t="s">
        <v>470</v>
      </c>
      <c r="DH29" s="941"/>
      <c r="DI29" s="941"/>
      <c r="DJ29" s="941"/>
      <c r="DK29" s="942"/>
      <c r="DL29" s="940" t="s">
        <v>470</v>
      </c>
      <c r="DM29" s="941"/>
      <c r="DN29" s="941"/>
      <c r="DO29" s="941"/>
      <c r="DP29" s="942"/>
      <c r="DQ29" s="940" t="s">
        <v>470</v>
      </c>
      <c r="DR29" s="941"/>
      <c r="DS29" s="941"/>
      <c r="DT29" s="941"/>
      <c r="DU29" s="942"/>
      <c r="DV29" s="943"/>
      <c r="DW29" s="944"/>
      <c r="DX29" s="944"/>
      <c r="DY29" s="944"/>
      <c r="DZ29" s="945"/>
      <c r="EA29" s="208"/>
    </row>
    <row r="30" spans="1:131" ht="26.25" customHeight="1" x14ac:dyDescent="0.2">
      <c r="A30" s="221">
        <v>3</v>
      </c>
      <c r="B30" s="990" t="s">
        <v>378</v>
      </c>
      <c r="C30" s="991"/>
      <c r="D30" s="991"/>
      <c r="E30" s="991"/>
      <c r="F30" s="991"/>
      <c r="G30" s="991"/>
      <c r="H30" s="991"/>
      <c r="I30" s="991"/>
      <c r="J30" s="991"/>
      <c r="K30" s="991"/>
      <c r="L30" s="991"/>
      <c r="M30" s="991"/>
      <c r="N30" s="991"/>
      <c r="O30" s="991"/>
      <c r="P30" s="992"/>
      <c r="Q30" s="996">
        <v>19845</v>
      </c>
      <c r="R30" s="994"/>
      <c r="S30" s="994"/>
      <c r="T30" s="994"/>
      <c r="U30" s="994"/>
      <c r="V30" s="994">
        <v>22455</v>
      </c>
      <c r="W30" s="994"/>
      <c r="X30" s="994"/>
      <c r="Y30" s="994"/>
      <c r="Z30" s="994"/>
      <c r="AA30" s="994">
        <v>-2610</v>
      </c>
      <c r="AB30" s="994"/>
      <c r="AC30" s="994"/>
      <c r="AD30" s="994"/>
      <c r="AE30" s="997"/>
      <c r="AF30" s="993">
        <v>13637</v>
      </c>
      <c r="AG30" s="994"/>
      <c r="AH30" s="994"/>
      <c r="AI30" s="994"/>
      <c r="AJ30" s="995"/>
      <c r="AK30" s="931">
        <v>4387</v>
      </c>
      <c r="AL30" s="922"/>
      <c r="AM30" s="922"/>
      <c r="AN30" s="922"/>
      <c r="AO30" s="922"/>
      <c r="AP30" s="922">
        <v>11223</v>
      </c>
      <c r="AQ30" s="922"/>
      <c r="AR30" s="922"/>
      <c r="AS30" s="922"/>
      <c r="AT30" s="922"/>
      <c r="AU30" s="922">
        <v>7396</v>
      </c>
      <c r="AV30" s="922"/>
      <c r="AW30" s="922"/>
      <c r="AX30" s="922"/>
      <c r="AY30" s="922"/>
      <c r="AZ30" s="998" t="s">
        <v>470</v>
      </c>
      <c r="BA30" s="998"/>
      <c r="BB30" s="998"/>
      <c r="BC30" s="998"/>
      <c r="BD30" s="998"/>
      <c r="BE30" s="923" t="s">
        <v>377</v>
      </c>
      <c r="BF30" s="923"/>
      <c r="BG30" s="923"/>
      <c r="BH30" s="923"/>
      <c r="BI30" s="924"/>
      <c r="BJ30" s="210"/>
      <c r="BK30" s="210"/>
      <c r="BL30" s="210"/>
      <c r="BM30" s="210"/>
      <c r="BN30" s="210"/>
      <c r="BO30" s="220"/>
      <c r="BP30" s="220"/>
      <c r="BQ30" s="217">
        <v>24</v>
      </c>
      <c r="BR30" s="218"/>
      <c r="BS30" s="943" t="s">
        <v>555</v>
      </c>
      <c r="BT30" s="944"/>
      <c r="BU30" s="944"/>
      <c r="BV30" s="944"/>
      <c r="BW30" s="944"/>
      <c r="BX30" s="944"/>
      <c r="BY30" s="944"/>
      <c r="BZ30" s="944"/>
      <c r="CA30" s="944"/>
      <c r="CB30" s="944"/>
      <c r="CC30" s="944"/>
      <c r="CD30" s="944"/>
      <c r="CE30" s="944"/>
      <c r="CF30" s="944"/>
      <c r="CG30" s="965"/>
      <c r="CH30" s="940">
        <v>19</v>
      </c>
      <c r="CI30" s="941"/>
      <c r="CJ30" s="941"/>
      <c r="CK30" s="941"/>
      <c r="CL30" s="942"/>
      <c r="CM30" s="940">
        <v>4129</v>
      </c>
      <c r="CN30" s="941"/>
      <c r="CO30" s="941"/>
      <c r="CP30" s="941"/>
      <c r="CQ30" s="942"/>
      <c r="CR30" s="940">
        <v>135</v>
      </c>
      <c r="CS30" s="941"/>
      <c r="CT30" s="941"/>
      <c r="CU30" s="941"/>
      <c r="CV30" s="942"/>
      <c r="CW30" s="940">
        <v>73</v>
      </c>
      <c r="CX30" s="941"/>
      <c r="CY30" s="941"/>
      <c r="CZ30" s="941"/>
      <c r="DA30" s="942"/>
      <c r="DB30" s="940" t="s">
        <v>470</v>
      </c>
      <c r="DC30" s="941"/>
      <c r="DD30" s="941"/>
      <c r="DE30" s="941"/>
      <c r="DF30" s="942"/>
      <c r="DG30" s="940" t="s">
        <v>470</v>
      </c>
      <c r="DH30" s="941"/>
      <c r="DI30" s="941"/>
      <c r="DJ30" s="941"/>
      <c r="DK30" s="942"/>
      <c r="DL30" s="940" t="s">
        <v>470</v>
      </c>
      <c r="DM30" s="941"/>
      <c r="DN30" s="941"/>
      <c r="DO30" s="941"/>
      <c r="DP30" s="942"/>
      <c r="DQ30" s="940" t="s">
        <v>470</v>
      </c>
      <c r="DR30" s="941"/>
      <c r="DS30" s="941"/>
      <c r="DT30" s="941"/>
      <c r="DU30" s="942"/>
      <c r="DV30" s="943"/>
      <c r="DW30" s="944"/>
      <c r="DX30" s="944"/>
      <c r="DY30" s="944"/>
      <c r="DZ30" s="945"/>
      <c r="EA30" s="208"/>
    </row>
    <row r="31" spans="1:131" ht="26.25" customHeight="1" x14ac:dyDescent="0.2">
      <c r="A31" s="221">
        <v>4</v>
      </c>
      <c r="B31" s="990" t="s">
        <v>379</v>
      </c>
      <c r="C31" s="991"/>
      <c r="D31" s="991"/>
      <c r="E31" s="991"/>
      <c r="F31" s="991"/>
      <c r="G31" s="991"/>
      <c r="H31" s="991"/>
      <c r="I31" s="991"/>
      <c r="J31" s="991"/>
      <c r="K31" s="991"/>
      <c r="L31" s="991"/>
      <c r="M31" s="991"/>
      <c r="N31" s="991"/>
      <c r="O31" s="991"/>
      <c r="P31" s="992"/>
      <c r="Q31" s="996">
        <v>8224</v>
      </c>
      <c r="R31" s="994"/>
      <c r="S31" s="994"/>
      <c r="T31" s="994"/>
      <c r="U31" s="994"/>
      <c r="V31" s="994">
        <v>7261</v>
      </c>
      <c r="W31" s="994"/>
      <c r="X31" s="994"/>
      <c r="Y31" s="994"/>
      <c r="Z31" s="994"/>
      <c r="AA31" s="994">
        <v>963</v>
      </c>
      <c r="AB31" s="994"/>
      <c r="AC31" s="994"/>
      <c r="AD31" s="994"/>
      <c r="AE31" s="997"/>
      <c r="AF31" s="993">
        <v>2057</v>
      </c>
      <c r="AG31" s="994"/>
      <c r="AH31" s="994"/>
      <c r="AI31" s="994"/>
      <c r="AJ31" s="995"/>
      <c r="AK31" s="931">
        <v>47</v>
      </c>
      <c r="AL31" s="922"/>
      <c r="AM31" s="922"/>
      <c r="AN31" s="922"/>
      <c r="AO31" s="922"/>
      <c r="AP31" s="922">
        <v>32856</v>
      </c>
      <c r="AQ31" s="922"/>
      <c r="AR31" s="922"/>
      <c r="AS31" s="922"/>
      <c r="AT31" s="922"/>
      <c r="AU31" s="922">
        <v>656</v>
      </c>
      <c r="AV31" s="922"/>
      <c r="AW31" s="922"/>
      <c r="AX31" s="922"/>
      <c r="AY31" s="922"/>
      <c r="AZ31" s="998" t="s">
        <v>470</v>
      </c>
      <c r="BA31" s="998"/>
      <c r="BB31" s="998"/>
      <c r="BC31" s="998"/>
      <c r="BD31" s="998"/>
      <c r="BE31" s="923" t="s">
        <v>380</v>
      </c>
      <c r="BF31" s="923"/>
      <c r="BG31" s="923"/>
      <c r="BH31" s="923"/>
      <c r="BI31" s="924"/>
      <c r="BJ31" s="210"/>
      <c r="BK31" s="210"/>
      <c r="BL31" s="210"/>
      <c r="BM31" s="210"/>
      <c r="BN31" s="210"/>
      <c r="BO31" s="220"/>
      <c r="BP31" s="220"/>
      <c r="BQ31" s="217">
        <v>25</v>
      </c>
      <c r="BR31" s="218"/>
      <c r="BS31" s="943" t="s">
        <v>556</v>
      </c>
      <c r="BT31" s="944"/>
      <c r="BU31" s="944"/>
      <c r="BV31" s="944"/>
      <c r="BW31" s="944"/>
      <c r="BX31" s="944"/>
      <c r="BY31" s="944"/>
      <c r="BZ31" s="944"/>
      <c r="CA31" s="944"/>
      <c r="CB31" s="944"/>
      <c r="CC31" s="944"/>
      <c r="CD31" s="944"/>
      <c r="CE31" s="944"/>
      <c r="CF31" s="944"/>
      <c r="CG31" s="965"/>
      <c r="CH31" s="940">
        <v>-5</v>
      </c>
      <c r="CI31" s="941"/>
      <c r="CJ31" s="941"/>
      <c r="CK31" s="941"/>
      <c r="CL31" s="942"/>
      <c r="CM31" s="940">
        <v>394</v>
      </c>
      <c r="CN31" s="941"/>
      <c r="CO31" s="941"/>
      <c r="CP31" s="941"/>
      <c r="CQ31" s="942"/>
      <c r="CR31" s="940">
        <v>20</v>
      </c>
      <c r="CS31" s="941"/>
      <c r="CT31" s="941"/>
      <c r="CU31" s="941"/>
      <c r="CV31" s="942"/>
      <c r="CW31" s="940" t="s">
        <v>470</v>
      </c>
      <c r="CX31" s="941"/>
      <c r="CY31" s="941"/>
      <c r="CZ31" s="941"/>
      <c r="DA31" s="942"/>
      <c r="DB31" s="940" t="s">
        <v>470</v>
      </c>
      <c r="DC31" s="941"/>
      <c r="DD31" s="941"/>
      <c r="DE31" s="941"/>
      <c r="DF31" s="942"/>
      <c r="DG31" s="940" t="s">
        <v>470</v>
      </c>
      <c r="DH31" s="941"/>
      <c r="DI31" s="941"/>
      <c r="DJ31" s="941"/>
      <c r="DK31" s="942"/>
      <c r="DL31" s="940" t="s">
        <v>470</v>
      </c>
      <c r="DM31" s="941"/>
      <c r="DN31" s="941"/>
      <c r="DO31" s="941"/>
      <c r="DP31" s="942"/>
      <c r="DQ31" s="940" t="s">
        <v>470</v>
      </c>
      <c r="DR31" s="941"/>
      <c r="DS31" s="941"/>
      <c r="DT31" s="941"/>
      <c r="DU31" s="942"/>
      <c r="DV31" s="943"/>
      <c r="DW31" s="944"/>
      <c r="DX31" s="944"/>
      <c r="DY31" s="944"/>
      <c r="DZ31" s="945"/>
      <c r="EA31" s="208"/>
    </row>
    <row r="32" spans="1:131" ht="26.25" customHeight="1" x14ac:dyDescent="0.2">
      <c r="A32" s="221">
        <v>5</v>
      </c>
      <c r="B32" s="990"/>
      <c r="C32" s="991"/>
      <c r="D32" s="991"/>
      <c r="E32" s="991"/>
      <c r="F32" s="991"/>
      <c r="G32" s="991"/>
      <c r="H32" s="991"/>
      <c r="I32" s="991"/>
      <c r="J32" s="991"/>
      <c r="K32" s="991"/>
      <c r="L32" s="991"/>
      <c r="M32" s="991"/>
      <c r="N32" s="991"/>
      <c r="O32" s="991"/>
      <c r="P32" s="992"/>
      <c r="Q32" s="996"/>
      <c r="R32" s="994"/>
      <c r="S32" s="994"/>
      <c r="T32" s="994"/>
      <c r="U32" s="994"/>
      <c r="V32" s="994"/>
      <c r="W32" s="994"/>
      <c r="X32" s="994"/>
      <c r="Y32" s="994"/>
      <c r="Z32" s="994"/>
      <c r="AA32" s="994"/>
      <c r="AB32" s="994"/>
      <c r="AC32" s="994"/>
      <c r="AD32" s="994"/>
      <c r="AE32" s="997"/>
      <c r="AF32" s="993"/>
      <c r="AG32" s="994"/>
      <c r="AH32" s="994"/>
      <c r="AI32" s="994"/>
      <c r="AJ32" s="995"/>
      <c r="AK32" s="931"/>
      <c r="AL32" s="922"/>
      <c r="AM32" s="922"/>
      <c r="AN32" s="922"/>
      <c r="AO32" s="922"/>
      <c r="AP32" s="922"/>
      <c r="AQ32" s="922"/>
      <c r="AR32" s="922"/>
      <c r="AS32" s="922"/>
      <c r="AT32" s="922"/>
      <c r="AU32" s="922"/>
      <c r="AV32" s="922"/>
      <c r="AW32" s="922"/>
      <c r="AX32" s="922"/>
      <c r="AY32" s="922"/>
      <c r="AZ32" s="998"/>
      <c r="BA32" s="998"/>
      <c r="BB32" s="998"/>
      <c r="BC32" s="998"/>
      <c r="BD32" s="998"/>
      <c r="BE32" s="923"/>
      <c r="BF32" s="923"/>
      <c r="BG32" s="923"/>
      <c r="BH32" s="923"/>
      <c r="BI32" s="924"/>
      <c r="BJ32" s="210"/>
      <c r="BK32" s="210"/>
      <c r="BL32" s="210"/>
      <c r="BM32" s="210"/>
      <c r="BN32" s="210"/>
      <c r="BO32" s="220"/>
      <c r="BP32" s="220"/>
      <c r="BQ32" s="217">
        <v>26</v>
      </c>
      <c r="BR32" s="218"/>
      <c r="BS32" s="943" t="s">
        <v>557</v>
      </c>
      <c r="BT32" s="944"/>
      <c r="BU32" s="944"/>
      <c r="BV32" s="944"/>
      <c r="BW32" s="944"/>
      <c r="BX32" s="944"/>
      <c r="BY32" s="944"/>
      <c r="BZ32" s="944"/>
      <c r="CA32" s="944"/>
      <c r="CB32" s="944"/>
      <c r="CC32" s="944"/>
      <c r="CD32" s="944"/>
      <c r="CE32" s="944"/>
      <c r="CF32" s="944"/>
      <c r="CG32" s="965"/>
      <c r="CH32" s="940">
        <v>3</v>
      </c>
      <c r="CI32" s="941"/>
      <c r="CJ32" s="941"/>
      <c r="CK32" s="941"/>
      <c r="CL32" s="942"/>
      <c r="CM32" s="940">
        <v>78</v>
      </c>
      <c r="CN32" s="941"/>
      <c r="CO32" s="941"/>
      <c r="CP32" s="941"/>
      <c r="CQ32" s="942"/>
      <c r="CR32" s="940">
        <v>5</v>
      </c>
      <c r="CS32" s="941"/>
      <c r="CT32" s="941"/>
      <c r="CU32" s="941"/>
      <c r="CV32" s="942"/>
      <c r="CW32" s="940">
        <v>3</v>
      </c>
      <c r="CX32" s="941"/>
      <c r="CY32" s="941"/>
      <c r="CZ32" s="941"/>
      <c r="DA32" s="942"/>
      <c r="DB32" s="940" t="s">
        <v>470</v>
      </c>
      <c r="DC32" s="941"/>
      <c r="DD32" s="941"/>
      <c r="DE32" s="941"/>
      <c r="DF32" s="942"/>
      <c r="DG32" s="940" t="s">
        <v>470</v>
      </c>
      <c r="DH32" s="941"/>
      <c r="DI32" s="941"/>
      <c r="DJ32" s="941"/>
      <c r="DK32" s="942"/>
      <c r="DL32" s="940" t="s">
        <v>470</v>
      </c>
      <c r="DM32" s="941"/>
      <c r="DN32" s="941"/>
      <c r="DO32" s="941"/>
      <c r="DP32" s="942"/>
      <c r="DQ32" s="940" t="s">
        <v>470</v>
      </c>
      <c r="DR32" s="941"/>
      <c r="DS32" s="941"/>
      <c r="DT32" s="941"/>
      <c r="DU32" s="942"/>
      <c r="DV32" s="943"/>
      <c r="DW32" s="944"/>
      <c r="DX32" s="944"/>
      <c r="DY32" s="944"/>
      <c r="DZ32" s="945"/>
      <c r="EA32" s="208"/>
    </row>
    <row r="33" spans="1:131" ht="26.25" customHeight="1" x14ac:dyDescent="0.2">
      <c r="A33" s="221">
        <v>6</v>
      </c>
      <c r="B33" s="990"/>
      <c r="C33" s="991"/>
      <c r="D33" s="991"/>
      <c r="E33" s="991"/>
      <c r="F33" s="991"/>
      <c r="G33" s="991"/>
      <c r="H33" s="991"/>
      <c r="I33" s="991"/>
      <c r="J33" s="991"/>
      <c r="K33" s="991"/>
      <c r="L33" s="991"/>
      <c r="M33" s="991"/>
      <c r="N33" s="991"/>
      <c r="O33" s="991"/>
      <c r="P33" s="992"/>
      <c r="Q33" s="996"/>
      <c r="R33" s="994"/>
      <c r="S33" s="994"/>
      <c r="T33" s="994"/>
      <c r="U33" s="994"/>
      <c r="V33" s="994"/>
      <c r="W33" s="994"/>
      <c r="X33" s="994"/>
      <c r="Y33" s="994"/>
      <c r="Z33" s="994"/>
      <c r="AA33" s="994"/>
      <c r="AB33" s="994"/>
      <c r="AC33" s="994"/>
      <c r="AD33" s="994"/>
      <c r="AE33" s="997"/>
      <c r="AF33" s="993"/>
      <c r="AG33" s="994"/>
      <c r="AH33" s="994"/>
      <c r="AI33" s="994"/>
      <c r="AJ33" s="995"/>
      <c r="AK33" s="931"/>
      <c r="AL33" s="922"/>
      <c r="AM33" s="922"/>
      <c r="AN33" s="922"/>
      <c r="AO33" s="922"/>
      <c r="AP33" s="922"/>
      <c r="AQ33" s="922"/>
      <c r="AR33" s="922"/>
      <c r="AS33" s="922"/>
      <c r="AT33" s="922"/>
      <c r="AU33" s="922"/>
      <c r="AV33" s="922"/>
      <c r="AW33" s="922"/>
      <c r="AX33" s="922"/>
      <c r="AY33" s="922"/>
      <c r="AZ33" s="998"/>
      <c r="BA33" s="998"/>
      <c r="BB33" s="998"/>
      <c r="BC33" s="998"/>
      <c r="BD33" s="998"/>
      <c r="BE33" s="923"/>
      <c r="BF33" s="923"/>
      <c r="BG33" s="923"/>
      <c r="BH33" s="923"/>
      <c r="BI33" s="924"/>
      <c r="BJ33" s="210"/>
      <c r="BK33" s="210"/>
      <c r="BL33" s="210"/>
      <c r="BM33" s="210"/>
      <c r="BN33" s="210"/>
      <c r="BO33" s="220"/>
      <c r="BP33" s="220"/>
      <c r="BQ33" s="217">
        <v>27</v>
      </c>
      <c r="BR33" s="218" t="s">
        <v>532</v>
      </c>
      <c r="BS33" s="943" t="s">
        <v>558</v>
      </c>
      <c r="BT33" s="944"/>
      <c r="BU33" s="944"/>
      <c r="BV33" s="944"/>
      <c r="BW33" s="944"/>
      <c r="BX33" s="944"/>
      <c r="BY33" s="944"/>
      <c r="BZ33" s="944"/>
      <c r="CA33" s="944"/>
      <c r="CB33" s="944"/>
      <c r="CC33" s="944"/>
      <c r="CD33" s="944"/>
      <c r="CE33" s="944"/>
      <c r="CF33" s="944"/>
      <c r="CG33" s="965"/>
      <c r="CH33" s="940">
        <v>78</v>
      </c>
      <c r="CI33" s="941"/>
      <c r="CJ33" s="941"/>
      <c r="CK33" s="941"/>
      <c r="CL33" s="942"/>
      <c r="CM33" s="940">
        <v>-4627</v>
      </c>
      <c r="CN33" s="941"/>
      <c r="CO33" s="941"/>
      <c r="CP33" s="941"/>
      <c r="CQ33" s="942"/>
      <c r="CR33" s="940">
        <v>21</v>
      </c>
      <c r="CS33" s="941"/>
      <c r="CT33" s="941"/>
      <c r="CU33" s="941"/>
      <c r="CV33" s="942"/>
      <c r="CW33" s="940" t="s">
        <v>470</v>
      </c>
      <c r="CX33" s="941"/>
      <c r="CY33" s="941"/>
      <c r="CZ33" s="941"/>
      <c r="DA33" s="942"/>
      <c r="DB33" s="940">
        <v>10478</v>
      </c>
      <c r="DC33" s="941"/>
      <c r="DD33" s="941"/>
      <c r="DE33" s="941"/>
      <c r="DF33" s="942"/>
      <c r="DG33" s="940" t="s">
        <v>470</v>
      </c>
      <c r="DH33" s="941"/>
      <c r="DI33" s="941"/>
      <c r="DJ33" s="941"/>
      <c r="DK33" s="942"/>
      <c r="DL33" s="940" t="s">
        <v>470</v>
      </c>
      <c r="DM33" s="941"/>
      <c r="DN33" s="941"/>
      <c r="DO33" s="941"/>
      <c r="DP33" s="942"/>
      <c r="DQ33" s="940" t="s">
        <v>470</v>
      </c>
      <c r="DR33" s="941"/>
      <c r="DS33" s="941"/>
      <c r="DT33" s="941"/>
      <c r="DU33" s="942"/>
      <c r="DV33" s="943"/>
      <c r="DW33" s="944"/>
      <c r="DX33" s="944"/>
      <c r="DY33" s="944"/>
      <c r="DZ33" s="945"/>
      <c r="EA33" s="208"/>
    </row>
    <row r="34" spans="1:131" ht="26.25" customHeight="1" x14ac:dyDescent="0.2">
      <c r="A34" s="221">
        <v>7</v>
      </c>
      <c r="B34" s="990"/>
      <c r="C34" s="991"/>
      <c r="D34" s="991"/>
      <c r="E34" s="991"/>
      <c r="F34" s="991"/>
      <c r="G34" s="991"/>
      <c r="H34" s="991"/>
      <c r="I34" s="991"/>
      <c r="J34" s="991"/>
      <c r="K34" s="991"/>
      <c r="L34" s="991"/>
      <c r="M34" s="991"/>
      <c r="N34" s="991"/>
      <c r="O34" s="991"/>
      <c r="P34" s="992"/>
      <c r="Q34" s="996"/>
      <c r="R34" s="994"/>
      <c r="S34" s="994"/>
      <c r="T34" s="994"/>
      <c r="U34" s="994"/>
      <c r="V34" s="994"/>
      <c r="W34" s="994"/>
      <c r="X34" s="994"/>
      <c r="Y34" s="994"/>
      <c r="Z34" s="994"/>
      <c r="AA34" s="994"/>
      <c r="AB34" s="994"/>
      <c r="AC34" s="994"/>
      <c r="AD34" s="994"/>
      <c r="AE34" s="997"/>
      <c r="AF34" s="993"/>
      <c r="AG34" s="994"/>
      <c r="AH34" s="994"/>
      <c r="AI34" s="994"/>
      <c r="AJ34" s="995"/>
      <c r="AK34" s="931"/>
      <c r="AL34" s="922"/>
      <c r="AM34" s="922"/>
      <c r="AN34" s="922"/>
      <c r="AO34" s="922"/>
      <c r="AP34" s="922"/>
      <c r="AQ34" s="922"/>
      <c r="AR34" s="922"/>
      <c r="AS34" s="922"/>
      <c r="AT34" s="922"/>
      <c r="AU34" s="922"/>
      <c r="AV34" s="922"/>
      <c r="AW34" s="922"/>
      <c r="AX34" s="922"/>
      <c r="AY34" s="922"/>
      <c r="AZ34" s="998"/>
      <c r="BA34" s="998"/>
      <c r="BB34" s="998"/>
      <c r="BC34" s="998"/>
      <c r="BD34" s="998"/>
      <c r="BE34" s="923"/>
      <c r="BF34" s="923"/>
      <c r="BG34" s="923"/>
      <c r="BH34" s="923"/>
      <c r="BI34" s="924"/>
      <c r="BJ34" s="210"/>
      <c r="BK34" s="210"/>
      <c r="BL34" s="210"/>
      <c r="BM34" s="210"/>
      <c r="BN34" s="210"/>
      <c r="BO34" s="220"/>
      <c r="BP34" s="220"/>
      <c r="BQ34" s="217">
        <v>28</v>
      </c>
      <c r="BR34" s="218"/>
      <c r="BS34" s="943" t="s">
        <v>559</v>
      </c>
      <c r="BT34" s="944"/>
      <c r="BU34" s="944"/>
      <c r="BV34" s="944"/>
      <c r="BW34" s="944"/>
      <c r="BX34" s="944"/>
      <c r="BY34" s="944"/>
      <c r="BZ34" s="944"/>
      <c r="CA34" s="944"/>
      <c r="CB34" s="944"/>
      <c r="CC34" s="944"/>
      <c r="CD34" s="944"/>
      <c r="CE34" s="944"/>
      <c r="CF34" s="944"/>
      <c r="CG34" s="965"/>
      <c r="CH34" s="940">
        <v>16</v>
      </c>
      <c r="CI34" s="941"/>
      <c r="CJ34" s="941"/>
      <c r="CK34" s="941"/>
      <c r="CL34" s="942"/>
      <c r="CM34" s="940">
        <v>1079</v>
      </c>
      <c r="CN34" s="941"/>
      <c r="CO34" s="941"/>
      <c r="CP34" s="941"/>
      <c r="CQ34" s="942"/>
      <c r="CR34" s="940">
        <v>3</v>
      </c>
      <c r="CS34" s="941"/>
      <c r="CT34" s="941"/>
      <c r="CU34" s="941"/>
      <c r="CV34" s="942"/>
      <c r="CW34" s="940" t="s">
        <v>470</v>
      </c>
      <c r="CX34" s="941"/>
      <c r="CY34" s="941"/>
      <c r="CZ34" s="941"/>
      <c r="DA34" s="942"/>
      <c r="DB34" s="940" t="s">
        <v>470</v>
      </c>
      <c r="DC34" s="941"/>
      <c r="DD34" s="941"/>
      <c r="DE34" s="941"/>
      <c r="DF34" s="942"/>
      <c r="DG34" s="940" t="s">
        <v>470</v>
      </c>
      <c r="DH34" s="941"/>
      <c r="DI34" s="941"/>
      <c r="DJ34" s="941"/>
      <c r="DK34" s="942"/>
      <c r="DL34" s="940" t="s">
        <v>470</v>
      </c>
      <c r="DM34" s="941"/>
      <c r="DN34" s="941"/>
      <c r="DO34" s="941"/>
      <c r="DP34" s="942"/>
      <c r="DQ34" s="940" t="s">
        <v>470</v>
      </c>
      <c r="DR34" s="941"/>
      <c r="DS34" s="941"/>
      <c r="DT34" s="941"/>
      <c r="DU34" s="942"/>
      <c r="DV34" s="943"/>
      <c r="DW34" s="944"/>
      <c r="DX34" s="944"/>
      <c r="DY34" s="944"/>
      <c r="DZ34" s="945"/>
      <c r="EA34" s="208"/>
    </row>
    <row r="35" spans="1:131" ht="26.25" customHeight="1" x14ac:dyDescent="0.2">
      <c r="A35" s="221">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20"/>
      <c r="BP35" s="220"/>
      <c r="BQ35" s="217">
        <v>29</v>
      </c>
      <c r="BR35" s="218" t="s">
        <v>532</v>
      </c>
      <c r="BS35" s="943" t="s">
        <v>560</v>
      </c>
      <c r="BT35" s="944"/>
      <c r="BU35" s="944"/>
      <c r="BV35" s="944"/>
      <c r="BW35" s="944"/>
      <c r="BX35" s="944"/>
      <c r="BY35" s="944"/>
      <c r="BZ35" s="944"/>
      <c r="CA35" s="944"/>
      <c r="CB35" s="944"/>
      <c r="CC35" s="944"/>
      <c r="CD35" s="944"/>
      <c r="CE35" s="944"/>
      <c r="CF35" s="944"/>
      <c r="CG35" s="965"/>
      <c r="CH35" s="940">
        <v>1535</v>
      </c>
      <c r="CI35" s="941"/>
      <c r="CJ35" s="941"/>
      <c r="CK35" s="941"/>
      <c r="CL35" s="942"/>
      <c r="CM35" s="940">
        <v>6908</v>
      </c>
      <c r="CN35" s="941"/>
      <c r="CO35" s="941"/>
      <c r="CP35" s="941"/>
      <c r="CQ35" s="942"/>
      <c r="CR35" s="940">
        <v>6908</v>
      </c>
      <c r="CS35" s="941"/>
      <c r="CT35" s="941"/>
      <c r="CU35" s="941"/>
      <c r="CV35" s="942"/>
      <c r="CW35" s="940" t="s">
        <v>470</v>
      </c>
      <c r="CX35" s="941"/>
      <c r="CY35" s="941"/>
      <c r="CZ35" s="941"/>
      <c r="DA35" s="942"/>
      <c r="DB35" s="940" t="s">
        <v>470</v>
      </c>
      <c r="DC35" s="941"/>
      <c r="DD35" s="941"/>
      <c r="DE35" s="941"/>
      <c r="DF35" s="942"/>
      <c r="DG35" s="940">
        <v>1056</v>
      </c>
      <c r="DH35" s="941"/>
      <c r="DI35" s="941"/>
      <c r="DJ35" s="941"/>
      <c r="DK35" s="942"/>
      <c r="DL35" s="940" t="s">
        <v>470</v>
      </c>
      <c r="DM35" s="941"/>
      <c r="DN35" s="941"/>
      <c r="DO35" s="941"/>
      <c r="DP35" s="942"/>
      <c r="DQ35" s="940" t="s">
        <v>470</v>
      </c>
      <c r="DR35" s="941"/>
      <c r="DS35" s="941"/>
      <c r="DT35" s="941"/>
      <c r="DU35" s="942"/>
      <c r="DV35" s="943"/>
      <c r="DW35" s="944"/>
      <c r="DX35" s="944"/>
      <c r="DY35" s="944"/>
      <c r="DZ35" s="945"/>
      <c r="EA35" s="208"/>
    </row>
    <row r="36" spans="1:131" ht="26.25" customHeight="1" x14ac:dyDescent="0.2">
      <c r="A36" s="221">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20"/>
      <c r="BP36" s="220"/>
      <c r="BQ36" s="217">
        <v>30</v>
      </c>
      <c r="BR36" s="218"/>
      <c r="BS36" s="943" t="s">
        <v>561</v>
      </c>
      <c r="BT36" s="944"/>
      <c r="BU36" s="944"/>
      <c r="BV36" s="944"/>
      <c r="BW36" s="944"/>
      <c r="BX36" s="944"/>
      <c r="BY36" s="944"/>
      <c r="BZ36" s="944"/>
      <c r="CA36" s="944"/>
      <c r="CB36" s="944"/>
      <c r="CC36" s="944"/>
      <c r="CD36" s="944"/>
      <c r="CE36" s="944"/>
      <c r="CF36" s="944"/>
      <c r="CG36" s="965"/>
      <c r="CH36" s="940">
        <v>-64</v>
      </c>
      <c r="CI36" s="941"/>
      <c r="CJ36" s="941"/>
      <c r="CK36" s="941"/>
      <c r="CL36" s="942"/>
      <c r="CM36" s="940">
        <v>1620</v>
      </c>
      <c r="CN36" s="941"/>
      <c r="CO36" s="941"/>
      <c r="CP36" s="941"/>
      <c r="CQ36" s="942"/>
      <c r="CR36" s="940">
        <v>125</v>
      </c>
      <c r="CS36" s="941"/>
      <c r="CT36" s="941"/>
      <c r="CU36" s="941"/>
      <c r="CV36" s="942"/>
      <c r="CW36" s="940">
        <v>95</v>
      </c>
      <c r="CX36" s="941"/>
      <c r="CY36" s="941"/>
      <c r="CZ36" s="941"/>
      <c r="DA36" s="942"/>
      <c r="DB36" s="940">
        <v>14056</v>
      </c>
      <c r="DC36" s="941"/>
      <c r="DD36" s="941"/>
      <c r="DE36" s="941"/>
      <c r="DF36" s="942"/>
      <c r="DG36" s="940" t="s">
        <v>470</v>
      </c>
      <c r="DH36" s="941"/>
      <c r="DI36" s="941"/>
      <c r="DJ36" s="941"/>
      <c r="DK36" s="942"/>
      <c r="DL36" s="940" t="s">
        <v>470</v>
      </c>
      <c r="DM36" s="941"/>
      <c r="DN36" s="941"/>
      <c r="DO36" s="941"/>
      <c r="DP36" s="942"/>
      <c r="DQ36" s="940" t="s">
        <v>470</v>
      </c>
      <c r="DR36" s="941"/>
      <c r="DS36" s="941"/>
      <c r="DT36" s="941"/>
      <c r="DU36" s="942"/>
      <c r="DV36" s="943"/>
      <c r="DW36" s="944"/>
      <c r="DX36" s="944"/>
      <c r="DY36" s="944"/>
      <c r="DZ36" s="945"/>
      <c r="EA36" s="208"/>
    </row>
    <row r="37" spans="1:131" ht="26.25" customHeight="1" x14ac:dyDescent="0.2">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t="s">
        <v>562</v>
      </c>
      <c r="BT37" s="944"/>
      <c r="BU37" s="944"/>
      <c r="BV37" s="944"/>
      <c r="BW37" s="944"/>
      <c r="BX37" s="944"/>
      <c r="BY37" s="944"/>
      <c r="BZ37" s="944"/>
      <c r="CA37" s="944"/>
      <c r="CB37" s="944"/>
      <c r="CC37" s="944"/>
      <c r="CD37" s="944"/>
      <c r="CE37" s="944"/>
      <c r="CF37" s="944"/>
      <c r="CG37" s="965"/>
      <c r="CH37" s="940">
        <v>4</v>
      </c>
      <c r="CI37" s="941"/>
      <c r="CJ37" s="941"/>
      <c r="CK37" s="941"/>
      <c r="CL37" s="942"/>
      <c r="CM37" s="940">
        <v>842</v>
      </c>
      <c r="CN37" s="941"/>
      <c r="CO37" s="941"/>
      <c r="CP37" s="941"/>
      <c r="CQ37" s="942"/>
      <c r="CR37" s="940">
        <v>588</v>
      </c>
      <c r="CS37" s="941"/>
      <c r="CT37" s="941"/>
      <c r="CU37" s="941"/>
      <c r="CV37" s="942"/>
      <c r="CW37" s="940">
        <v>4</v>
      </c>
      <c r="CX37" s="941"/>
      <c r="CY37" s="941"/>
      <c r="CZ37" s="941"/>
      <c r="DA37" s="942"/>
      <c r="DB37" s="940" t="s">
        <v>470</v>
      </c>
      <c r="DC37" s="941"/>
      <c r="DD37" s="941"/>
      <c r="DE37" s="941"/>
      <c r="DF37" s="942"/>
      <c r="DG37" s="940" t="s">
        <v>470</v>
      </c>
      <c r="DH37" s="941"/>
      <c r="DI37" s="941"/>
      <c r="DJ37" s="941"/>
      <c r="DK37" s="942"/>
      <c r="DL37" s="940" t="s">
        <v>470</v>
      </c>
      <c r="DM37" s="941"/>
      <c r="DN37" s="941"/>
      <c r="DO37" s="941"/>
      <c r="DP37" s="942"/>
      <c r="DQ37" s="940" t="s">
        <v>470</v>
      </c>
      <c r="DR37" s="941"/>
      <c r="DS37" s="941"/>
      <c r="DT37" s="941"/>
      <c r="DU37" s="942"/>
      <c r="DV37" s="943"/>
      <c r="DW37" s="944"/>
      <c r="DX37" s="944"/>
      <c r="DY37" s="944"/>
      <c r="DZ37" s="945"/>
      <c r="EA37" s="208"/>
    </row>
    <row r="38" spans="1:131" ht="26.25" customHeight="1" x14ac:dyDescent="0.2">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2">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2">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381</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9" t="s">
        <v>363</v>
      </c>
      <c r="B63" s="888" t="s">
        <v>382</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20724</v>
      </c>
      <c r="AG63" s="910"/>
      <c r="AH63" s="910"/>
      <c r="AI63" s="910"/>
      <c r="AJ63" s="973"/>
      <c r="AK63" s="974"/>
      <c r="AL63" s="914"/>
      <c r="AM63" s="914"/>
      <c r="AN63" s="914"/>
      <c r="AO63" s="914"/>
      <c r="AP63" s="910">
        <v>46690</v>
      </c>
      <c r="AQ63" s="910"/>
      <c r="AR63" s="910"/>
      <c r="AS63" s="910"/>
      <c r="AT63" s="910"/>
      <c r="AU63" s="910">
        <v>8051</v>
      </c>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383</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384</v>
      </c>
      <c r="B66" s="947"/>
      <c r="C66" s="947"/>
      <c r="D66" s="947"/>
      <c r="E66" s="947"/>
      <c r="F66" s="947"/>
      <c r="G66" s="947"/>
      <c r="H66" s="947"/>
      <c r="I66" s="947"/>
      <c r="J66" s="947"/>
      <c r="K66" s="947"/>
      <c r="L66" s="947"/>
      <c r="M66" s="947"/>
      <c r="N66" s="947"/>
      <c r="O66" s="947"/>
      <c r="P66" s="948"/>
      <c r="Q66" s="952" t="s">
        <v>367</v>
      </c>
      <c r="R66" s="953"/>
      <c r="S66" s="953"/>
      <c r="T66" s="953"/>
      <c r="U66" s="954"/>
      <c r="V66" s="952" t="s">
        <v>368</v>
      </c>
      <c r="W66" s="953"/>
      <c r="X66" s="953"/>
      <c r="Y66" s="953"/>
      <c r="Z66" s="954"/>
      <c r="AA66" s="952" t="s">
        <v>369</v>
      </c>
      <c r="AB66" s="953"/>
      <c r="AC66" s="953"/>
      <c r="AD66" s="953"/>
      <c r="AE66" s="954"/>
      <c r="AF66" s="958" t="s">
        <v>370</v>
      </c>
      <c r="AG66" s="959"/>
      <c r="AH66" s="959"/>
      <c r="AI66" s="959"/>
      <c r="AJ66" s="960"/>
      <c r="AK66" s="952" t="s">
        <v>371</v>
      </c>
      <c r="AL66" s="947"/>
      <c r="AM66" s="947"/>
      <c r="AN66" s="947"/>
      <c r="AO66" s="948"/>
      <c r="AP66" s="952" t="s">
        <v>372</v>
      </c>
      <c r="AQ66" s="953"/>
      <c r="AR66" s="953"/>
      <c r="AS66" s="953"/>
      <c r="AT66" s="954"/>
      <c r="AU66" s="952" t="s">
        <v>385</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5">
        <v>1</v>
      </c>
      <c r="B68" s="936"/>
      <c r="C68" s="937"/>
      <c r="D68" s="937"/>
      <c r="E68" s="937"/>
      <c r="F68" s="937"/>
      <c r="G68" s="937"/>
      <c r="H68" s="937"/>
      <c r="I68" s="937"/>
      <c r="J68" s="937"/>
      <c r="K68" s="937"/>
      <c r="L68" s="937"/>
      <c r="M68" s="937"/>
      <c r="N68" s="937"/>
      <c r="O68" s="937"/>
      <c r="P68" s="938"/>
      <c r="Q68" s="939"/>
      <c r="R68" s="933"/>
      <c r="S68" s="933"/>
      <c r="T68" s="933"/>
      <c r="U68" s="933"/>
      <c r="V68" s="933"/>
      <c r="W68" s="933"/>
      <c r="X68" s="933"/>
      <c r="Y68" s="933"/>
      <c r="Z68" s="933"/>
      <c r="AA68" s="933"/>
      <c r="AB68" s="933"/>
      <c r="AC68" s="933"/>
      <c r="AD68" s="933"/>
      <c r="AE68" s="933"/>
      <c r="AF68" s="933"/>
      <c r="AG68" s="933"/>
      <c r="AH68" s="933"/>
      <c r="AI68" s="933"/>
      <c r="AJ68" s="933"/>
      <c r="AK68" s="933"/>
      <c r="AL68" s="933"/>
      <c r="AM68" s="933"/>
      <c r="AN68" s="933"/>
      <c r="AO68" s="933"/>
      <c r="AP68" s="933"/>
      <c r="AQ68" s="933"/>
      <c r="AR68" s="933"/>
      <c r="AS68" s="933"/>
      <c r="AT68" s="933"/>
      <c r="AU68" s="933"/>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7">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9" t="s">
        <v>363</v>
      </c>
      <c r="B88" s="888" t="s">
        <v>386</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363</v>
      </c>
      <c r="BR102" s="888" t="s">
        <v>387</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15565</v>
      </c>
      <c r="CS102" s="904"/>
      <c r="CT102" s="904"/>
      <c r="CU102" s="904"/>
      <c r="CV102" s="905"/>
      <c r="CW102" s="903">
        <v>2424</v>
      </c>
      <c r="CX102" s="904"/>
      <c r="CY102" s="904"/>
      <c r="CZ102" s="904"/>
      <c r="DA102" s="905"/>
      <c r="DB102" s="903">
        <v>53028</v>
      </c>
      <c r="DC102" s="904"/>
      <c r="DD102" s="904"/>
      <c r="DE102" s="904"/>
      <c r="DF102" s="905"/>
      <c r="DG102" s="903">
        <v>1056</v>
      </c>
      <c r="DH102" s="904"/>
      <c r="DI102" s="904"/>
      <c r="DJ102" s="904"/>
      <c r="DK102" s="905"/>
      <c r="DL102" s="903">
        <v>9072</v>
      </c>
      <c r="DM102" s="904"/>
      <c r="DN102" s="904"/>
      <c r="DO102" s="904"/>
      <c r="DP102" s="905"/>
      <c r="DQ102" s="903">
        <v>9067</v>
      </c>
      <c r="DR102" s="904"/>
      <c r="DS102" s="904"/>
      <c r="DT102" s="904"/>
      <c r="DU102" s="905"/>
      <c r="DV102" s="888"/>
      <c r="DW102" s="889"/>
      <c r="DX102" s="889"/>
      <c r="DY102" s="889"/>
      <c r="DZ102" s="890"/>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388</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389</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390</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391</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392</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393</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394</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395</v>
      </c>
      <c r="AB109" s="847"/>
      <c r="AC109" s="847"/>
      <c r="AD109" s="847"/>
      <c r="AE109" s="848"/>
      <c r="AF109" s="849" t="s">
        <v>299</v>
      </c>
      <c r="AG109" s="847"/>
      <c r="AH109" s="847"/>
      <c r="AI109" s="847"/>
      <c r="AJ109" s="848"/>
      <c r="AK109" s="849" t="s">
        <v>298</v>
      </c>
      <c r="AL109" s="847"/>
      <c r="AM109" s="847"/>
      <c r="AN109" s="847"/>
      <c r="AO109" s="848"/>
      <c r="AP109" s="849" t="s">
        <v>396</v>
      </c>
      <c r="AQ109" s="847"/>
      <c r="AR109" s="847"/>
      <c r="AS109" s="847"/>
      <c r="AT109" s="880"/>
      <c r="AU109" s="846" t="s">
        <v>394</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395</v>
      </c>
      <c r="BR109" s="847"/>
      <c r="BS109" s="847"/>
      <c r="BT109" s="847"/>
      <c r="BU109" s="848"/>
      <c r="BV109" s="849" t="s">
        <v>299</v>
      </c>
      <c r="BW109" s="847"/>
      <c r="BX109" s="847"/>
      <c r="BY109" s="847"/>
      <c r="BZ109" s="848"/>
      <c r="CA109" s="849" t="s">
        <v>298</v>
      </c>
      <c r="CB109" s="847"/>
      <c r="CC109" s="847"/>
      <c r="CD109" s="847"/>
      <c r="CE109" s="848"/>
      <c r="CF109" s="887" t="s">
        <v>396</v>
      </c>
      <c r="CG109" s="887"/>
      <c r="CH109" s="887"/>
      <c r="CI109" s="887"/>
      <c r="CJ109" s="887"/>
      <c r="CK109" s="849" t="s">
        <v>397</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395</v>
      </c>
      <c r="DH109" s="847"/>
      <c r="DI109" s="847"/>
      <c r="DJ109" s="847"/>
      <c r="DK109" s="848"/>
      <c r="DL109" s="849" t="s">
        <v>299</v>
      </c>
      <c r="DM109" s="847"/>
      <c r="DN109" s="847"/>
      <c r="DO109" s="847"/>
      <c r="DP109" s="848"/>
      <c r="DQ109" s="849" t="s">
        <v>298</v>
      </c>
      <c r="DR109" s="847"/>
      <c r="DS109" s="847"/>
      <c r="DT109" s="847"/>
      <c r="DU109" s="848"/>
      <c r="DV109" s="849" t="s">
        <v>396</v>
      </c>
      <c r="DW109" s="847"/>
      <c r="DX109" s="847"/>
      <c r="DY109" s="847"/>
      <c r="DZ109" s="880"/>
    </row>
    <row r="110" spans="1:131" s="208" customFormat="1" ht="26.25" customHeight="1" x14ac:dyDescent="0.2">
      <c r="A110" s="756" t="s">
        <v>398</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84947076</v>
      </c>
      <c r="AB110" s="840"/>
      <c r="AC110" s="840"/>
      <c r="AD110" s="840"/>
      <c r="AE110" s="841"/>
      <c r="AF110" s="842">
        <v>79608471</v>
      </c>
      <c r="AG110" s="840"/>
      <c r="AH110" s="840"/>
      <c r="AI110" s="840"/>
      <c r="AJ110" s="841"/>
      <c r="AK110" s="842">
        <v>75358061</v>
      </c>
      <c r="AL110" s="840"/>
      <c r="AM110" s="840"/>
      <c r="AN110" s="840"/>
      <c r="AO110" s="841"/>
      <c r="AP110" s="843">
        <v>17.600000000000001</v>
      </c>
      <c r="AQ110" s="844"/>
      <c r="AR110" s="844"/>
      <c r="AS110" s="844"/>
      <c r="AT110" s="845"/>
      <c r="AU110" s="881" t="s">
        <v>70</v>
      </c>
      <c r="AV110" s="882"/>
      <c r="AW110" s="882"/>
      <c r="AX110" s="882"/>
      <c r="AY110" s="882"/>
      <c r="AZ110" s="808" t="s">
        <v>399</v>
      </c>
      <c r="BA110" s="757"/>
      <c r="BB110" s="757"/>
      <c r="BC110" s="757"/>
      <c r="BD110" s="757"/>
      <c r="BE110" s="757"/>
      <c r="BF110" s="757"/>
      <c r="BG110" s="757"/>
      <c r="BH110" s="757"/>
      <c r="BI110" s="757"/>
      <c r="BJ110" s="757"/>
      <c r="BK110" s="757"/>
      <c r="BL110" s="757"/>
      <c r="BM110" s="757"/>
      <c r="BN110" s="757"/>
      <c r="BO110" s="757"/>
      <c r="BP110" s="758"/>
      <c r="BQ110" s="809">
        <v>1687785003</v>
      </c>
      <c r="BR110" s="791"/>
      <c r="BS110" s="791"/>
      <c r="BT110" s="791"/>
      <c r="BU110" s="791"/>
      <c r="BV110" s="791">
        <v>1665781514</v>
      </c>
      <c r="BW110" s="791"/>
      <c r="BX110" s="791"/>
      <c r="BY110" s="791"/>
      <c r="BZ110" s="791"/>
      <c r="CA110" s="791">
        <v>1641426695</v>
      </c>
      <c r="CB110" s="791"/>
      <c r="CC110" s="791"/>
      <c r="CD110" s="791"/>
      <c r="CE110" s="791"/>
      <c r="CF110" s="818">
        <v>383</v>
      </c>
      <c r="CG110" s="819"/>
      <c r="CH110" s="819"/>
      <c r="CI110" s="819"/>
      <c r="CJ110" s="819"/>
      <c r="CK110" s="877" t="s">
        <v>400</v>
      </c>
      <c r="CL110" s="768"/>
      <c r="CM110" s="808" t="s">
        <v>401</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8" customFormat="1" ht="26.25" customHeight="1" x14ac:dyDescent="0.2">
      <c r="A111" s="723" t="s">
        <v>402</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403</v>
      </c>
      <c r="BA111" s="701"/>
      <c r="BB111" s="701"/>
      <c r="BC111" s="701"/>
      <c r="BD111" s="701"/>
      <c r="BE111" s="701"/>
      <c r="BF111" s="701"/>
      <c r="BG111" s="701"/>
      <c r="BH111" s="701"/>
      <c r="BI111" s="701"/>
      <c r="BJ111" s="701"/>
      <c r="BK111" s="701"/>
      <c r="BL111" s="701"/>
      <c r="BM111" s="701"/>
      <c r="BN111" s="701"/>
      <c r="BO111" s="701"/>
      <c r="BP111" s="702"/>
      <c r="BQ111" s="765">
        <v>1113664</v>
      </c>
      <c r="BR111" s="766"/>
      <c r="BS111" s="766"/>
      <c r="BT111" s="766"/>
      <c r="BU111" s="766"/>
      <c r="BV111" s="766">
        <v>782840</v>
      </c>
      <c r="BW111" s="766"/>
      <c r="BX111" s="766"/>
      <c r="BY111" s="766"/>
      <c r="BZ111" s="766"/>
      <c r="CA111" s="766">
        <v>527496</v>
      </c>
      <c r="CB111" s="766"/>
      <c r="CC111" s="766"/>
      <c r="CD111" s="766"/>
      <c r="CE111" s="766"/>
      <c r="CF111" s="827">
        <v>0.1</v>
      </c>
      <c r="CG111" s="828"/>
      <c r="CH111" s="828"/>
      <c r="CI111" s="828"/>
      <c r="CJ111" s="828"/>
      <c r="CK111" s="878"/>
      <c r="CL111" s="770"/>
      <c r="CM111" s="764" t="s">
        <v>404</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405</v>
      </c>
      <c r="B112" s="864"/>
      <c r="C112" s="701" t="s">
        <v>406</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31070877</v>
      </c>
      <c r="AB112" s="729"/>
      <c r="AC112" s="729"/>
      <c r="AD112" s="729"/>
      <c r="AE112" s="730"/>
      <c r="AF112" s="731">
        <v>31759377</v>
      </c>
      <c r="AG112" s="729"/>
      <c r="AH112" s="729"/>
      <c r="AI112" s="729"/>
      <c r="AJ112" s="730"/>
      <c r="AK112" s="731">
        <v>32381044</v>
      </c>
      <c r="AL112" s="729"/>
      <c r="AM112" s="729"/>
      <c r="AN112" s="729"/>
      <c r="AO112" s="730"/>
      <c r="AP112" s="773">
        <v>7.6</v>
      </c>
      <c r="AQ112" s="774"/>
      <c r="AR112" s="774"/>
      <c r="AS112" s="774"/>
      <c r="AT112" s="775"/>
      <c r="AU112" s="883"/>
      <c r="AV112" s="884"/>
      <c r="AW112" s="884"/>
      <c r="AX112" s="884"/>
      <c r="AY112" s="884"/>
      <c r="AZ112" s="764" t="s">
        <v>407</v>
      </c>
      <c r="BA112" s="701"/>
      <c r="BB112" s="701"/>
      <c r="BC112" s="701"/>
      <c r="BD112" s="701"/>
      <c r="BE112" s="701"/>
      <c r="BF112" s="701"/>
      <c r="BG112" s="701"/>
      <c r="BH112" s="701"/>
      <c r="BI112" s="701"/>
      <c r="BJ112" s="701"/>
      <c r="BK112" s="701"/>
      <c r="BL112" s="701"/>
      <c r="BM112" s="701"/>
      <c r="BN112" s="701"/>
      <c r="BO112" s="701"/>
      <c r="BP112" s="702"/>
      <c r="BQ112" s="765">
        <v>6436181</v>
      </c>
      <c r="BR112" s="766"/>
      <c r="BS112" s="766"/>
      <c r="BT112" s="766"/>
      <c r="BU112" s="766"/>
      <c r="BV112" s="766">
        <v>8741954</v>
      </c>
      <c r="BW112" s="766"/>
      <c r="BX112" s="766"/>
      <c r="BY112" s="766"/>
      <c r="BZ112" s="766"/>
      <c r="CA112" s="766">
        <v>8051485</v>
      </c>
      <c r="CB112" s="766"/>
      <c r="CC112" s="766"/>
      <c r="CD112" s="766"/>
      <c r="CE112" s="766"/>
      <c r="CF112" s="827">
        <v>1.9</v>
      </c>
      <c r="CG112" s="828"/>
      <c r="CH112" s="828"/>
      <c r="CI112" s="828"/>
      <c r="CJ112" s="828"/>
      <c r="CK112" s="878"/>
      <c r="CL112" s="770"/>
      <c r="CM112" s="764" t="s">
        <v>408</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v>950981</v>
      </c>
      <c r="DH112" s="766"/>
      <c r="DI112" s="766"/>
      <c r="DJ112" s="766"/>
      <c r="DK112" s="766"/>
      <c r="DL112" s="766">
        <v>665224</v>
      </c>
      <c r="DM112" s="766"/>
      <c r="DN112" s="766"/>
      <c r="DO112" s="766"/>
      <c r="DP112" s="766"/>
      <c r="DQ112" s="766">
        <v>449669</v>
      </c>
      <c r="DR112" s="766"/>
      <c r="DS112" s="766"/>
      <c r="DT112" s="766"/>
      <c r="DU112" s="766"/>
      <c r="DV112" s="743">
        <v>0.1</v>
      </c>
      <c r="DW112" s="743"/>
      <c r="DX112" s="743"/>
      <c r="DY112" s="743"/>
      <c r="DZ112" s="744"/>
    </row>
    <row r="113" spans="1:130" s="208" customFormat="1" ht="26.25" customHeight="1" x14ac:dyDescent="0.2">
      <c r="A113" s="865"/>
      <c r="B113" s="866"/>
      <c r="C113" s="701" t="s">
        <v>409</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441859</v>
      </c>
      <c r="AB113" s="729"/>
      <c r="AC113" s="729"/>
      <c r="AD113" s="729"/>
      <c r="AE113" s="730"/>
      <c r="AF113" s="731">
        <v>515967</v>
      </c>
      <c r="AG113" s="729"/>
      <c r="AH113" s="729"/>
      <c r="AI113" s="729"/>
      <c r="AJ113" s="730"/>
      <c r="AK113" s="731">
        <v>502643</v>
      </c>
      <c r="AL113" s="729"/>
      <c r="AM113" s="729"/>
      <c r="AN113" s="729"/>
      <c r="AO113" s="730"/>
      <c r="AP113" s="773">
        <v>0.1</v>
      </c>
      <c r="AQ113" s="774"/>
      <c r="AR113" s="774"/>
      <c r="AS113" s="774"/>
      <c r="AT113" s="775"/>
      <c r="AU113" s="883"/>
      <c r="AV113" s="884"/>
      <c r="AW113" s="884"/>
      <c r="AX113" s="884"/>
      <c r="AY113" s="884"/>
      <c r="AZ113" s="764" t="s">
        <v>410</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411</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2">
      <c r="A114" s="865"/>
      <c r="B114" s="866"/>
      <c r="C114" s="701" t="s">
        <v>412</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413</v>
      </c>
      <c r="BA114" s="701"/>
      <c r="BB114" s="701"/>
      <c r="BC114" s="701"/>
      <c r="BD114" s="701"/>
      <c r="BE114" s="701"/>
      <c r="BF114" s="701"/>
      <c r="BG114" s="701"/>
      <c r="BH114" s="701"/>
      <c r="BI114" s="701"/>
      <c r="BJ114" s="701"/>
      <c r="BK114" s="701"/>
      <c r="BL114" s="701"/>
      <c r="BM114" s="701"/>
      <c r="BN114" s="701"/>
      <c r="BO114" s="701"/>
      <c r="BP114" s="702"/>
      <c r="BQ114" s="765">
        <v>204040672</v>
      </c>
      <c r="BR114" s="766"/>
      <c r="BS114" s="766"/>
      <c r="BT114" s="766"/>
      <c r="BU114" s="766"/>
      <c r="BV114" s="766">
        <v>204125431</v>
      </c>
      <c r="BW114" s="766"/>
      <c r="BX114" s="766"/>
      <c r="BY114" s="766"/>
      <c r="BZ114" s="766"/>
      <c r="CA114" s="766">
        <v>202509369</v>
      </c>
      <c r="CB114" s="766"/>
      <c r="CC114" s="766"/>
      <c r="CD114" s="766"/>
      <c r="CE114" s="766"/>
      <c r="CF114" s="827">
        <v>47.3</v>
      </c>
      <c r="CG114" s="828"/>
      <c r="CH114" s="828"/>
      <c r="CI114" s="828"/>
      <c r="CJ114" s="828"/>
      <c r="CK114" s="878"/>
      <c r="CL114" s="770"/>
      <c r="CM114" s="764" t="s">
        <v>414</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v>92683</v>
      </c>
      <c r="DH114" s="766"/>
      <c r="DI114" s="766"/>
      <c r="DJ114" s="766"/>
      <c r="DK114" s="766"/>
      <c r="DL114" s="766">
        <v>61616</v>
      </c>
      <c r="DM114" s="766"/>
      <c r="DN114" s="766"/>
      <c r="DO114" s="766"/>
      <c r="DP114" s="766"/>
      <c r="DQ114" s="766">
        <v>35827</v>
      </c>
      <c r="DR114" s="766"/>
      <c r="DS114" s="766"/>
      <c r="DT114" s="766"/>
      <c r="DU114" s="766"/>
      <c r="DV114" s="743">
        <v>0</v>
      </c>
      <c r="DW114" s="743"/>
      <c r="DX114" s="743"/>
      <c r="DY114" s="743"/>
      <c r="DZ114" s="744"/>
    </row>
    <row r="115" spans="1:130" s="208" customFormat="1" ht="26.25" customHeight="1" x14ac:dyDescent="0.2">
      <c r="A115" s="865"/>
      <c r="B115" s="866"/>
      <c r="C115" s="701" t="s">
        <v>415</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801676</v>
      </c>
      <c r="AB115" s="729"/>
      <c r="AC115" s="729"/>
      <c r="AD115" s="729"/>
      <c r="AE115" s="730"/>
      <c r="AF115" s="731">
        <v>1382753</v>
      </c>
      <c r="AG115" s="729"/>
      <c r="AH115" s="729"/>
      <c r="AI115" s="729"/>
      <c r="AJ115" s="730"/>
      <c r="AK115" s="731">
        <v>464454</v>
      </c>
      <c r="AL115" s="729"/>
      <c r="AM115" s="729"/>
      <c r="AN115" s="729"/>
      <c r="AO115" s="730"/>
      <c r="AP115" s="773">
        <v>0.1</v>
      </c>
      <c r="AQ115" s="774"/>
      <c r="AR115" s="774"/>
      <c r="AS115" s="774"/>
      <c r="AT115" s="775"/>
      <c r="AU115" s="883"/>
      <c r="AV115" s="884"/>
      <c r="AW115" s="884"/>
      <c r="AX115" s="884"/>
      <c r="AY115" s="884"/>
      <c r="AZ115" s="764" t="s">
        <v>416</v>
      </c>
      <c r="BA115" s="701"/>
      <c r="BB115" s="701"/>
      <c r="BC115" s="701"/>
      <c r="BD115" s="701"/>
      <c r="BE115" s="701"/>
      <c r="BF115" s="701"/>
      <c r="BG115" s="701"/>
      <c r="BH115" s="701"/>
      <c r="BI115" s="701"/>
      <c r="BJ115" s="701"/>
      <c r="BK115" s="701"/>
      <c r="BL115" s="701"/>
      <c r="BM115" s="701"/>
      <c r="BN115" s="701"/>
      <c r="BO115" s="701"/>
      <c r="BP115" s="702"/>
      <c r="BQ115" s="765">
        <v>13093286</v>
      </c>
      <c r="BR115" s="766"/>
      <c r="BS115" s="766"/>
      <c r="BT115" s="766"/>
      <c r="BU115" s="766"/>
      <c r="BV115" s="766">
        <v>9060173</v>
      </c>
      <c r="BW115" s="766"/>
      <c r="BX115" s="766"/>
      <c r="BY115" s="766"/>
      <c r="BZ115" s="766"/>
      <c r="CA115" s="766">
        <v>9974461</v>
      </c>
      <c r="CB115" s="766"/>
      <c r="CC115" s="766"/>
      <c r="CD115" s="766"/>
      <c r="CE115" s="766"/>
      <c r="CF115" s="827">
        <v>2.2999999999999998</v>
      </c>
      <c r="CG115" s="828"/>
      <c r="CH115" s="828"/>
      <c r="CI115" s="828"/>
      <c r="CJ115" s="828"/>
      <c r="CK115" s="878"/>
      <c r="CL115" s="770"/>
      <c r="CM115" s="764" t="s">
        <v>417</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418</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118</v>
      </c>
      <c r="AB116" s="729"/>
      <c r="AC116" s="729"/>
      <c r="AD116" s="729"/>
      <c r="AE116" s="730"/>
      <c r="AF116" s="731" t="s">
        <v>118</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419</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420</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421</v>
      </c>
      <c r="Z117" s="848"/>
      <c r="AA117" s="853">
        <v>117261488</v>
      </c>
      <c r="AB117" s="854"/>
      <c r="AC117" s="854"/>
      <c r="AD117" s="854"/>
      <c r="AE117" s="855"/>
      <c r="AF117" s="856">
        <v>113266568</v>
      </c>
      <c r="AG117" s="854"/>
      <c r="AH117" s="854"/>
      <c r="AI117" s="854"/>
      <c r="AJ117" s="855"/>
      <c r="AK117" s="856">
        <v>108706202</v>
      </c>
      <c r="AL117" s="854"/>
      <c r="AM117" s="854"/>
      <c r="AN117" s="854"/>
      <c r="AO117" s="855"/>
      <c r="AP117" s="857"/>
      <c r="AQ117" s="858"/>
      <c r="AR117" s="858"/>
      <c r="AS117" s="858"/>
      <c r="AT117" s="859"/>
      <c r="AU117" s="883"/>
      <c r="AV117" s="884"/>
      <c r="AW117" s="884"/>
      <c r="AX117" s="884"/>
      <c r="AY117" s="884"/>
      <c r="AZ117" s="764" t="s">
        <v>422</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423</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397</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395</v>
      </c>
      <c r="AB118" s="847"/>
      <c r="AC118" s="847"/>
      <c r="AD118" s="847"/>
      <c r="AE118" s="848"/>
      <c r="AF118" s="849" t="s">
        <v>299</v>
      </c>
      <c r="AG118" s="847"/>
      <c r="AH118" s="847"/>
      <c r="AI118" s="847"/>
      <c r="AJ118" s="848"/>
      <c r="AK118" s="849" t="s">
        <v>298</v>
      </c>
      <c r="AL118" s="847"/>
      <c r="AM118" s="847"/>
      <c r="AN118" s="847"/>
      <c r="AO118" s="848"/>
      <c r="AP118" s="850" t="s">
        <v>396</v>
      </c>
      <c r="AQ118" s="851"/>
      <c r="AR118" s="851"/>
      <c r="AS118" s="851"/>
      <c r="AT118" s="852"/>
      <c r="AU118" s="883"/>
      <c r="AV118" s="884"/>
      <c r="AW118" s="884"/>
      <c r="AX118" s="884"/>
      <c r="AY118" s="884"/>
      <c r="AZ118" s="787" t="s">
        <v>424</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425</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400</v>
      </c>
      <c r="B119" s="768"/>
      <c r="C119" s="808" t="s">
        <v>401</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426</v>
      </c>
      <c r="BP119" s="830"/>
      <c r="BQ119" s="814">
        <v>1912468806</v>
      </c>
      <c r="BR119" s="794"/>
      <c r="BS119" s="794"/>
      <c r="BT119" s="794"/>
      <c r="BU119" s="794"/>
      <c r="BV119" s="794">
        <v>1888491912</v>
      </c>
      <c r="BW119" s="794"/>
      <c r="BX119" s="794"/>
      <c r="BY119" s="794"/>
      <c r="BZ119" s="794"/>
      <c r="CA119" s="794">
        <v>1862489506</v>
      </c>
      <c r="CB119" s="794"/>
      <c r="CC119" s="794"/>
      <c r="CD119" s="794"/>
      <c r="CE119" s="794"/>
      <c r="CF119" s="697"/>
      <c r="CG119" s="698"/>
      <c r="CH119" s="698"/>
      <c r="CI119" s="698"/>
      <c r="CJ119" s="783"/>
      <c r="CK119" s="879"/>
      <c r="CL119" s="772"/>
      <c r="CM119" s="787" t="s">
        <v>427</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v>70000</v>
      </c>
      <c r="DH119" s="766"/>
      <c r="DI119" s="766"/>
      <c r="DJ119" s="766"/>
      <c r="DK119" s="766"/>
      <c r="DL119" s="766">
        <v>56000</v>
      </c>
      <c r="DM119" s="766"/>
      <c r="DN119" s="766"/>
      <c r="DO119" s="766"/>
      <c r="DP119" s="766"/>
      <c r="DQ119" s="766">
        <v>42000</v>
      </c>
      <c r="DR119" s="766"/>
      <c r="DS119" s="766"/>
      <c r="DT119" s="766"/>
      <c r="DU119" s="766"/>
      <c r="DV119" s="743">
        <v>0</v>
      </c>
      <c r="DW119" s="743"/>
      <c r="DX119" s="743"/>
      <c r="DY119" s="743"/>
      <c r="DZ119" s="744"/>
    </row>
    <row r="120" spans="1:130" s="208" customFormat="1" ht="26.25" customHeight="1" x14ac:dyDescent="0.2">
      <c r="A120" s="769"/>
      <c r="B120" s="770"/>
      <c r="C120" s="764" t="s">
        <v>404</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428</v>
      </c>
      <c r="AV120" s="832"/>
      <c r="AW120" s="832"/>
      <c r="AX120" s="832"/>
      <c r="AY120" s="833"/>
      <c r="AZ120" s="808" t="s">
        <v>429</v>
      </c>
      <c r="BA120" s="757"/>
      <c r="BB120" s="757"/>
      <c r="BC120" s="757"/>
      <c r="BD120" s="757"/>
      <c r="BE120" s="757"/>
      <c r="BF120" s="757"/>
      <c r="BG120" s="757"/>
      <c r="BH120" s="757"/>
      <c r="BI120" s="757"/>
      <c r="BJ120" s="757"/>
      <c r="BK120" s="757"/>
      <c r="BL120" s="757"/>
      <c r="BM120" s="757"/>
      <c r="BN120" s="757"/>
      <c r="BO120" s="757"/>
      <c r="BP120" s="758"/>
      <c r="BQ120" s="809">
        <v>224722506</v>
      </c>
      <c r="BR120" s="791"/>
      <c r="BS120" s="791"/>
      <c r="BT120" s="791"/>
      <c r="BU120" s="791"/>
      <c r="BV120" s="791">
        <v>243554052</v>
      </c>
      <c r="BW120" s="791"/>
      <c r="BX120" s="791"/>
      <c r="BY120" s="791"/>
      <c r="BZ120" s="791"/>
      <c r="CA120" s="791">
        <v>266321098</v>
      </c>
      <c r="CB120" s="791"/>
      <c r="CC120" s="791"/>
      <c r="CD120" s="791"/>
      <c r="CE120" s="791"/>
      <c r="CF120" s="818">
        <v>62.1</v>
      </c>
      <c r="CG120" s="819"/>
      <c r="CH120" s="819"/>
      <c r="CI120" s="819"/>
      <c r="CJ120" s="819"/>
      <c r="CK120" s="820" t="s">
        <v>430</v>
      </c>
      <c r="CL120" s="800"/>
      <c r="CM120" s="800"/>
      <c r="CN120" s="800"/>
      <c r="CO120" s="801"/>
      <c r="CP120" s="824" t="s">
        <v>378</v>
      </c>
      <c r="CQ120" s="825"/>
      <c r="CR120" s="825"/>
      <c r="CS120" s="825"/>
      <c r="CT120" s="825"/>
      <c r="CU120" s="825"/>
      <c r="CV120" s="825"/>
      <c r="CW120" s="825"/>
      <c r="CX120" s="825"/>
      <c r="CY120" s="825"/>
      <c r="CZ120" s="825"/>
      <c r="DA120" s="825"/>
      <c r="DB120" s="825"/>
      <c r="DC120" s="825"/>
      <c r="DD120" s="825"/>
      <c r="DE120" s="825"/>
      <c r="DF120" s="826"/>
      <c r="DG120" s="809">
        <v>4694471</v>
      </c>
      <c r="DH120" s="791"/>
      <c r="DI120" s="791"/>
      <c r="DJ120" s="791"/>
      <c r="DK120" s="791"/>
      <c r="DL120" s="791">
        <v>7392806</v>
      </c>
      <c r="DM120" s="791"/>
      <c r="DN120" s="791"/>
      <c r="DO120" s="791"/>
      <c r="DP120" s="791"/>
      <c r="DQ120" s="791">
        <v>7395960</v>
      </c>
      <c r="DR120" s="791"/>
      <c r="DS120" s="791"/>
      <c r="DT120" s="791"/>
      <c r="DU120" s="791"/>
      <c r="DV120" s="792">
        <v>1.7</v>
      </c>
      <c r="DW120" s="792"/>
      <c r="DX120" s="792"/>
      <c r="DY120" s="792"/>
      <c r="DZ120" s="793"/>
    </row>
    <row r="121" spans="1:130" s="208" customFormat="1" ht="26.25" customHeight="1" x14ac:dyDescent="0.2">
      <c r="A121" s="769"/>
      <c r="B121" s="770"/>
      <c r="C121" s="815" t="s">
        <v>431</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395140</v>
      </c>
      <c r="AB121" s="729"/>
      <c r="AC121" s="729"/>
      <c r="AD121" s="729"/>
      <c r="AE121" s="730"/>
      <c r="AF121" s="731">
        <v>1156296</v>
      </c>
      <c r="AG121" s="729"/>
      <c r="AH121" s="729"/>
      <c r="AI121" s="729"/>
      <c r="AJ121" s="730"/>
      <c r="AK121" s="731">
        <v>220595</v>
      </c>
      <c r="AL121" s="729"/>
      <c r="AM121" s="729"/>
      <c r="AN121" s="729"/>
      <c r="AO121" s="730"/>
      <c r="AP121" s="773">
        <v>0.1</v>
      </c>
      <c r="AQ121" s="774"/>
      <c r="AR121" s="774"/>
      <c r="AS121" s="774"/>
      <c r="AT121" s="775"/>
      <c r="AU121" s="834"/>
      <c r="AV121" s="835"/>
      <c r="AW121" s="835"/>
      <c r="AX121" s="835"/>
      <c r="AY121" s="836"/>
      <c r="AZ121" s="764" t="s">
        <v>432</v>
      </c>
      <c r="BA121" s="701"/>
      <c r="BB121" s="701"/>
      <c r="BC121" s="701"/>
      <c r="BD121" s="701"/>
      <c r="BE121" s="701"/>
      <c r="BF121" s="701"/>
      <c r="BG121" s="701"/>
      <c r="BH121" s="701"/>
      <c r="BI121" s="701"/>
      <c r="BJ121" s="701"/>
      <c r="BK121" s="701"/>
      <c r="BL121" s="701"/>
      <c r="BM121" s="701"/>
      <c r="BN121" s="701"/>
      <c r="BO121" s="701"/>
      <c r="BP121" s="702"/>
      <c r="BQ121" s="765">
        <v>32717202</v>
      </c>
      <c r="BR121" s="766"/>
      <c r="BS121" s="766"/>
      <c r="BT121" s="766"/>
      <c r="BU121" s="766"/>
      <c r="BV121" s="766">
        <v>31891672</v>
      </c>
      <c r="BW121" s="766"/>
      <c r="BX121" s="766"/>
      <c r="BY121" s="766"/>
      <c r="BZ121" s="766"/>
      <c r="CA121" s="766">
        <v>31031534</v>
      </c>
      <c r="CB121" s="766"/>
      <c r="CC121" s="766"/>
      <c r="CD121" s="766"/>
      <c r="CE121" s="766"/>
      <c r="CF121" s="827">
        <v>7.2</v>
      </c>
      <c r="CG121" s="828"/>
      <c r="CH121" s="828"/>
      <c r="CI121" s="828"/>
      <c r="CJ121" s="828"/>
      <c r="CK121" s="821"/>
      <c r="CL121" s="803"/>
      <c r="CM121" s="803"/>
      <c r="CN121" s="803"/>
      <c r="CO121" s="804"/>
      <c r="CP121" s="784" t="s">
        <v>379</v>
      </c>
      <c r="CQ121" s="785"/>
      <c r="CR121" s="785"/>
      <c r="CS121" s="785"/>
      <c r="CT121" s="785"/>
      <c r="CU121" s="785"/>
      <c r="CV121" s="785"/>
      <c r="CW121" s="785"/>
      <c r="CX121" s="785"/>
      <c r="CY121" s="785"/>
      <c r="CZ121" s="785"/>
      <c r="DA121" s="785"/>
      <c r="DB121" s="785"/>
      <c r="DC121" s="785"/>
      <c r="DD121" s="785"/>
      <c r="DE121" s="785"/>
      <c r="DF121" s="786"/>
      <c r="DG121" s="765">
        <v>1741710</v>
      </c>
      <c r="DH121" s="766"/>
      <c r="DI121" s="766"/>
      <c r="DJ121" s="766"/>
      <c r="DK121" s="766"/>
      <c r="DL121" s="766">
        <v>1349148</v>
      </c>
      <c r="DM121" s="766"/>
      <c r="DN121" s="766"/>
      <c r="DO121" s="766"/>
      <c r="DP121" s="766"/>
      <c r="DQ121" s="766">
        <v>655525</v>
      </c>
      <c r="DR121" s="766"/>
      <c r="DS121" s="766"/>
      <c r="DT121" s="766"/>
      <c r="DU121" s="766"/>
      <c r="DV121" s="743">
        <v>0.2</v>
      </c>
      <c r="DW121" s="743"/>
      <c r="DX121" s="743"/>
      <c r="DY121" s="743"/>
      <c r="DZ121" s="744"/>
    </row>
    <row r="122" spans="1:130" s="208" customFormat="1" ht="26.25" customHeight="1" x14ac:dyDescent="0.2">
      <c r="A122" s="769"/>
      <c r="B122" s="770"/>
      <c r="C122" s="764" t="s">
        <v>414</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v>202710</v>
      </c>
      <c r="AB122" s="729"/>
      <c r="AC122" s="729"/>
      <c r="AD122" s="729"/>
      <c r="AE122" s="730"/>
      <c r="AF122" s="731">
        <v>26772</v>
      </c>
      <c r="AG122" s="729"/>
      <c r="AH122" s="729"/>
      <c r="AI122" s="729"/>
      <c r="AJ122" s="730"/>
      <c r="AK122" s="731">
        <v>28045</v>
      </c>
      <c r="AL122" s="729"/>
      <c r="AM122" s="729"/>
      <c r="AN122" s="729"/>
      <c r="AO122" s="730"/>
      <c r="AP122" s="773">
        <v>0</v>
      </c>
      <c r="AQ122" s="774"/>
      <c r="AR122" s="774"/>
      <c r="AS122" s="774"/>
      <c r="AT122" s="775"/>
      <c r="AU122" s="834"/>
      <c r="AV122" s="835"/>
      <c r="AW122" s="835"/>
      <c r="AX122" s="835"/>
      <c r="AY122" s="836"/>
      <c r="AZ122" s="787" t="s">
        <v>433</v>
      </c>
      <c r="BA122" s="788"/>
      <c r="BB122" s="788"/>
      <c r="BC122" s="788"/>
      <c r="BD122" s="788"/>
      <c r="BE122" s="788"/>
      <c r="BF122" s="788"/>
      <c r="BG122" s="788"/>
      <c r="BH122" s="788"/>
      <c r="BI122" s="788"/>
      <c r="BJ122" s="788"/>
      <c r="BK122" s="788"/>
      <c r="BL122" s="788"/>
      <c r="BM122" s="788"/>
      <c r="BN122" s="788"/>
      <c r="BO122" s="788"/>
      <c r="BP122" s="789"/>
      <c r="BQ122" s="814">
        <v>829064497</v>
      </c>
      <c r="BR122" s="794"/>
      <c r="BS122" s="794"/>
      <c r="BT122" s="794"/>
      <c r="BU122" s="794"/>
      <c r="BV122" s="794">
        <v>790056894</v>
      </c>
      <c r="BW122" s="794"/>
      <c r="BX122" s="794"/>
      <c r="BY122" s="794"/>
      <c r="BZ122" s="794"/>
      <c r="CA122" s="794">
        <v>750025822</v>
      </c>
      <c r="CB122" s="794"/>
      <c r="CC122" s="794"/>
      <c r="CD122" s="794"/>
      <c r="CE122" s="794"/>
      <c r="CF122" s="795">
        <v>175</v>
      </c>
      <c r="CG122" s="796"/>
      <c r="CH122" s="796"/>
      <c r="CI122" s="796"/>
      <c r="CJ122" s="796"/>
      <c r="CK122" s="821"/>
      <c r="CL122" s="803"/>
      <c r="CM122" s="803"/>
      <c r="CN122" s="803"/>
      <c r="CO122" s="804"/>
      <c r="CP122" s="784" t="s">
        <v>376</v>
      </c>
      <c r="CQ122" s="785"/>
      <c r="CR122" s="785"/>
      <c r="CS122" s="785"/>
      <c r="CT122" s="785"/>
      <c r="CU122" s="785"/>
      <c r="CV122" s="785"/>
      <c r="CW122" s="785"/>
      <c r="CX122" s="785"/>
      <c r="CY122" s="785"/>
      <c r="CZ122" s="785"/>
      <c r="DA122" s="785"/>
      <c r="DB122" s="785"/>
      <c r="DC122" s="785"/>
      <c r="DD122" s="785"/>
      <c r="DE122" s="785"/>
      <c r="DF122" s="786"/>
      <c r="DG122" s="765" t="s">
        <v>118</v>
      </c>
      <c r="DH122" s="766"/>
      <c r="DI122" s="766"/>
      <c r="DJ122" s="766"/>
      <c r="DK122" s="766"/>
      <c r="DL122" s="766" t="s">
        <v>118</v>
      </c>
      <c r="DM122" s="766"/>
      <c r="DN122" s="766"/>
      <c r="DO122" s="766"/>
      <c r="DP122" s="766"/>
      <c r="DQ122" s="766" t="s">
        <v>118</v>
      </c>
      <c r="DR122" s="766"/>
      <c r="DS122" s="766"/>
      <c r="DT122" s="766"/>
      <c r="DU122" s="766"/>
      <c r="DV122" s="743" t="s">
        <v>118</v>
      </c>
      <c r="DW122" s="743"/>
      <c r="DX122" s="743"/>
      <c r="DY122" s="743"/>
      <c r="DZ122" s="744"/>
    </row>
    <row r="123" spans="1:130" s="208" customFormat="1" ht="26.25" customHeight="1" x14ac:dyDescent="0.2">
      <c r="A123" s="769"/>
      <c r="B123" s="770"/>
      <c r="C123" s="764" t="s">
        <v>420</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434</v>
      </c>
      <c r="BP123" s="830"/>
      <c r="BQ123" s="781">
        <v>1086504205</v>
      </c>
      <c r="BR123" s="782"/>
      <c r="BS123" s="782"/>
      <c r="BT123" s="782"/>
      <c r="BU123" s="782"/>
      <c r="BV123" s="782">
        <v>1065502618</v>
      </c>
      <c r="BW123" s="782"/>
      <c r="BX123" s="782"/>
      <c r="BY123" s="782"/>
      <c r="BZ123" s="782"/>
      <c r="CA123" s="782">
        <v>1047378454</v>
      </c>
      <c r="CB123" s="782"/>
      <c r="CC123" s="782"/>
      <c r="CD123" s="782"/>
      <c r="CE123" s="782"/>
      <c r="CF123" s="697"/>
      <c r="CG123" s="698"/>
      <c r="CH123" s="698"/>
      <c r="CI123" s="698"/>
      <c r="CJ123" s="783"/>
      <c r="CK123" s="821"/>
      <c r="CL123" s="803"/>
      <c r="CM123" s="803"/>
      <c r="CN123" s="803"/>
      <c r="CO123" s="804"/>
      <c r="CP123" s="784"/>
      <c r="CQ123" s="785"/>
      <c r="CR123" s="785"/>
      <c r="CS123" s="785"/>
      <c r="CT123" s="785"/>
      <c r="CU123" s="785"/>
      <c r="CV123" s="785"/>
      <c r="CW123" s="785"/>
      <c r="CX123" s="785"/>
      <c r="CY123" s="785"/>
      <c r="CZ123" s="785"/>
      <c r="DA123" s="785"/>
      <c r="DB123" s="785"/>
      <c r="DC123" s="785"/>
      <c r="DD123" s="785"/>
      <c r="DE123" s="785"/>
      <c r="DF123" s="786"/>
      <c r="DG123" s="765"/>
      <c r="DH123" s="766"/>
      <c r="DI123" s="766"/>
      <c r="DJ123" s="766"/>
      <c r="DK123" s="766"/>
      <c r="DL123" s="766"/>
      <c r="DM123" s="766"/>
      <c r="DN123" s="766"/>
      <c r="DO123" s="766"/>
      <c r="DP123" s="766"/>
      <c r="DQ123" s="766"/>
      <c r="DR123" s="766"/>
      <c r="DS123" s="766"/>
      <c r="DT123" s="766"/>
      <c r="DU123" s="766"/>
      <c r="DV123" s="743"/>
      <c r="DW123" s="743"/>
      <c r="DX123" s="743"/>
      <c r="DY123" s="743"/>
      <c r="DZ123" s="744"/>
    </row>
    <row r="124" spans="1:130" s="208" customFormat="1" ht="26.25" customHeight="1" thickBot="1" x14ac:dyDescent="0.25">
      <c r="A124" s="769"/>
      <c r="B124" s="770"/>
      <c r="C124" s="764" t="s">
        <v>423</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435</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197.8</v>
      </c>
      <c r="BR124" s="780"/>
      <c r="BS124" s="780"/>
      <c r="BT124" s="780"/>
      <c r="BU124" s="780"/>
      <c r="BV124" s="780">
        <v>196.2</v>
      </c>
      <c r="BW124" s="780"/>
      <c r="BX124" s="780"/>
      <c r="BY124" s="780"/>
      <c r="BZ124" s="780"/>
      <c r="CA124" s="780">
        <v>190.1</v>
      </c>
      <c r="CB124" s="780"/>
      <c r="CC124" s="780"/>
      <c r="CD124" s="780"/>
      <c r="CE124" s="780"/>
      <c r="CF124" s="675"/>
      <c r="CG124" s="676"/>
      <c r="CH124" s="676"/>
      <c r="CI124" s="676"/>
      <c r="CJ124" s="810"/>
      <c r="CK124" s="822"/>
      <c r="CL124" s="822"/>
      <c r="CM124" s="822"/>
      <c r="CN124" s="822"/>
      <c r="CO124" s="823"/>
      <c r="CP124" s="811" t="s">
        <v>436</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425</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437</v>
      </c>
      <c r="CL125" s="800"/>
      <c r="CM125" s="800"/>
      <c r="CN125" s="800"/>
      <c r="CO125" s="801"/>
      <c r="CP125" s="808" t="s">
        <v>438</v>
      </c>
      <c r="CQ125" s="757"/>
      <c r="CR125" s="757"/>
      <c r="CS125" s="757"/>
      <c r="CT125" s="757"/>
      <c r="CU125" s="757"/>
      <c r="CV125" s="757"/>
      <c r="CW125" s="757"/>
      <c r="CX125" s="757"/>
      <c r="CY125" s="757"/>
      <c r="CZ125" s="757"/>
      <c r="DA125" s="757"/>
      <c r="DB125" s="757"/>
      <c r="DC125" s="757"/>
      <c r="DD125" s="757"/>
      <c r="DE125" s="757"/>
      <c r="DF125" s="758"/>
      <c r="DG125" s="809">
        <v>4009309</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427</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439</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440</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203825</v>
      </c>
      <c r="AB127" s="729"/>
      <c r="AC127" s="729"/>
      <c r="AD127" s="729"/>
      <c r="AE127" s="730"/>
      <c r="AF127" s="731">
        <v>199685</v>
      </c>
      <c r="AG127" s="729"/>
      <c r="AH127" s="729"/>
      <c r="AI127" s="729"/>
      <c r="AJ127" s="730"/>
      <c r="AK127" s="731">
        <v>215814</v>
      </c>
      <c r="AL127" s="729"/>
      <c r="AM127" s="729"/>
      <c r="AN127" s="729"/>
      <c r="AO127" s="730"/>
      <c r="AP127" s="773">
        <v>0.1</v>
      </c>
      <c r="AQ127" s="774"/>
      <c r="AR127" s="774"/>
      <c r="AS127" s="774"/>
      <c r="AT127" s="775"/>
      <c r="AU127" s="210"/>
      <c r="AV127" s="210"/>
      <c r="AW127" s="210"/>
      <c r="AX127" s="790" t="s">
        <v>441</v>
      </c>
      <c r="AY127" s="761"/>
      <c r="AZ127" s="761"/>
      <c r="BA127" s="761"/>
      <c r="BB127" s="761"/>
      <c r="BC127" s="761"/>
      <c r="BD127" s="761"/>
      <c r="BE127" s="762"/>
      <c r="BF127" s="760" t="s">
        <v>442</v>
      </c>
      <c r="BG127" s="761"/>
      <c r="BH127" s="761"/>
      <c r="BI127" s="761"/>
      <c r="BJ127" s="761"/>
      <c r="BK127" s="761"/>
      <c r="BL127" s="762"/>
      <c r="BM127" s="760" t="s">
        <v>443</v>
      </c>
      <c r="BN127" s="761"/>
      <c r="BO127" s="761"/>
      <c r="BP127" s="761"/>
      <c r="BQ127" s="761"/>
      <c r="BR127" s="761"/>
      <c r="BS127" s="762"/>
      <c r="BT127" s="760" t="s">
        <v>444</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445</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446</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447</v>
      </c>
      <c r="X128" s="747"/>
      <c r="Y128" s="747"/>
      <c r="Z128" s="748"/>
      <c r="AA128" s="749">
        <v>2048593</v>
      </c>
      <c r="AB128" s="750"/>
      <c r="AC128" s="750"/>
      <c r="AD128" s="750"/>
      <c r="AE128" s="751"/>
      <c r="AF128" s="752">
        <v>2086103</v>
      </c>
      <c r="AG128" s="750"/>
      <c r="AH128" s="750"/>
      <c r="AI128" s="750"/>
      <c r="AJ128" s="751"/>
      <c r="AK128" s="752">
        <v>2076456</v>
      </c>
      <c r="AL128" s="750"/>
      <c r="AM128" s="750"/>
      <c r="AN128" s="750"/>
      <c r="AO128" s="751"/>
      <c r="AP128" s="753"/>
      <c r="AQ128" s="754"/>
      <c r="AR128" s="754"/>
      <c r="AS128" s="754"/>
      <c r="AT128" s="755"/>
      <c r="AU128" s="210"/>
      <c r="AV128" s="210"/>
      <c r="AW128" s="210"/>
      <c r="AX128" s="756" t="s">
        <v>448</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449</v>
      </c>
      <c r="CQ128" s="679"/>
      <c r="CR128" s="679"/>
      <c r="CS128" s="679"/>
      <c r="CT128" s="679"/>
      <c r="CU128" s="679"/>
      <c r="CV128" s="679"/>
      <c r="CW128" s="679"/>
      <c r="CX128" s="679"/>
      <c r="CY128" s="679"/>
      <c r="CZ128" s="679"/>
      <c r="DA128" s="679"/>
      <c r="DB128" s="679"/>
      <c r="DC128" s="679"/>
      <c r="DD128" s="679"/>
      <c r="DE128" s="679"/>
      <c r="DF128" s="680"/>
      <c r="DG128" s="739">
        <v>9083977</v>
      </c>
      <c r="DH128" s="740"/>
      <c r="DI128" s="740"/>
      <c r="DJ128" s="740"/>
      <c r="DK128" s="740"/>
      <c r="DL128" s="740">
        <v>9060173</v>
      </c>
      <c r="DM128" s="740"/>
      <c r="DN128" s="740"/>
      <c r="DO128" s="740"/>
      <c r="DP128" s="740"/>
      <c r="DQ128" s="740">
        <v>9974461</v>
      </c>
      <c r="DR128" s="740"/>
      <c r="DS128" s="740"/>
      <c r="DT128" s="740"/>
      <c r="DU128" s="740"/>
      <c r="DV128" s="741">
        <v>2.2999999999999998</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450</v>
      </c>
      <c r="X129" s="726"/>
      <c r="Y129" s="726"/>
      <c r="Z129" s="727"/>
      <c r="AA129" s="728">
        <v>484250625</v>
      </c>
      <c r="AB129" s="729"/>
      <c r="AC129" s="729"/>
      <c r="AD129" s="729"/>
      <c r="AE129" s="730"/>
      <c r="AF129" s="731">
        <v>483573931</v>
      </c>
      <c r="AG129" s="729"/>
      <c r="AH129" s="729"/>
      <c r="AI129" s="729"/>
      <c r="AJ129" s="730"/>
      <c r="AK129" s="731">
        <v>489321864</v>
      </c>
      <c r="AL129" s="729"/>
      <c r="AM129" s="729"/>
      <c r="AN129" s="729"/>
      <c r="AO129" s="730"/>
      <c r="AP129" s="732"/>
      <c r="AQ129" s="733"/>
      <c r="AR129" s="733"/>
      <c r="AS129" s="733"/>
      <c r="AT129" s="734"/>
      <c r="AU129" s="211"/>
      <c r="AV129" s="211"/>
      <c r="AW129" s="211"/>
      <c r="AX129" s="700" t="s">
        <v>451</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452</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453</v>
      </c>
      <c r="X130" s="726"/>
      <c r="Y130" s="726"/>
      <c r="Z130" s="727"/>
      <c r="AA130" s="728">
        <v>66692946</v>
      </c>
      <c r="AB130" s="729"/>
      <c r="AC130" s="729"/>
      <c r="AD130" s="729"/>
      <c r="AE130" s="730"/>
      <c r="AF130" s="731">
        <v>64183296</v>
      </c>
      <c r="AG130" s="729"/>
      <c r="AH130" s="729"/>
      <c r="AI130" s="729"/>
      <c r="AJ130" s="730"/>
      <c r="AK130" s="731">
        <v>60753883</v>
      </c>
      <c r="AL130" s="729"/>
      <c r="AM130" s="729"/>
      <c r="AN130" s="729"/>
      <c r="AO130" s="730"/>
      <c r="AP130" s="732"/>
      <c r="AQ130" s="733"/>
      <c r="AR130" s="733"/>
      <c r="AS130" s="733"/>
      <c r="AT130" s="734"/>
      <c r="AU130" s="211"/>
      <c r="AV130" s="211"/>
      <c r="AW130" s="211"/>
      <c r="AX130" s="700" t="s">
        <v>454</v>
      </c>
      <c r="AY130" s="701"/>
      <c r="AZ130" s="701"/>
      <c r="BA130" s="701"/>
      <c r="BB130" s="701"/>
      <c r="BC130" s="701"/>
      <c r="BD130" s="701"/>
      <c r="BE130" s="702"/>
      <c r="BF130" s="703">
        <v>11.1</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455</v>
      </c>
      <c r="X131" s="710"/>
      <c r="Y131" s="710"/>
      <c r="Z131" s="711"/>
      <c r="AA131" s="712">
        <v>417557679</v>
      </c>
      <c r="AB131" s="713"/>
      <c r="AC131" s="713"/>
      <c r="AD131" s="713"/>
      <c r="AE131" s="714"/>
      <c r="AF131" s="715">
        <v>419390635</v>
      </c>
      <c r="AG131" s="713"/>
      <c r="AH131" s="713"/>
      <c r="AI131" s="713"/>
      <c r="AJ131" s="714"/>
      <c r="AK131" s="715">
        <v>428567981</v>
      </c>
      <c r="AL131" s="713"/>
      <c r="AM131" s="713"/>
      <c r="AN131" s="713"/>
      <c r="AO131" s="714"/>
      <c r="AP131" s="716"/>
      <c r="AQ131" s="717"/>
      <c r="AR131" s="717"/>
      <c r="AS131" s="717"/>
      <c r="AT131" s="718"/>
      <c r="AU131" s="211"/>
      <c r="AV131" s="211"/>
      <c r="AW131" s="211"/>
      <c r="AX131" s="678" t="s">
        <v>456</v>
      </c>
      <c r="AY131" s="679"/>
      <c r="AZ131" s="679"/>
      <c r="BA131" s="679"/>
      <c r="BB131" s="679"/>
      <c r="BC131" s="679"/>
      <c r="BD131" s="679"/>
      <c r="BE131" s="680"/>
      <c r="BF131" s="681">
        <v>190.1</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457</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458</v>
      </c>
      <c r="W132" s="691"/>
      <c r="X132" s="691"/>
      <c r="Y132" s="691"/>
      <c r="Z132" s="692"/>
      <c r="AA132" s="693">
        <v>11.6199393</v>
      </c>
      <c r="AB132" s="694"/>
      <c r="AC132" s="694"/>
      <c r="AD132" s="694"/>
      <c r="AE132" s="695"/>
      <c r="AF132" s="696">
        <v>11.206060669999999</v>
      </c>
      <c r="AG132" s="694"/>
      <c r="AH132" s="694"/>
      <c r="AI132" s="694"/>
      <c r="AJ132" s="695"/>
      <c r="AK132" s="696">
        <v>10.704454139999999</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459</v>
      </c>
      <c r="W133" s="670"/>
      <c r="X133" s="670"/>
      <c r="Y133" s="670"/>
      <c r="Z133" s="671"/>
      <c r="AA133" s="672">
        <v>11.4</v>
      </c>
      <c r="AB133" s="673"/>
      <c r="AC133" s="673"/>
      <c r="AD133" s="673"/>
      <c r="AE133" s="674"/>
      <c r="AF133" s="672">
        <v>11.4</v>
      </c>
      <c r="AG133" s="673"/>
      <c r="AH133" s="673"/>
      <c r="AI133" s="673"/>
      <c r="AJ133" s="674"/>
      <c r="AK133" s="672">
        <v>11.1</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7PjXGsa2MpZolgop1WsbSm3AsnaSOPfdN2LDURRpJBOCLztZo4bA+oIK2H83xPmr6ut1s1Kp1gTOOc5pan4lyQ==" saltValue="9h3731Ha9pg4SSVBvcxbB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FAsth4wCtBmpb1VveRzI9MCHOmE+o8FXV/UL/F23YA5Mc844qxQK89AOn1+yMLMAW70APXQl8f0XsBdZ2MPztQ==" saltValue="NaPPvHL8DNEPX6CoFaUT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9zPjB1HgoNjEQDtHBithb6AB8GuoM+apODBZgAJ7/JceQXa84xHFY8BlUUFgC9D2beNkPbXAgSrGBzmabDyQXA==" saltValue="VuwhHLXfKHscunvChVXUV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460</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461</v>
      </c>
      <c r="AL6" s="244"/>
      <c r="AM6" s="244"/>
      <c r="AN6" s="244"/>
    </row>
    <row r="7" spans="1:46" ht="13.5" customHeight="1" x14ac:dyDescent="0.2">
      <c r="A7" s="243"/>
      <c r="AK7" s="246"/>
      <c r="AL7" s="247"/>
      <c r="AM7" s="247"/>
      <c r="AN7" s="248"/>
      <c r="AO7" s="1100" t="s">
        <v>462</v>
      </c>
      <c r="AP7" s="249"/>
      <c r="AQ7" s="250" t="s">
        <v>463</v>
      </c>
      <c r="AR7" s="251"/>
    </row>
    <row r="8" spans="1:46" ht="13" x14ac:dyDescent="0.2">
      <c r="A8" s="243"/>
      <c r="AK8" s="252"/>
      <c r="AL8" s="253"/>
      <c r="AM8" s="253"/>
      <c r="AN8" s="254"/>
      <c r="AO8" s="1101"/>
      <c r="AP8" s="255" t="s">
        <v>464</v>
      </c>
      <c r="AQ8" s="256" t="s">
        <v>465</v>
      </c>
      <c r="AR8" s="257" t="s">
        <v>466</v>
      </c>
    </row>
    <row r="9" spans="1:46" ht="13" x14ac:dyDescent="0.2">
      <c r="A9" s="243"/>
      <c r="AK9" s="1093" t="s">
        <v>467</v>
      </c>
      <c r="AL9" s="1094"/>
      <c r="AM9" s="1094"/>
      <c r="AN9" s="1095"/>
      <c r="AO9" s="258">
        <v>232097534</v>
      </c>
      <c r="AP9" s="258">
        <v>148884</v>
      </c>
      <c r="AQ9" s="259">
        <v>147477</v>
      </c>
      <c r="AR9" s="260">
        <v>1</v>
      </c>
    </row>
    <row r="10" spans="1:46" ht="13.5" customHeight="1" x14ac:dyDescent="0.2">
      <c r="A10" s="243"/>
      <c r="AK10" s="1093" t="s">
        <v>468</v>
      </c>
      <c r="AL10" s="1094"/>
      <c r="AM10" s="1094"/>
      <c r="AN10" s="1095"/>
      <c r="AO10" s="258">
        <v>2552283</v>
      </c>
      <c r="AP10" s="258">
        <v>1637</v>
      </c>
      <c r="AQ10" s="259">
        <v>944</v>
      </c>
      <c r="AR10" s="260">
        <v>73.400000000000006</v>
      </c>
    </row>
    <row r="11" spans="1:46" ht="13.5" customHeight="1" x14ac:dyDescent="0.2">
      <c r="A11" s="243"/>
      <c r="AK11" s="1093" t="s">
        <v>469</v>
      </c>
      <c r="AL11" s="1094"/>
      <c r="AM11" s="1094"/>
      <c r="AN11" s="1095"/>
      <c r="AO11" s="258" t="s">
        <v>470</v>
      </c>
      <c r="AP11" s="258" t="s">
        <v>470</v>
      </c>
      <c r="AQ11" s="259" t="s">
        <v>470</v>
      </c>
      <c r="AR11" s="260" t="s">
        <v>470</v>
      </c>
    </row>
    <row r="12" spans="1:46" ht="13.5" customHeight="1" x14ac:dyDescent="0.2">
      <c r="A12" s="243"/>
      <c r="AK12" s="1093" t="s">
        <v>471</v>
      </c>
      <c r="AL12" s="1094"/>
      <c r="AM12" s="1094"/>
      <c r="AN12" s="1095"/>
      <c r="AO12" s="258">
        <v>1257</v>
      </c>
      <c r="AP12" s="258">
        <v>1</v>
      </c>
      <c r="AQ12" s="259">
        <v>5</v>
      </c>
      <c r="AR12" s="260">
        <v>-80</v>
      </c>
    </row>
    <row r="13" spans="1:46" ht="13.5" customHeight="1" x14ac:dyDescent="0.2">
      <c r="A13" s="243"/>
      <c r="AK13" s="1093" t="s">
        <v>472</v>
      </c>
      <c r="AL13" s="1094"/>
      <c r="AM13" s="1094"/>
      <c r="AN13" s="1095"/>
      <c r="AO13" s="258">
        <v>4262715</v>
      </c>
      <c r="AP13" s="258">
        <v>2734</v>
      </c>
      <c r="AQ13" s="259">
        <v>2711</v>
      </c>
      <c r="AR13" s="260">
        <v>0.8</v>
      </c>
    </row>
    <row r="14" spans="1:46" ht="13.5" customHeight="1" x14ac:dyDescent="0.2">
      <c r="A14" s="243"/>
      <c r="AK14" s="1093" t="s">
        <v>473</v>
      </c>
      <c r="AL14" s="1094"/>
      <c r="AM14" s="1094"/>
      <c r="AN14" s="1095"/>
      <c r="AO14" s="258">
        <v>-18545103</v>
      </c>
      <c r="AP14" s="258">
        <v>-11896</v>
      </c>
      <c r="AQ14" s="259">
        <v>-13024</v>
      </c>
      <c r="AR14" s="260">
        <v>-8.6999999999999993</v>
      </c>
    </row>
    <row r="15" spans="1:46" ht="13" x14ac:dyDescent="0.2">
      <c r="A15" s="243"/>
      <c r="AK15" s="1090" t="s">
        <v>152</v>
      </c>
      <c r="AL15" s="1091"/>
      <c r="AM15" s="1091"/>
      <c r="AN15" s="1092"/>
      <c r="AO15" s="258">
        <v>220368686</v>
      </c>
      <c r="AP15" s="258">
        <v>141360</v>
      </c>
      <c r="AQ15" s="259">
        <v>138113</v>
      </c>
      <c r="AR15" s="260">
        <v>2.4</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474</v>
      </c>
    </row>
    <row r="20" spans="1:46" ht="13" x14ac:dyDescent="0.2">
      <c r="A20" s="243"/>
      <c r="AK20" s="265"/>
      <c r="AL20" s="266"/>
      <c r="AM20" s="266"/>
      <c r="AN20" s="267"/>
      <c r="AO20" s="268" t="s">
        <v>475</v>
      </c>
      <c r="AP20" s="269" t="s">
        <v>476</v>
      </c>
      <c r="AQ20" s="270" t="s">
        <v>477</v>
      </c>
      <c r="AR20" s="271"/>
    </row>
    <row r="21" spans="1:46" s="244" customFormat="1" ht="13" x14ac:dyDescent="0.2">
      <c r="A21" s="272"/>
      <c r="AK21" s="1096" t="s">
        <v>478</v>
      </c>
      <c r="AL21" s="1097"/>
      <c r="AM21" s="1097"/>
      <c r="AN21" s="1098"/>
      <c r="AO21" s="273">
        <v>1621.7</v>
      </c>
      <c r="AP21" s="274">
        <v>1591.94</v>
      </c>
      <c r="AQ21" s="275">
        <v>29.76</v>
      </c>
      <c r="AS21" s="276"/>
      <c r="AT21" s="272"/>
    </row>
    <row r="22" spans="1:46" s="244" customFormat="1" ht="13" x14ac:dyDescent="0.2">
      <c r="A22" s="272"/>
      <c r="AK22" s="1096" t="s">
        <v>479</v>
      </c>
      <c r="AL22" s="1097"/>
      <c r="AM22" s="1097"/>
      <c r="AN22" s="1098"/>
      <c r="AO22" s="277">
        <v>96.3</v>
      </c>
      <c r="AP22" s="278">
        <v>98.7</v>
      </c>
      <c r="AQ22" s="279">
        <v>-2.4</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480</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481</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482</v>
      </c>
      <c r="AL29" s="244"/>
      <c r="AM29" s="244"/>
      <c r="AN29" s="244"/>
      <c r="AS29" s="286"/>
    </row>
    <row r="30" spans="1:46" ht="13.5" customHeight="1" x14ac:dyDescent="0.2">
      <c r="A30" s="243"/>
      <c r="AK30" s="246"/>
      <c r="AL30" s="247"/>
      <c r="AM30" s="247"/>
      <c r="AN30" s="248"/>
      <c r="AO30" s="1100" t="s">
        <v>462</v>
      </c>
      <c r="AP30" s="249"/>
      <c r="AQ30" s="250" t="s">
        <v>463</v>
      </c>
      <c r="AR30" s="251"/>
    </row>
    <row r="31" spans="1:46" ht="13" x14ac:dyDescent="0.2">
      <c r="A31" s="243"/>
      <c r="AK31" s="252"/>
      <c r="AL31" s="253"/>
      <c r="AM31" s="253"/>
      <c r="AN31" s="254"/>
      <c r="AO31" s="1101"/>
      <c r="AP31" s="255" t="s">
        <v>464</v>
      </c>
      <c r="AQ31" s="256" t="s">
        <v>465</v>
      </c>
      <c r="AR31" s="257" t="s">
        <v>466</v>
      </c>
    </row>
    <row r="32" spans="1:46" ht="27" customHeight="1" x14ac:dyDescent="0.2">
      <c r="A32" s="243"/>
      <c r="AK32" s="1087" t="s">
        <v>483</v>
      </c>
      <c r="AL32" s="1088"/>
      <c r="AM32" s="1088"/>
      <c r="AN32" s="1089"/>
      <c r="AO32" s="258">
        <v>75358061</v>
      </c>
      <c r="AP32" s="258">
        <v>48340</v>
      </c>
      <c r="AQ32" s="259">
        <v>69853</v>
      </c>
      <c r="AR32" s="260">
        <v>-30.8</v>
      </c>
    </row>
    <row r="33" spans="1:2046 2052:4096 4102:5116 5122:7166 7172:9216 9222:10236 10242:12286 12292:14336 14342:15356 15362:16384" ht="13.5" customHeight="1" x14ac:dyDescent="0.2">
      <c r="A33" s="243"/>
      <c r="AK33" s="1087" t="s">
        <v>484</v>
      </c>
      <c r="AL33" s="1088"/>
      <c r="AM33" s="1088"/>
      <c r="AN33" s="1089"/>
      <c r="AO33" s="258" t="s">
        <v>470</v>
      </c>
      <c r="AP33" s="258" t="s">
        <v>470</v>
      </c>
      <c r="AQ33" s="259">
        <v>30</v>
      </c>
      <c r="AR33" s="260" t="s">
        <v>470</v>
      </c>
    </row>
    <row r="34" spans="1:2046 2052:4096 4102:5116 5122:7166 7172:9216 9222:10236 10242:12286 12292:14336 14342:15356 15362:16384" ht="27" customHeight="1" x14ac:dyDescent="0.2">
      <c r="A34" s="243"/>
      <c r="AK34" s="1087" t="s">
        <v>485</v>
      </c>
      <c r="AL34" s="1088"/>
      <c r="AM34" s="1088"/>
      <c r="AN34" s="1089"/>
      <c r="AO34" s="258">
        <v>32381044</v>
      </c>
      <c r="AP34" s="258">
        <v>20771</v>
      </c>
      <c r="AQ34" s="259">
        <v>5819</v>
      </c>
      <c r="AR34" s="260">
        <v>257</v>
      </c>
    </row>
    <row r="35" spans="1:2046 2052:4096 4102:5116 5122:7166 7172:9216 9222:10236 10242:12286 12292:14336 14342:15356 15362:16384" ht="27" customHeight="1" x14ac:dyDescent="0.2">
      <c r="A35" s="243"/>
      <c r="AK35" s="1087" t="s">
        <v>486</v>
      </c>
      <c r="AL35" s="1088"/>
      <c r="AM35" s="1088"/>
      <c r="AN35" s="1089"/>
      <c r="AO35" s="258">
        <v>502643</v>
      </c>
      <c r="AP35" s="258">
        <v>322</v>
      </c>
      <c r="AQ35" s="259">
        <v>1779</v>
      </c>
      <c r="AR35" s="260">
        <v>-81.900000000000006</v>
      </c>
    </row>
    <row r="36" spans="1:2046 2052:4096 4102:5116 5122:7166 7172:9216 9222:10236 10242:12286 12292:14336 14342:15356 15362:16384" ht="27" customHeight="1" x14ac:dyDescent="0.2">
      <c r="A36" s="243"/>
      <c r="AK36" s="1087" t="s">
        <v>487</v>
      </c>
      <c r="AL36" s="1088"/>
      <c r="AM36" s="1088"/>
      <c r="AN36" s="1089"/>
      <c r="AO36" s="258" t="s">
        <v>470</v>
      </c>
      <c r="AP36" s="258" t="s">
        <v>470</v>
      </c>
      <c r="AQ36" s="259">
        <v>159</v>
      </c>
      <c r="AR36" s="260" t="s">
        <v>470</v>
      </c>
    </row>
    <row r="37" spans="1:2046 2052:4096 4102:5116 5122:7166 7172:9216 9222:10236 10242:12286 12292:14336 14342:15356 15362:16384" ht="13.5" customHeight="1" x14ac:dyDescent="0.2">
      <c r="A37" s="243"/>
      <c r="AK37" s="1087" t="s">
        <v>488</v>
      </c>
      <c r="AL37" s="1088"/>
      <c r="AM37" s="1088"/>
      <c r="AN37" s="1089"/>
      <c r="AO37" s="258">
        <v>464454</v>
      </c>
      <c r="AP37" s="258">
        <v>298</v>
      </c>
      <c r="AQ37" s="259">
        <v>420</v>
      </c>
      <c r="AR37" s="260">
        <v>-29</v>
      </c>
    </row>
    <row r="38" spans="1:2046 2052:4096 4102:5116 5122:7166 7172:9216 9222:10236 10242:12286 12292:14336 14342:15356 15362:16384" ht="27" customHeight="1" x14ac:dyDescent="0.2">
      <c r="A38" s="243"/>
      <c r="AK38" s="1084" t="s">
        <v>489</v>
      </c>
      <c r="AL38" s="1085"/>
      <c r="AM38" s="1085"/>
      <c r="AN38" s="1086"/>
      <c r="AO38" s="287" t="s">
        <v>470</v>
      </c>
      <c r="AP38" s="287" t="s">
        <v>470</v>
      </c>
      <c r="AQ38" s="288">
        <v>1</v>
      </c>
      <c r="AR38" s="279" t="s">
        <v>470</v>
      </c>
      <c r="AS38" s="286"/>
    </row>
    <row r="39" spans="1:2046 2052:4096 4102:5116 5122:7166 7172:9216 9222:10236 10242:12286 12292:14336 14342:15356 15362:16384" ht="13" x14ac:dyDescent="0.2">
      <c r="A39" s="243"/>
      <c r="AK39" s="1084" t="s">
        <v>490</v>
      </c>
      <c r="AL39" s="1085"/>
      <c r="AM39" s="1085"/>
      <c r="AN39" s="1086"/>
      <c r="AO39" s="258">
        <v>-2076456</v>
      </c>
      <c r="AP39" s="258">
        <v>-1332</v>
      </c>
      <c r="AQ39" s="259">
        <v>-2278</v>
      </c>
      <c r="AR39" s="260">
        <v>-41.5</v>
      </c>
      <c r="AS39" s="286"/>
    </row>
    <row r="40" spans="1:2046 2052:4096 4102:5116 5122:7166 7172:9216 9222:10236 10242:12286 12292:14336 14342:15356 15362:16384" ht="27" customHeight="1" x14ac:dyDescent="0.2">
      <c r="A40" s="243"/>
      <c r="AK40" s="1087" t="s">
        <v>491</v>
      </c>
      <c r="AL40" s="1088"/>
      <c r="AM40" s="1088"/>
      <c r="AN40" s="1089"/>
      <c r="AO40" s="258">
        <v>-60753883</v>
      </c>
      <c r="AP40" s="258">
        <v>-38972</v>
      </c>
      <c r="AQ40" s="259">
        <v>-42797</v>
      </c>
      <c r="AR40" s="260">
        <v>-8.9</v>
      </c>
      <c r="AS40" s="286"/>
    </row>
    <row r="41" spans="1:2046 2052:4096 4102:5116 5122:7166 7172:9216 9222:10236 10242:12286 12292:14336 14342:15356 15362:16384" ht="13" x14ac:dyDescent="0.2">
      <c r="A41" s="243"/>
      <c r="AK41" s="1090" t="s">
        <v>492</v>
      </c>
      <c r="AL41" s="1091"/>
      <c r="AM41" s="1091"/>
      <c r="AN41" s="1092"/>
      <c r="AO41" s="258">
        <v>45875863</v>
      </c>
      <c r="AP41" s="258">
        <v>29428</v>
      </c>
      <c r="AQ41" s="259">
        <v>32987</v>
      </c>
      <c r="AR41" s="260">
        <v>-10.8</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493</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494</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462</v>
      </c>
      <c r="AN49" s="1081" t="s">
        <v>495</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496</v>
      </c>
      <c r="AO50" s="300" t="s">
        <v>497</v>
      </c>
      <c r="AP50" s="301" t="s">
        <v>498</v>
      </c>
      <c r="AQ50" s="302" t="s">
        <v>499</v>
      </c>
      <c r="AR50" s="303" t="s">
        <v>500</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501</v>
      </c>
      <c r="AL51" s="296"/>
      <c r="AM51" s="304">
        <v>165986059</v>
      </c>
      <c r="AN51" s="305">
        <v>102597</v>
      </c>
      <c r="AO51" s="306">
        <v>9.1</v>
      </c>
      <c r="AP51" s="307">
        <v>122371</v>
      </c>
      <c r="AQ51" s="308">
        <v>9.6999999999999993</v>
      </c>
      <c r="AR51" s="309">
        <v>-0.6</v>
      </c>
    </row>
    <row r="52" spans="1:16384" ht="13" x14ac:dyDescent="0.2">
      <c r="A52" s="243"/>
      <c r="AK52" s="310"/>
      <c r="AL52" s="311" t="s">
        <v>502</v>
      </c>
      <c r="AM52" s="312">
        <v>37566278</v>
      </c>
      <c r="AN52" s="313">
        <v>23220</v>
      </c>
      <c r="AO52" s="314">
        <v>-6.4</v>
      </c>
      <c r="AP52" s="315">
        <v>28038</v>
      </c>
      <c r="AQ52" s="316">
        <v>6.8</v>
      </c>
      <c r="AR52" s="317">
        <v>-13.2</v>
      </c>
    </row>
    <row r="53" spans="1:16384" ht="13" x14ac:dyDescent="0.2">
      <c r="A53" s="243"/>
      <c r="AK53" s="295" t="s">
        <v>503</v>
      </c>
      <c r="AL53" s="296"/>
      <c r="AM53" s="304">
        <v>169910511</v>
      </c>
      <c r="AN53" s="305">
        <v>105836</v>
      </c>
      <c r="AO53" s="306">
        <v>3.2</v>
      </c>
      <c r="AP53" s="307">
        <v>125393</v>
      </c>
      <c r="AQ53" s="308">
        <v>2.5</v>
      </c>
      <c r="AR53" s="309">
        <v>0.7</v>
      </c>
    </row>
    <row r="54" spans="1:16384" ht="13" x14ac:dyDescent="0.2">
      <c r="A54" s="243"/>
      <c r="AK54" s="310"/>
      <c r="AL54" s="311" t="s">
        <v>502</v>
      </c>
      <c r="AM54" s="312">
        <v>36561071</v>
      </c>
      <c r="AN54" s="313">
        <v>22774</v>
      </c>
      <c r="AO54" s="314">
        <v>-1.9</v>
      </c>
      <c r="AP54" s="315">
        <v>28054</v>
      </c>
      <c r="AQ54" s="316">
        <v>0.1</v>
      </c>
      <c r="AR54" s="317">
        <v>-2</v>
      </c>
    </row>
    <row r="55" spans="1:16384" ht="13" x14ac:dyDescent="0.2">
      <c r="A55" s="243"/>
      <c r="AK55" s="295" t="s">
        <v>504</v>
      </c>
      <c r="AL55" s="296"/>
      <c r="AM55" s="304">
        <v>163908345</v>
      </c>
      <c r="AN55" s="305">
        <v>102977</v>
      </c>
      <c r="AO55" s="306">
        <v>-2.7</v>
      </c>
      <c r="AP55" s="307">
        <v>115991</v>
      </c>
      <c r="AQ55" s="308">
        <v>-7.5</v>
      </c>
      <c r="AR55" s="309">
        <v>4.8</v>
      </c>
    </row>
    <row r="56" spans="1:16384" ht="13" x14ac:dyDescent="0.2">
      <c r="A56" s="243"/>
      <c r="AK56" s="310"/>
      <c r="AL56" s="311" t="s">
        <v>502</v>
      </c>
      <c r="AM56" s="312">
        <v>32928392</v>
      </c>
      <c r="AN56" s="313">
        <v>20688</v>
      </c>
      <c r="AO56" s="314">
        <v>-9.1999999999999993</v>
      </c>
      <c r="AP56" s="315">
        <v>28546</v>
      </c>
      <c r="AQ56" s="316">
        <v>1.8</v>
      </c>
      <c r="AR56" s="317">
        <v>-11</v>
      </c>
    </row>
    <row r="57" spans="1:16384" ht="13" x14ac:dyDescent="0.2">
      <c r="A57" s="243"/>
      <c r="AK57" s="295" t="s">
        <v>505</v>
      </c>
      <c r="AL57" s="296"/>
      <c r="AM57" s="304">
        <v>162421873</v>
      </c>
      <c r="AN57" s="305">
        <v>103036</v>
      </c>
      <c r="AO57" s="306">
        <v>0.1</v>
      </c>
      <c r="AP57" s="307">
        <v>118517</v>
      </c>
      <c r="AQ57" s="308">
        <v>2.2000000000000002</v>
      </c>
      <c r="AR57" s="309">
        <v>-2.1</v>
      </c>
    </row>
    <row r="58" spans="1:16384" ht="13" x14ac:dyDescent="0.2">
      <c r="A58" s="243"/>
      <c r="AK58" s="310"/>
      <c r="AL58" s="311" t="s">
        <v>502</v>
      </c>
      <c r="AM58" s="312">
        <v>35095148</v>
      </c>
      <c r="AN58" s="313">
        <v>22263</v>
      </c>
      <c r="AO58" s="314">
        <v>7.6</v>
      </c>
      <c r="AP58" s="315">
        <v>30926</v>
      </c>
      <c r="AQ58" s="316">
        <v>8.3000000000000007</v>
      </c>
      <c r="AR58" s="317">
        <v>-0.7</v>
      </c>
    </row>
    <row r="59" spans="1:16384" ht="13" x14ac:dyDescent="0.2">
      <c r="A59" s="243"/>
      <c r="AK59" s="295" t="s">
        <v>506</v>
      </c>
      <c r="AL59" s="296"/>
      <c r="AM59" s="304">
        <v>164033321</v>
      </c>
      <c r="AN59" s="305">
        <v>105222</v>
      </c>
      <c r="AO59" s="306">
        <v>2.1</v>
      </c>
      <c r="AP59" s="307">
        <v>117465</v>
      </c>
      <c r="AQ59" s="308">
        <v>-0.9</v>
      </c>
      <c r="AR59" s="309">
        <v>3</v>
      </c>
    </row>
    <row r="60" spans="1:16384" ht="13" x14ac:dyDescent="0.2">
      <c r="A60" s="243"/>
      <c r="AK60" s="310"/>
      <c r="AL60" s="311" t="s">
        <v>502</v>
      </c>
      <c r="AM60" s="312">
        <v>35104569</v>
      </c>
      <c r="AN60" s="313">
        <v>22519</v>
      </c>
      <c r="AO60" s="314">
        <v>1.1000000000000001</v>
      </c>
      <c r="AP60" s="315">
        <v>29995</v>
      </c>
      <c r="AQ60" s="316">
        <v>-3</v>
      </c>
      <c r="AR60" s="317">
        <v>4.0999999999999996</v>
      </c>
    </row>
    <row r="61" spans="1:16384" ht="13" x14ac:dyDescent="0.2">
      <c r="A61" s="243"/>
      <c r="AK61" s="295" t="s">
        <v>507</v>
      </c>
      <c r="AL61" s="318"/>
      <c r="AM61" s="304">
        <v>165252022</v>
      </c>
      <c r="AN61" s="305">
        <v>103934</v>
      </c>
      <c r="AO61" s="306">
        <v>2.4</v>
      </c>
      <c r="AP61" s="307">
        <v>119947</v>
      </c>
      <c r="AQ61" s="319">
        <v>1.2</v>
      </c>
      <c r="AR61" s="309">
        <v>1.2</v>
      </c>
    </row>
    <row r="62" spans="1:16384" ht="13" x14ac:dyDescent="0.2">
      <c r="A62" s="243"/>
      <c r="AK62" s="310"/>
      <c r="AL62" s="311" t="s">
        <v>502</v>
      </c>
      <c r="AM62" s="312">
        <v>35451092</v>
      </c>
      <c r="AN62" s="313">
        <v>22293</v>
      </c>
      <c r="AO62" s="314">
        <v>-1.8</v>
      </c>
      <c r="AP62" s="315">
        <v>29112</v>
      </c>
      <c r="AQ62" s="316">
        <v>2.8</v>
      </c>
      <c r="AR62" s="317">
        <v>-4.5999999999999996</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K4/kQIVMqxmQMcEvlRanPYwrqTrAOlHL57IpVnRWEF67jB0F0r5h3RigH80YHnmLZ3BaxNKQOn8ReSvYCDHcpQ==" saltValue="8jw9r/3knd7EcVPSYRd0YQ=="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Tl8cyYaoxU6/xXIMOkk8rGWtWoa+J8iYfX9CS8u16AWgB3xGc3/k22uWjyUsRKFTqnN4Nv8B/BeLvZC+t6kf0g==" saltValue="GmMlnQw/mQ/gskmTftXL3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hS+h+AQfAbtawyXzameXa8AlRCY/+YBPbcgeEYhUFxyrtXFrBuszTCBGslNsV5zah21eIQWcF34+l2d39CCQJQ==" saltValue="SBEp0xbuM8sZDJEdxW0VW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508</v>
      </c>
      <c r="G46" s="323" t="s">
        <v>509</v>
      </c>
      <c r="H46" s="323" t="s">
        <v>510</v>
      </c>
      <c r="I46" s="323" t="s">
        <v>511</v>
      </c>
      <c r="J46" s="324" t="s">
        <v>512</v>
      </c>
    </row>
    <row r="47" spans="2:10" ht="57.75" customHeight="1" x14ac:dyDescent="0.2">
      <c r="B47" s="7"/>
      <c r="C47" s="1102" t="s">
        <v>4</v>
      </c>
      <c r="D47" s="1102"/>
      <c r="E47" s="1103"/>
      <c r="F47" s="325">
        <v>3.63</v>
      </c>
      <c r="G47" s="326">
        <v>3.54</v>
      </c>
      <c r="H47" s="326">
        <v>3.63</v>
      </c>
      <c r="I47" s="326">
        <v>3.63</v>
      </c>
      <c r="J47" s="327">
        <v>3.6</v>
      </c>
    </row>
    <row r="48" spans="2:10" ht="57.75" customHeight="1" x14ac:dyDescent="0.2">
      <c r="B48" s="8"/>
      <c r="C48" s="1104" t="s">
        <v>5</v>
      </c>
      <c r="D48" s="1104"/>
      <c r="E48" s="1105"/>
      <c r="F48" s="328">
        <v>3.92</v>
      </c>
      <c r="G48" s="329">
        <v>3.17</v>
      </c>
      <c r="H48" s="329">
        <v>4.3499999999999996</v>
      </c>
      <c r="I48" s="329">
        <v>3.39</v>
      </c>
      <c r="J48" s="330">
        <v>2.56</v>
      </c>
    </row>
    <row r="49" spans="2:10" ht="57.75" customHeight="1" thickBot="1" x14ac:dyDescent="0.25">
      <c r="B49" s="9"/>
      <c r="C49" s="1106" t="s">
        <v>6</v>
      </c>
      <c r="D49" s="1106"/>
      <c r="E49" s="1107"/>
      <c r="F49" s="331">
        <v>2.5299999999999998</v>
      </c>
      <c r="G49" s="332" t="s">
        <v>513</v>
      </c>
      <c r="H49" s="332">
        <v>1.1000000000000001</v>
      </c>
      <c r="I49" s="332" t="s">
        <v>514</v>
      </c>
      <c r="J49" s="333" t="s">
        <v>515</v>
      </c>
    </row>
    <row r="50" spans="2:10" ht="13.5" customHeight="1" x14ac:dyDescent="0.2"/>
  </sheetData>
  <sheetProtection algorithmName="SHA-512" hashValue="wlWl2FFEGFeasW5P8/G+N/PhxF9o9cXTsoT5xmapUe5ek18G8AdMLAOnbRPtz8LIGrTZxK1K7K0Eyznaj2q9pQ==" saltValue="0cWJ9+zfg2Wzx5niM+P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寺田 力優</cp:lastModifiedBy>
  <cp:lastPrinted>2026-03-10T04:06:45Z</cp:lastPrinted>
  <dcterms:created xsi:type="dcterms:W3CDTF">2026-02-20T00:05:00Z</dcterms:created>
  <dcterms:modified xsi:type="dcterms:W3CDTF">2026-03-10T04:07:01Z</dcterms:modified>
  <cp:category/>
</cp:coreProperties>
</file>