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05C93F90-B7DB-4FFE-8E15-165E3BA39D49}" xr6:coauthVersionLast="36" xr6:coauthVersionMax="47" xr10:uidLastSave="{00000000-0000-0000-0000-000000000000}"/>
  <bookViews>
    <workbookView xWindow="0" yWindow="1950" windowWidth="28800" windowHeight="1138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G35" i="10" l="1"/>
  <c r="BG34" i="10"/>
  <c r="AO39"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U39" i="10"/>
  <c r="C39" i="10"/>
  <c r="BW38" i="10"/>
  <c r="BE38" i="10"/>
  <c r="U38" i="10"/>
  <c r="C38" i="10"/>
  <c r="BW37" i="10"/>
  <c r="BE37" i="10"/>
  <c r="U37" i="10"/>
  <c r="BE36" i="10"/>
  <c r="C34" i="10"/>
  <c r="C35" i="10" s="1"/>
  <c r="C36" i="10" s="1"/>
  <c r="C37"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AM38" i="10" s="1"/>
  <c r="AM39" i="10" s="1"/>
  <c r="BE34" i="10"/>
  <c r="BE35" i="10" s="1"/>
  <c r="BW34" i="10" l="1"/>
  <c r="BW35" i="10" s="1"/>
  <c r="BW36"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<sst xmlns="http://schemas.openxmlformats.org/spreadsheetml/2006/main" count="1135" uniqueCount="622">
  <si>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</si>
  <si>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</si>
  <si>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</si>
  <si>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</si>
  <si>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</si>
  <si>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</si>
  <si>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</si>
  <si>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</si>
  <si>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</si>
  <si>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</si>
  <si>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</si>
  <si>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</si>
  <si>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</si>
  <si>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</si>
  <si>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</si>
  <si>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</si>
  <si>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</si>
  <si>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</si>
  <si>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</si>
  <si>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</si>
  <si>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</si>
  <si>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</si>
  <si>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</si>
  <si>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</si>
  <si>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</si>
  <si>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</si>
  <si>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</si>
  <si>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</si>
  <si>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</si>
  <si>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</si>
  <si>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</si>
  <si>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</si>
  <si>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</si>
  <si>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</si>
  <si>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</si>
  <si>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</si>
  <si>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</si>
  <si>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</si>
  <si>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</si>
  <si>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</si>
  <si>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</si>
  <si>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</si>
  <si>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</si>
  <si>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</si>
  <si>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</si>
  <si>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</si>
  <si>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</si>
  <si>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</si>
  <si>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</si>
  <si>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</si>
  <si>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</si>
  <si>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</si>
  <si>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</si>
  <si>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</si>
  <si>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</si>
  <si>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</si>
  <si>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</si>
  <si>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</si>
  <si>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</si>
  <si>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</si>
  <si>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</si>
  <si>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</si>
  <si>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</si>
  <si>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</si>
  <si>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</si>
  <si>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</si>
  <si>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</si>
  <si>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</si>
  <si>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</si>
  <si>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</si>
  <si>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</si>
  <si>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</si>
  <si>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</si>
  <si>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</si>
  <si>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</si>
  <si>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</si>
  <si>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</si>
  <si>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</si>
  <si>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</si>
  <si>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</si>
  <si>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</si>
  <si>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</si>
  <si>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</si>
  <si>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</si>
  <si>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</si>
  <si>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</si>
  <si>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</si>
  <si>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</si>
  <si>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</si>
  <si>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</si>
  <si>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</si>
  <si>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</si>
  <si>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</si>
  <si>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</si>
  <si>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</si>
  <si>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</si>
  <si>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</si>
  <si>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</si>
  <si>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</si>
  <si>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</si>
  <si>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鹿児島市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</si>
  <si>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</si>
  <si>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</si>
  <si>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</si>
  <si>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</si>
  <si>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</si>
  <si>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</si>
  <si>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</si>
  <si>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</si>
  <si>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</si>
  <si>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</si>
  <si>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</si>
  <si>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</si>
  <si>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</si>
  <si>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</si>
  <si>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</si>
  <si>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</si>
  <si>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</si>
  <si>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</si>
  <si>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</si>
  <si>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</si>
  <si>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</si>
  <si>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</si>
  <si>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</si>
  <si>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</si>
  <si>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</si>
  <si>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</si>
  <si>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</si>
  <si>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</si>
  <si>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</si>
  <si>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</si>
  <si>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</si>
  <si>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</si>
  <si>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</si>
  <si>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</si>
  <si>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</si>
  <si>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</si>
  <si>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</si>
  <si>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</si>
  <si>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</si>
  <si>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</si>
  <si>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</si>
  <si>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</si>
  <si>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</si>
  <si>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</si>
  <si>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</si>
  <si>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</si>
  <si>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</si>
  <si>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</si>
  <si>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</si>
  <si>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</si>
  <si>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</si>
  <si>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</si>
  <si>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</si>
  <si>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</si>
  <si>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</si>
  <si>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</si>
  <si>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</si>
  <si>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</si>
  <si>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</si>
  <si>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</si>
  <si>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</si>
  <si>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</si>
  <si>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</si>
  <si>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</si>
  <si>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</si>
  <si>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</si>
  <si>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</si>
  <si>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</si>
  <si>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</si>
  <si>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</si>
  <si>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</si>
  <si>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</si>
  <si>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</si>
  <si>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</si>
  <si>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</si>
  <si>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</si>
  <si>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</si>
  <si>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</si>
  <si>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</si>
  <si>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</si>
  <si>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</si>
  <si>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</si>
  <si>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</si>
  <si>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</si>
  <si>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</si>
  <si>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</si>
  <si>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</si>
  <si>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</si>
  <si>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</si>
  <si>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</si>
  <si>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</si>
  <si>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</si>
  <si>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</si>
  <si>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</si>
  <si>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</si>
  <si>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</si>
  <si>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</si>
  <si>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</si>
  <si>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</si>
  <si>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</si>
  <si>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</si>
  <si>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</si>
  <si>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</si>
  <si>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</si>
  <si>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</si>
  <si>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</si>
  <si>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</si>
  <si>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</si>
  <si>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</si>
  <si>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</si>
  <si>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</si>
  <si>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</si>
  <si>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</si>
  <si>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</si>
  <si>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</si>
  <si>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鹿児島県鹿児島市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</si>
  <si>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</si>
  <si>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</si>
  <si>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</si>
  <si>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</si>
  <si>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</si>
  <si>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</si>
  <si>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</si>
  <si>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</si>
  <si>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</si>
  <si>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</si>
  <si>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</si>
  <si>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</si>
  <si>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</si>
  <si>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</si>
  <si>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</si>
  <si>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</si>
  <si>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</si>
  <si>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</si>
  <si>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</si>
  <si>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</si>
  <si>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</si>
  <si>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</si>
  <si>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</si>
  <si>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</si>
  <si>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</si>
  <si>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</si>
  <si>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</si>
  <si>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</si>
  <si>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</si>
  <si>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</si>
  <si>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</si>
  <si>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</si>
  <si>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</si>
  <si>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</si>
  <si>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</si>
  <si>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</si>
  <si>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</si>
  <si>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</si>
  <si>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</si>
  <si>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</si>
  <si>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</si>
  <si>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</si>
  <si>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</si>
  <si>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</si>
  <si>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</si>
  <si>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</si>
  <si>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</si>
  <si>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</si>
  <si>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</si>
  <si>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</si>
  <si>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</si>
  <si>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</si>
  <si>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</si>
  <si>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</si>
  <si>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</si>
  <si>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</si>
  <si>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</si>
  <si>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</si>
  <si>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</si>
  <si>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</si>
  <si>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</si>
  <si>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</si>
  <si>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</si>
  <si>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</si>
  <si>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</si>
  <si>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</si>
  <si>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</si>
  <si>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</si>
  <si>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</si>
  <si>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</si>
  <si>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</si>
  <si>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</si>
  <si>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</si>
  <si>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</si>
  <si>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</si>
  <si>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</si>
  <si>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</si>
  <si>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</si>
  <si>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</si>
  <si>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</si>
  <si>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</si>
  <si>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</si>
  <si>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</si>
  <si>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</si>
  <si>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</si>
  <si>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</si>
  <si>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</si>
  <si>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</si>
  <si>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</si>
  <si>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</si>
  <si>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</si>
  <si>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</si>
  <si>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</si>
  <si>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</si>
  <si>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</si>
  <si>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</si>
  <si>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</si>
  <si>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</si>
  <si>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</si>
  <si>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</si>
  <si>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</si>
  <si>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</si>
  <si>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</si>
  <si>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</si>
  <si>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</si>
  <si>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</si>
  <si>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</si>
  <si>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</si>
  <si>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</si>
  <si>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</si>
  <si>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</si>
  <si>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</si>
  <si>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</si>
  <si>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</si>
  <si>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</si>
  <si>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</si>
  <si>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</si>
  <si>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</si>
  <si>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</si>
  <si>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</si>
  <si>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</si>
  <si>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</si>
  <si>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</si>
  <si>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</si>
  <si>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</si>
  <si>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</si>
  <si>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</si>
  <si>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</si>
  <si>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</si>
  <si>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</si>
  <si>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</si>
  <si>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</si>
  <si>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</si>
  <si>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</si>
  <si>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</si>
  <si>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</si>
  <si>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</si>
  <si>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</si>
  <si>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</si>
  <si>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</si>
  <si>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</si>
  <si>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</si>
  <si>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</si>
  <si>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</si>
  <si>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</si>
  <si>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</si>
  <si>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</si>
  <si>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</si>
  <si>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</si>
  <si>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</si>
  <si>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</si>
  <si>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</si>
  <si>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鹿児島県鹿児島市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</si>
  <si>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</si>
  <si>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</si>
  <si>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</si>
  <si>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</si>
  <si>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</si>
  <si>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</si>
  <si>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</si>
  <si>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</si>
  <si>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</si>
  <si>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</si>
  <si>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</si>
  <si>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</si>
  <si>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</si>
  <si>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</si>
  <si>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</si>
  <si>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</si>
  <si>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</si>
  <si>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</si>
  <si>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</si>
  <si>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</si>
  <si>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鹿児島市土地区画整理事業清算特別会計</t>
    <phoneticPr fontId="5"/>
  </si>
  <si>
    <t>鹿児島市地域下水道事業特別会計</t>
    <phoneticPr fontId="5"/>
  </si>
  <si>
    <t>鹿児島市母子父子寡婦福祉資金貸付事業特別会計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</si>
  <si>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</si>
  <si>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</si>
  <si>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</si>
  <si>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</si>
  <si>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</si>
  <si>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</si>
  <si>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</si>
  <si>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</si>
  <si>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</si>
  <si>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</si>
  <si>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</si>
  <si>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</si>
  <si>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</si>
  <si>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鹿児島市国民健康保険事業特別会計</t>
    <phoneticPr fontId="5"/>
  </si>
  <si>
    <t>鹿児島市介護保険特別会計</t>
    <phoneticPr fontId="5"/>
  </si>
  <si>
    <t>鹿児島市後期高齢者医療特別会計</t>
    <phoneticPr fontId="5"/>
  </si>
  <si>
    <t>鹿児島市病院事業特別会計</t>
    <phoneticPr fontId="5"/>
  </si>
  <si>
    <t>法適用企業</t>
    <phoneticPr fontId="5"/>
  </si>
  <si>
    <t>鹿児島市交通事業特別会計</t>
    <phoneticPr fontId="5"/>
  </si>
  <si>
    <t>法適用企業</t>
    <phoneticPr fontId="5"/>
  </si>
  <si>
    <t>鹿児島市水道事業特別会計</t>
    <phoneticPr fontId="5"/>
  </si>
  <si>
    <t>鹿児島市工業用水道事業特別会計</t>
    <phoneticPr fontId="5"/>
  </si>
  <si>
    <t>鹿児島市公共下水道事業特別会計</t>
    <phoneticPr fontId="5"/>
  </si>
  <si>
    <t>鹿児島市船舶事業特別会計</t>
    <phoneticPr fontId="5"/>
  </si>
  <si>
    <t>-</t>
    <phoneticPr fontId="5"/>
  </si>
  <si>
    <t>鹿児島市中央卸売市場特別会計</t>
    <phoneticPr fontId="5"/>
  </si>
  <si>
    <t>法非適用企業</t>
    <phoneticPr fontId="5"/>
  </si>
  <si>
    <t>鹿児島市桜島観光施設特別会計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</si>
  <si>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</si>
  <si>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</si>
  <si>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</si>
  <si>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</si>
  <si>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</si>
  <si>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</si>
  <si>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</si>
  <si>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</si>
  <si>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</si>
  <si>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</si>
  <si>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</si>
  <si>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</si>
  <si>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</si>
  <si>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</si>
  <si>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</si>
  <si>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</si>
  <si>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</si>
  <si>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</si>
  <si>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</si>
  <si>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</si>
  <si>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</si>
  <si>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</si>
  <si>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</si>
  <si>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</si>
  <si>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</si>
  <si>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</si>
  <si>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</si>
  <si>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</si>
  <si>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</si>
  <si>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</si>
  <si>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</si>
  <si>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</si>
  <si>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</si>
  <si>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</si>
  <si>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</si>
  <si>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</si>
  <si>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</si>
  <si>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</si>
  <si>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</si>
  <si>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</si>
  <si>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</si>
  <si>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</si>
  <si>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</si>
  <si>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</si>
  <si>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</si>
  <si>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</si>
  <si>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</si>
  <si>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</si>
  <si>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</si>
  <si>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</si>
  <si>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</si>
  <si>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</si>
  <si>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</si>
  <si>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</si>
  <si>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</si>
  <si>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</si>
  <si>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</si>
  <si>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</si>
  <si>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</si>
  <si>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</si>
  <si>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</si>
  <si>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鹿児島市公共下水道事業特別会計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</si>
  <si>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</si>
  <si>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</si>
  <si>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鹿児島市中央卸売市場特別会計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</si>
  <si>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</si>
  <si>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</si>
  <si>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鹿児島市船舶事業特別会計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</si>
  <si>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</si>
  <si>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</si>
  <si>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</si>
  <si>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</si>
  <si>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</si>
  <si>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</si>
  <si>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</si>
  <si>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</si>
  <si>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</si>
  <si>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</si>
  <si>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</si>
  <si>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</si>
  <si>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</si>
  <si>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</si>
  <si>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</si>
  <si>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</si>
  <si>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</si>
  <si>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</si>
  <si>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</si>
  <si>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</si>
  <si>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</si>
  <si>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</si>
  <si>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</si>
  <si>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</si>
  <si>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</si>
  <si>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</si>
  <si>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</si>
  <si>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</si>
  <si>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</si>
  <si>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</si>
  <si>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</si>
  <si>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</si>
  <si>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</si>
  <si>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</si>
  <si>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</si>
  <si>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</si>
  <si>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</si>
  <si>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</si>
  <si>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</si>
  <si>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</si>
  <si>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</si>
  <si>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</si>
  <si>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</si>
  <si>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</si>
  <si>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</si>
  <si>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</si>
  <si>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</si>
  <si>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</si>
  <si>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</si>
  <si>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</si>
  <si>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</si>
  <si>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</si>
  <si>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</si>
  <si>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</si>
  <si>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</si>
  <si>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</si>
  <si>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</si>
  <si>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</si>
  <si>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</si>
  <si>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</si>
  <si>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</si>
  <si>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</si>
  <si>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</si>
  <si>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</si>
  <si>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</si>
  <si>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</si>
  <si>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</si>
  <si>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</si>
  <si>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</si>
  <si>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</si>
  <si>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</si>
  <si>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</si>
  <si>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</si>
  <si>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</si>
  <si>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</si>
  <si>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</si>
  <si>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</si>
  <si>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</si>
  <si>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</si>
  <si>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</si>
  <si>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</si>
  <si>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</si>
  <si>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</si>
  <si>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1.07</t>
  </si>
  <si>
    <t>▲ 2.68</t>
  </si>
  <si>
    <t>▲ 2.96</t>
  </si>
  <si>
    <t>鹿児島市国民健康保険事業特別会計</t>
  </si>
  <si>
    <t>▲ 2.37</t>
  </si>
  <si>
    <t>▲ 2.40</t>
  </si>
  <si>
    <t>▲ 2.85</t>
  </si>
  <si>
    <t>▲ 2.04</t>
  </si>
  <si>
    <t>▲ 1.90</t>
  </si>
  <si>
    <t>鹿児島市病院事業特別会計</t>
  </si>
  <si>
    <t>鹿児島市水道事業特別会計</t>
  </si>
  <si>
    <t>鹿児島市公共下水道事業特別会計</t>
  </si>
  <si>
    <t>一般会計</t>
  </si>
  <si>
    <t>鹿児島市介護保険特別会計</t>
  </si>
  <si>
    <t>鹿児島市母子父子寡婦福祉資金貸付事業特別会計</t>
  </si>
  <si>
    <t>鹿児島市工業用水道事業特別会計</t>
  </si>
  <si>
    <t>その他会計（赤字）</t>
  </si>
  <si>
    <t>▲ 0.02</t>
  </si>
  <si>
    <t>その他会計（黒字）</t>
  </si>
  <si>
    <t>（百万円）</t>
    <phoneticPr fontId="5"/>
  </si>
  <si>
    <t>H30</t>
    <phoneticPr fontId="5"/>
  </si>
  <si>
    <t>R01</t>
    <phoneticPr fontId="5"/>
  </si>
  <si>
    <t>R02</t>
    <phoneticPr fontId="5"/>
  </si>
  <si>
    <t>R03</t>
    <phoneticPr fontId="5"/>
  </si>
  <si>
    <t>R04</t>
    <phoneticPr fontId="5"/>
  </si>
  <si>
    <t>-</t>
    <phoneticPr fontId="2"/>
  </si>
  <si>
    <t>鹿児島県市町村総合事務組合</t>
    <phoneticPr fontId="2"/>
  </si>
  <si>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</si>
  <si>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</si>
  <si>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公益財団法人鹿児島市環境サービス財団</t>
    <rPh sb="0" eb="2">
      <t>コウエキ</t>
    </rPh>
    <rPh sb="2" eb="4">
      <t>ザイダン</t>
    </rPh>
    <rPh sb="4" eb="6">
      <t>ホウジン</t>
    </rPh>
    <rPh sb="6" eb="10">
      <t>カゴシマシ</t>
    </rPh>
    <rPh sb="10" eb="12">
      <t>カンキョウ</t>
    </rPh>
    <rPh sb="16" eb="18">
      <t>ザイダン</t>
    </rPh>
    <phoneticPr fontId="2"/>
  </si>
  <si>
    <t>鹿児島まちづくり土地区画整理協会</t>
    <rPh sb="0" eb="3">
      <t>カゴシマ</t>
    </rPh>
    <rPh sb="8" eb="16">
      <t>トチクカクセイリキョウカイ</t>
    </rPh>
    <phoneticPr fontId="2"/>
  </si>
  <si>
    <t>鹿児島市中小企業勤労者福祉サービスセンター</t>
  </si>
  <si>
    <t>かごしま教育文化振興財団</t>
    <rPh sb="4" eb="12">
      <t>キョウイクブンカシンコウザイダン</t>
    </rPh>
    <phoneticPr fontId="2"/>
  </si>
  <si>
    <t>鹿児島中央地下駐車場</t>
    <rPh sb="0" eb="10">
      <t>カゴシマチュウオウチカチュウシャジョウ</t>
    </rPh>
    <phoneticPr fontId="2"/>
  </si>
  <si>
    <t>鹿児島観光コンベンション協会</t>
  </si>
  <si>
    <t>まちづくり鹿児島</t>
  </si>
  <si>
    <t>かごしま環境未来財団</t>
    <phoneticPr fontId="2"/>
  </si>
  <si>
    <t>鹿児島市スポーツ振興協会</t>
    <rPh sb="0" eb="4">
      <t>カゴシマシ</t>
    </rPh>
    <rPh sb="8" eb="12">
      <t>シンコウキョウカイ</t>
    </rPh>
    <phoneticPr fontId="2"/>
  </si>
  <si>
    <t>建設事業基金</t>
    <rPh sb="0" eb="2">
      <t>ケンセツ</t>
    </rPh>
    <rPh sb="2" eb="4">
      <t>ジギョウ</t>
    </rPh>
    <rPh sb="4" eb="6">
      <t>キキン</t>
    </rPh>
    <phoneticPr fontId="19"/>
  </si>
  <si>
    <t>高齢者福祉施設管理基金</t>
    <rPh sb="0" eb="3">
      <t>コウレイシャ</t>
    </rPh>
    <rPh sb="3" eb="5">
      <t>フクシ</t>
    </rPh>
    <rPh sb="5" eb="7">
      <t>シセツ</t>
    </rPh>
    <rPh sb="7" eb="9">
      <t>カンリ</t>
    </rPh>
    <rPh sb="9" eb="11">
      <t>キキン</t>
    </rPh>
    <phoneticPr fontId="19"/>
  </si>
  <si>
    <t>文学振興基金</t>
    <rPh sb="0" eb="2">
      <t>ブンガク</t>
    </rPh>
    <rPh sb="2" eb="4">
      <t>シンコウ</t>
    </rPh>
    <rPh sb="4" eb="6">
      <t>キキン</t>
    </rPh>
    <phoneticPr fontId="19"/>
  </si>
  <si>
    <t>合併まちづくり基金</t>
    <rPh sb="0" eb="2">
      <t>ガッペイ</t>
    </rPh>
    <rPh sb="7" eb="9">
      <t>キキン</t>
    </rPh>
    <phoneticPr fontId="19"/>
  </si>
  <si>
    <t>国際交流基金</t>
    <rPh sb="0" eb="2">
      <t>コクサイ</t>
    </rPh>
    <rPh sb="2" eb="4">
      <t>コウリュウ</t>
    </rPh>
    <rPh sb="4" eb="6">
      <t>キキン</t>
    </rPh>
    <phoneticPr fontId="19"/>
  </si>
  <si>
    <t>▲１</t>
    <phoneticPr fontId="2"/>
  </si>
  <si>
    <t>-</t>
    <phoneticPr fontId="2"/>
  </si>
  <si>
    <t>鹿児島市国際交流財団</t>
    <rPh sb="0" eb="4">
      <t>カゴシマシ</t>
    </rPh>
    <rPh sb="4" eb="6">
      <t>コクサイ</t>
    </rPh>
    <rPh sb="6" eb="8">
      <t>コウリュウ</t>
    </rPh>
    <rPh sb="8" eb="10">
      <t>ザイダン</t>
    </rPh>
    <phoneticPr fontId="2"/>
  </si>
  <si>
    <t>鹿児島市水族館公社</t>
    <phoneticPr fontId="2"/>
  </si>
  <si>
    <t>西郷南洲顕彰会</t>
    <rPh sb="0" eb="7">
      <t>サイゴウナンシュウケンショウカイ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</si>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</sst>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A1E9-45BC-A56B-2A99F6E425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51611</c:v>
                </c:pt>
                <c:pt idx="1">
                  <c:v>66874</c:v>
                </c:pt>
                <c:pt idx="2">
                  <c:v>80771</c:v>
                </c:pt>
                <c:pt idx="3">
                  <c:v>63271</c:v>
                </c:pt>
                <c:pt idx="4">
                  <c:v>50315</c:v>
                </c:pt>
              </c:numCache>
            </c:numRef>
          </c:val>
          <c:smooth val="0"/>
          <c:extLst>
            <c:ext xmlns:c16="http://schemas.microsoft.com/office/drawing/2014/chart" uri="{C3380CC4-5D6E-409C-BE32-E72D297353CC}">
              <c16:uniqueId val="{00000001-A1E9-45BC-A56B-2A99F6E425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4.54</c:v>
                </c:pt>
                <c:pt idx="1">
                  <c:v>3.35</c:v>
                </c:pt>
                <c:pt idx="2">
                  <c:v>3.37</c:v>
                </c:pt>
                <c:pt idx="3">
                  <c:v>6.62</c:v>
                </c:pt>
                <c:pt idx="4">
                  <c:v>5.01</c:v>
                </c:pt>
              </c:numCache>
            </c:numRef>
          </c:val>
          <c:extLst>
            <c:ext xmlns:c16="http://schemas.microsoft.com/office/drawing/2014/chart" uri="{C3380CC4-5D6E-409C-BE32-E72D297353CC}">
              <c16:uniqueId val="{00000000-9632-478E-8D69-3A9F8D11BD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8.17</c:v>
                </c:pt>
                <c:pt idx="1">
                  <c:v>6.62</c:v>
                </c:pt>
                <c:pt idx="2">
                  <c:v>7.51</c:v>
                </c:pt>
                <c:pt idx="3">
                  <c:v>7.72</c:v>
                </c:pt>
                <c:pt idx="4">
                  <c:v>6.56</c:v>
                </c:pt>
              </c:numCache>
            </c:numRef>
          </c:val>
          <c:extLst>
            <c:ext xmlns:c16="http://schemas.microsoft.com/office/drawing/2014/chart" uri="{C3380CC4-5D6E-409C-BE32-E72D297353CC}">
              <c16:uniqueId val="{00000001-9632-478E-8D69-3A9F8D11BD6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-1.07</c:v>
                </c:pt>
                <c:pt idx="1">
                  <c:v>-2.68</c:v>
                </c:pt>
                <c:pt idx="2">
                  <c:v>1.07</c:v>
                </c:pt>
                <c:pt idx="3">
                  <c:v>3.83</c:v>
                </c:pt>
                <c:pt idx="4">
                  <c:v>-2.96</c:v>
                </c:pt>
              </c:numCache>
            </c:numRef>
          </c:val>
          <c:smooth val="0"/>
          <c:extLst>
            <c:ext xmlns:c16="http://schemas.microsoft.com/office/drawing/2014/chart" uri="{C3380CC4-5D6E-409C-BE32-E72D297353CC}">
              <c16:uniqueId val="{00000002-9632-478E-8D69-3A9F8D11BD6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1.36</c:v>
                </c:pt>
                <c:pt idx="2">
                  <c:v>#N/A</c:v>
                </c:pt>
                <c:pt idx="3">
                  <c:v>0.89</c:v>
                </c:pt>
                <c:pt idx="4">
                  <c:v>#N/A</c:v>
                </c:pt>
                <c:pt idx="5">
                  <c:v>0.38</c:v>
                </c:pt>
                <c:pt idx="6">
                  <c:v>#N/A</c:v>
                </c:pt>
                <c:pt idx="7">
                  <c:v>7.0000000000000007E-2</c:v>
                </c:pt>
                <c:pt idx="8">
                  <c:v>#N/A</c:v>
                </c:pt>
                <c:pt idx="9">
                  <c:v>0.09</c:v>
                </c:pt>
              </c:numCache>
            </c:numRef>
          </c:val>
          <c:extLst>
            <c:ext xmlns:c16="http://schemas.microsoft.com/office/drawing/2014/chart" uri="{C3380CC4-5D6E-409C-BE32-E72D297353CC}">
              <c16:uniqueId val="{00000000-3032-418D-9819-F23E144831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0.02</c:v>
                </c:pt>
                <c:pt idx="7">
                  <c:v>#N/A</c:v>
                </c:pt>
                <c:pt idx="8">
                  <c:v>0</c:v>
                </c:pt>
                <c:pt idx="9">
                  <c:v>0</c:v>
                </c:pt>
              </c:numCache>
            </c:numRef>
          </c:val>
          <c:extLst>
            <c:ext xmlns:c16="http://schemas.microsoft.com/office/drawing/2014/chart" uri="{C3380CC4-5D6E-409C-BE32-E72D297353CC}">
              <c16:uniqueId val="{00000001-3032-418D-9819-F23E14483113}"/>
            </c:ext>
          </c:extLst>
        </c:ser>
        <c:ser>
          <c:idx val="2"/>
          <c:order val="2"/>
          <c:tx>
            <c:strRef>
              <c:f>データシート!$A$29</c:f>
              <c:strCache>
                <c:ptCount val="1"/>
                <c:pt idx="0">
                  <c:v>鹿児島市工業用水道事業特別会計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0.09</c:v>
                </c:pt>
                <c:pt idx="2">
                  <c:v>#N/A</c:v>
                </c:pt>
                <c:pt idx="3">
                  <c:v>0.09</c:v>
                </c:pt>
                <c:pt idx="4">
                  <c:v>#N/A</c:v>
                </c:pt>
                <c:pt idx="5">
                  <c:v>0.09</c:v>
                </c:pt>
                <c:pt idx="6">
                  <c:v>#N/A</c:v>
                </c:pt>
                <c:pt idx="7">
                  <c:v>0.09</c:v>
                </c:pt>
                <c:pt idx="8">
                  <c:v>#N/A</c:v>
                </c:pt>
                <c:pt idx="9">
                  <c:v>0.1</c:v>
                </c:pt>
              </c:numCache>
            </c:numRef>
          </c:val>
          <c:extLst>
            <c:ext xmlns:c16="http://schemas.microsoft.com/office/drawing/2014/chart" uri="{C3380CC4-5D6E-409C-BE32-E72D297353CC}">
              <c16:uniqueId val="{00000002-3032-418D-9819-F23E14483113}"/>
            </c:ext>
          </c:extLst>
        </c:ser>
        <c:ser>
          <c:idx val="3"/>
          <c:order val="3"/>
          <c:tx>
            <c:strRef>
              <c:f>データシート!$A$30</c:f>
              <c:strCache>
                <c:ptCount val="1"/>
                <c:pt idx="0">
                  <c:v>鹿児島市母子父子寡婦福祉資金貸付事業特別会計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0.01</c:v>
                </c:pt>
                <c:pt idx="4">
                  <c:v>#N/A</c:v>
                </c:pt>
                <c:pt idx="5">
                  <c:v>0.08</c:v>
                </c:pt>
                <c:pt idx="6">
                  <c:v>#N/A</c:v>
                </c:pt>
                <c:pt idx="7">
                  <c:v>0.15</c:v>
                </c:pt>
                <c:pt idx="8">
                  <c:v>#N/A</c:v>
                </c:pt>
                <c:pt idx="9">
                  <c:v>0.18</c:v>
                </c:pt>
              </c:numCache>
            </c:numRef>
          </c:val>
          <c:extLst>
            <c:ext xmlns:c16="http://schemas.microsoft.com/office/drawing/2014/chart" uri="{C3380CC4-5D6E-409C-BE32-E72D297353CC}">
              <c16:uniqueId val="{00000003-3032-418D-9819-F23E14483113}"/>
            </c:ext>
          </c:extLst>
        </c:ser>
        <c:ser>
          <c:idx val="4"/>
          <c:order val="4"/>
          <c:tx>
            <c:strRef>
              <c:f>データシート!$A$31</c:f>
              <c:strCache>
                <c:ptCount val="1"/>
                <c:pt idx="0">
                  <c:v>鹿児島市介護保険特別会計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1.07</c:v>
                </c:pt>
                <c:pt idx="2">
                  <c:v>#N/A</c:v>
                </c:pt>
                <c:pt idx="3">
                  <c:v>0.34</c:v>
                </c:pt>
                <c:pt idx="4">
                  <c:v>#N/A</c:v>
                </c:pt>
                <c:pt idx="5">
                  <c:v>0.59</c:v>
                </c:pt>
                <c:pt idx="6">
                  <c:v>#N/A</c:v>
                </c:pt>
                <c:pt idx="7">
                  <c:v>0.76</c:v>
                </c:pt>
                <c:pt idx="8">
                  <c:v>#N/A</c:v>
                </c:pt>
                <c:pt idx="9">
                  <c:v>1.43</c:v>
                </c:pt>
              </c:numCache>
            </c:numRef>
          </c:val>
          <c:extLst>
            <c:ext xmlns:c16="http://schemas.microsoft.com/office/drawing/2014/chart" uri="{C3380CC4-5D6E-409C-BE32-E72D297353CC}">
              <c16:uniqueId val="{00000004-3032-418D-9819-F23E14483113}"/>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4.4800000000000004</c:v>
                </c:pt>
                <c:pt idx="2">
                  <c:v>#N/A</c:v>
                </c:pt>
                <c:pt idx="3">
                  <c:v>3.32</c:v>
                </c:pt>
                <c:pt idx="4">
                  <c:v>#N/A</c:v>
                </c:pt>
                <c:pt idx="5">
                  <c:v>3.26</c:v>
                </c:pt>
                <c:pt idx="6">
                  <c:v>#N/A</c:v>
                </c:pt>
                <c:pt idx="7">
                  <c:v>6.45</c:v>
                </c:pt>
                <c:pt idx="8">
                  <c:v>#N/A</c:v>
                </c:pt>
                <c:pt idx="9">
                  <c:v>4.8099999999999996</c:v>
                </c:pt>
              </c:numCache>
            </c:numRef>
          </c:val>
          <c:extLst>
            <c:ext xmlns:c16="http://schemas.microsoft.com/office/drawing/2014/chart" uri="{C3380CC4-5D6E-409C-BE32-E72D297353CC}">
              <c16:uniqueId val="{00000005-3032-418D-9819-F23E14483113}"/>
            </c:ext>
          </c:extLst>
        </c:ser>
        <c:ser>
          <c:idx val="6"/>
          <c:order val="6"/>
          <c:tx>
            <c:strRef>
              <c:f>データシート!$A$33</c:f>
              <c:strCache>
                <c:ptCount val="1"/>
                <c:pt idx="0">
                  <c:v>鹿児島市公共下水道事業特別会計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4.08</c:v>
                </c:pt>
                <c:pt idx="2">
                  <c:v>#N/A</c:v>
                </c:pt>
                <c:pt idx="3">
                  <c:v>4.38</c:v>
                </c:pt>
                <c:pt idx="4">
                  <c:v>#N/A</c:v>
                </c:pt>
                <c:pt idx="5">
                  <c:v>4.58</c:v>
                </c:pt>
                <c:pt idx="6">
                  <c:v>#N/A</c:v>
                </c:pt>
                <c:pt idx="7">
                  <c:v>4.72</c:v>
                </c:pt>
                <c:pt idx="8">
                  <c:v>#N/A</c:v>
                </c:pt>
                <c:pt idx="9">
                  <c:v>4.8600000000000003</c:v>
                </c:pt>
              </c:numCache>
            </c:numRef>
          </c:val>
          <c:extLst>
            <c:ext xmlns:c16="http://schemas.microsoft.com/office/drawing/2014/chart" uri="{C3380CC4-5D6E-409C-BE32-E72D297353CC}">
              <c16:uniqueId val="{00000006-3032-418D-9819-F23E14483113}"/>
            </c:ext>
          </c:extLst>
        </c:ser>
        <c:ser>
          <c:idx val="7"/>
          <c:order val="7"/>
          <c:tx>
            <c:strRef>
              <c:f>データシート!$A$34</c:f>
              <c:strCache>
                <c:ptCount val="1"/>
                <c:pt idx="0">
                  <c:v>鹿児島市水道事業特別会計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7.53</c:v>
                </c:pt>
                <c:pt idx="2">
                  <c:v>#N/A</c:v>
                </c:pt>
                <c:pt idx="3">
                  <c:v>7.39</c:v>
                </c:pt>
                <c:pt idx="4">
                  <c:v>#N/A</c:v>
                </c:pt>
                <c:pt idx="5">
                  <c:v>6.76</c:v>
                </c:pt>
                <c:pt idx="6">
                  <c:v>#N/A</c:v>
                </c:pt>
                <c:pt idx="7">
                  <c:v>6.91</c:v>
                </c:pt>
                <c:pt idx="8">
                  <c:v>#N/A</c:v>
                </c:pt>
                <c:pt idx="9">
                  <c:v>7.24</c:v>
                </c:pt>
              </c:numCache>
            </c:numRef>
          </c:val>
          <c:extLst>
            <c:ext xmlns:c16="http://schemas.microsoft.com/office/drawing/2014/chart" uri="{C3380CC4-5D6E-409C-BE32-E72D297353CC}">
              <c16:uniqueId val="{00000007-3032-418D-9819-F23E14483113}"/>
            </c:ext>
          </c:extLst>
        </c:ser>
        <c:ser>
          <c:idx val="8"/>
          <c:order val="8"/>
          <c:tx>
            <c:strRef>
              <c:f>データシート!$A$35</c:f>
              <c:strCache>
                <c:ptCount val="1"/>
                <c:pt idx="0">
                  <c:v>鹿児島市病院事業特別会計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8.9600000000000009</c:v>
                </c:pt>
                <c:pt idx="2">
                  <c:v>#N/A</c:v>
                </c:pt>
                <c:pt idx="3">
                  <c:v>9.4600000000000009</c:v>
                </c:pt>
                <c:pt idx="4">
                  <c:v>#N/A</c:v>
                </c:pt>
                <c:pt idx="5">
                  <c:v>9.17</c:v>
                </c:pt>
                <c:pt idx="6">
                  <c:v>#N/A</c:v>
                </c:pt>
                <c:pt idx="7">
                  <c:v>9.6</c:v>
                </c:pt>
                <c:pt idx="8">
                  <c:v>#N/A</c:v>
                </c:pt>
                <c:pt idx="9">
                  <c:v>10.24</c:v>
                </c:pt>
              </c:numCache>
            </c:numRef>
          </c:val>
          <c:extLst>
            <c:ext xmlns:c16="http://schemas.microsoft.com/office/drawing/2014/chart" uri="{C3380CC4-5D6E-409C-BE32-E72D297353CC}">
              <c16:uniqueId val="{00000008-3032-418D-9819-F23E14483113}"/>
            </c:ext>
          </c:extLst>
        </c:ser>
        <c:ser>
          <c:idx val="9"/>
          <c:order val="9"/>
          <c:tx>
            <c:strRef>
              <c:f>データシート!$A$36</c:f>
              <c:strCache>
                <c:ptCount val="1"/>
                <c:pt idx="0">
                  <c:v>鹿児島市国民健康保険事業特別会計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2.37</c:v>
                </c:pt>
                <c:pt idx="1">
                  <c:v>#N/A</c:v>
                </c:pt>
                <c:pt idx="2">
                  <c:v>2.4</c:v>
                </c:pt>
                <c:pt idx="3">
                  <c:v>#N/A</c:v>
                </c:pt>
                <c:pt idx="4">
                  <c:v>2.85</c:v>
                </c:pt>
                <c:pt idx="5">
                  <c:v>#N/A</c:v>
                </c:pt>
                <c:pt idx="6">
                  <c:v>2.04</c:v>
                </c:pt>
                <c:pt idx="7">
                  <c:v>#N/A</c:v>
                </c:pt>
                <c:pt idx="8">
                  <c:v>1.9</c:v>
                </c:pt>
                <c:pt idx="9">
                  <c:v>#N/A</c:v>
                </c:pt>
              </c:numCache>
            </c:numRef>
          </c:val>
          <c:extLst>
            <c:ext xmlns:c16="http://schemas.microsoft.com/office/drawing/2014/chart" uri="{C3380CC4-5D6E-409C-BE32-E72D297353CC}">
              <c16:uniqueId val="{00000009-3032-418D-9819-F23E1448311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22696</c:v>
                </c:pt>
                <c:pt idx="5">
                  <c:v>22946</c:v>
                </c:pt>
                <c:pt idx="8">
                  <c:v>22700</c:v>
                </c:pt>
                <c:pt idx="11">
                  <c:v>22744</c:v>
                </c:pt>
                <c:pt idx="14">
                  <c:v>22666</c:v>
                </c:pt>
              </c:numCache>
            </c:numRef>
          </c:val>
          <c:extLst>
            <c:ext xmlns:c16="http://schemas.microsoft.com/office/drawing/2014/chart" uri="{C3380CC4-5D6E-409C-BE32-E72D297353CC}">
              <c16:uniqueId val="{00000000-150E-4AC3-B1AC-6E7CD1D520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0E-4AC3-B1AC-6E7CD1D520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63</c:v>
                </c:pt>
                <c:pt idx="3">
                  <c:v>60</c:v>
                </c:pt>
                <c:pt idx="6">
                  <c:v>61</c:v>
                </c:pt>
                <c:pt idx="9">
                  <c:v>62</c:v>
                </c:pt>
                <c:pt idx="12">
                  <c:v>62</c:v>
                </c:pt>
              </c:numCache>
            </c:numRef>
          </c:val>
          <c:extLst>
            <c:ext xmlns:c16="http://schemas.microsoft.com/office/drawing/2014/chart" uri="{C3380CC4-5D6E-409C-BE32-E72D297353CC}">
              <c16:uniqueId val="{00000002-150E-4AC3-B1AC-6E7CD1D520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0E-4AC3-B1AC-6E7CD1D520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1171</c:v>
                </c:pt>
                <c:pt idx="3">
                  <c:v>1363</c:v>
                </c:pt>
                <c:pt idx="6">
                  <c:v>3010</c:v>
                </c:pt>
                <c:pt idx="9">
                  <c:v>3058</c:v>
                </c:pt>
                <c:pt idx="12">
                  <c:v>3416</c:v>
                </c:pt>
              </c:numCache>
            </c:numRef>
          </c:val>
          <c:extLst>
            <c:ext xmlns:c16="http://schemas.microsoft.com/office/drawing/2014/chart" uri="{C3380CC4-5D6E-409C-BE32-E72D297353CC}">
              <c16:uniqueId val="{00000004-150E-4AC3-B1AC-6E7CD1D520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0E-4AC3-B1AC-6E7CD1D520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0E-4AC3-B1AC-6E7CD1D520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24172</c:v>
                </c:pt>
                <c:pt idx="3">
                  <c:v>24922</c:v>
                </c:pt>
                <c:pt idx="6">
                  <c:v>23972</c:v>
                </c:pt>
                <c:pt idx="9">
                  <c:v>25557</c:v>
                </c:pt>
                <c:pt idx="12">
                  <c:v>24598</c:v>
                </c:pt>
              </c:numCache>
            </c:numRef>
          </c:val>
          <c:extLst>
            <c:ext xmlns:c16="http://schemas.microsoft.com/office/drawing/2014/chart" uri="{C3380CC4-5D6E-409C-BE32-E72D297353CC}">
              <c16:uniqueId val="{00000007-150E-4AC3-B1AC-6E7CD1D520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2710</c:v>
                </c:pt>
                <c:pt idx="2">
                  <c:v>#N/A</c:v>
                </c:pt>
                <c:pt idx="3">
                  <c:v>#N/A</c:v>
                </c:pt>
                <c:pt idx="4">
                  <c:v>3399</c:v>
                </c:pt>
                <c:pt idx="5">
                  <c:v>#N/A</c:v>
                </c:pt>
                <c:pt idx="6">
                  <c:v>#N/A</c:v>
                </c:pt>
                <c:pt idx="7">
                  <c:v>4343</c:v>
                </c:pt>
                <c:pt idx="8">
                  <c:v>#N/A</c:v>
                </c:pt>
                <c:pt idx="9">
                  <c:v>#N/A</c:v>
                </c:pt>
                <c:pt idx="10">
                  <c:v>5933</c:v>
                </c:pt>
                <c:pt idx="11">
                  <c:v>#N/A</c:v>
                </c:pt>
                <c:pt idx="12">
                  <c:v>#N/A</c:v>
                </c:pt>
                <c:pt idx="13">
                  <c:v>5410</c:v>
                </c:pt>
                <c:pt idx="14">
                  <c:v>#N/A</c:v>
                </c:pt>
              </c:numCache>
            </c:numRef>
          </c:val>
          <c:smooth val="0"/>
          <c:extLst>
            <c:ext xmlns:c16="http://schemas.microsoft.com/office/drawing/2014/chart" uri="{C3380CC4-5D6E-409C-BE32-E72D297353CC}">
              <c16:uniqueId val="{00000008-150E-4AC3-B1AC-6E7CD1D520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195134</c:v>
                </c:pt>
                <c:pt idx="5">
                  <c:v>194260</c:v>
                </c:pt>
                <c:pt idx="8">
                  <c:v>196531</c:v>
                </c:pt>
                <c:pt idx="11">
                  <c:v>193538</c:v>
                </c:pt>
                <c:pt idx="14">
                  <c:v>190274</c:v>
                </c:pt>
              </c:numCache>
            </c:numRef>
          </c:val>
          <c:extLst>
            <c:ext xmlns:c16="http://schemas.microsoft.com/office/drawing/2014/chart" uri="{C3380CC4-5D6E-409C-BE32-E72D297353CC}">
              <c16:uniqueId val="{00000000-5661-4714-880B-3CF5A0492F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55361</c:v>
                </c:pt>
                <c:pt idx="5">
                  <c:v>55612</c:v>
                </c:pt>
                <c:pt idx="8">
                  <c:v>55175</c:v>
                </c:pt>
                <c:pt idx="11">
                  <c:v>62217</c:v>
                </c:pt>
                <c:pt idx="14">
                  <c:v>63457</c:v>
                </c:pt>
              </c:numCache>
            </c:numRef>
          </c:val>
          <c:extLst>
            <c:ext xmlns:c16="http://schemas.microsoft.com/office/drawing/2014/chart" uri="{C3380CC4-5D6E-409C-BE32-E72D297353CC}">
              <c16:uniqueId val="{00000001-5661-4714-880B-3CF5A0492F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49711</c:v>
                </c:pt>
                <c:pt idx="5">
                  <c:v>46945</c:v>
                </c:pt>
                <c:pt idx="8">
                  <c:v>37050</c:v>
                </c:pt>
                <c:pt idx="11">
                  <c:v>48698</c:v>
                </c:pt>
                <c:pt idx="14">
                  <c:v>48139</c:v>
                </c:pt>
              </c:numCache>
            </c:numRef>
          </c:val>
          <c:extLst>
            <c:ext xmlns:c16="http://schemas.microsoft.com/office/drawing/2014/chart" uri="{C3380CC4-5D6E-409C-BE32-E72D297353CC}">
              <c16:uniqueId val="{00000002-5661-4714-880B-3CF5A0492F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61-4714-880B-3CF5A0492F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61-4714-880B-3CF5A0492F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303</c:v>
                </c:pt>
                <c:pt idx="3">
                  <c:v>281</c:v>
                </c:pt>
                <c:pt idx="6">
                  <c:v>167</c:v>
                </c:pt>
                <c:pt idx="9">
                  <c:v>101</c:v>
                </c:pt>
                <c:pt idx="12">
                  <c:v>47</c:v>
                </c:pt>
              </c:numCache>
            </c:numRef>
          </c:val>
          <c:extLst>
            <c:ext xmlns:c16="http://schemas.microsoft.com/office/drawing/2014/chart" uri="{C3380CC4-5D6E-409C-BE32-E72D297353CC}">
              <c16:uniqueId val="{00000005-5661-4714-880B-3CF5A0492F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31750</c:v>
                </c:pt>
                <c:pt idx="3">
                  <c:v>32354</c:v>
                </c:pt>
                <c:pt idx="6">
                  <c:v>31845</c:v>
                </c:pt>
                <c:pt idx="9">
                  <c:v>32137</c:v>
                </c:pt>
                <c:pt idx="12">
                  <c:v>30695</c:v>
                </c:pt>
              </c:numCache>
            </c:numRef>
          </c:val>
          <c:extLst>
            <c:ext xmlns:c16="http://schemas.microsoft.com/office/drawing/2014/chart" uri="{C3380CC4-5D6E-409C-BE32-E72D297353CC}">
              <c16:uniqueId val="{00000006-5661-4714-880B-3CF5A0492F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661-4714-880B-3CF5A0492F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24399</c:v>
                </c:pt>
                <c:pt idx="3">
                  <c:v>28391</c:v>
                </c:pt>
                <c:pt idx="6">
                  <c:v>40050</c:v>
                </c:pt>
                <c:pt idx="9">
                  <c:v>42774</c:v>
                </c:pt>
                <c:pt idx="12">
                  <c:v>46969</c:v>
                </c:pt>
              </c:numCache>
            </c:numRef>
          </c:val>
          <c:extLst>
            <c:ext xmlns:c16="http://schemas.microsoft.com/office/drawing/2014/chart" uri="{C3380CC4-5D6E-409C-BE32-E72D297353CC}">
              <c16:uniqueId val="{00000008-5661-4714-880B-3CF5A0492F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413</c:v>
                </c:pt>
                <c:pt idx="3">
                  <c:v>357</c:v>
                </c:pt>
                <c:pt idx="6">
                  <c:v>301</c:v>
                </c:pt>
                <c:pt idx="9">
                  <c:v>245</c:v>
                </c:pt>
                <c:pt idx="12">
                  <c:v>190</c:v>
                </c:pt>
              </c:numCache>
            </c:numRef>
          </c:val>
          <c:extLst>
            <c:ext xmlns:c16="http://schemas.microsoft.com/office/drawing/2014/chart" uri="{C3380CC4-5D6E-409C-BE32-E72D297353CC}">
              <c16:uniqueId val="{00000009-5661-4714-880B-3CF5A0492F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270579</c:v>
                </c:pt>
                <c:pt idx="3">
                  <c:v>269828</c:v>
                </c:pt>
                <c:pt idx="6">
                  <c:v>260131</c:v>
                </c:pt>
                <c:pt idx="9">
                  <c:v>260498</c:v>
                </c:pt>
                <c:pt idx="12">
                  <c:v>254284</c:v>
                </c:pt>
              </c:numCache>
            </c:numRef>
          </c:val>
          <c:extLst>
            <c:ext xmlns:c16="http://schemas.microsoft.com/office/drawing/2014/chart" uri="{C3380CC4-5D6E-409C-BE32-E72D297353CC}">
              <c16:uniqueId val="{0000000A-5661-4714-880B-3CF5A0492F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27238</c:v>
                </c:pt>
                <c:pt idx="2">
                  <c:v>#N/A</c:v>
                </c:pt>
                <c:pt idx="3">
                  <c:v>#N/A</c:v>
                </c:pt>
                <c:pt idx="4">
                  <c:v>34394</c:v>
                </c:pt>
                <c:pt idx="5">
                  <c:v>#N/A</c:v>
                </c:pt>
                <c:pt idx="6">
                  <c:v>#N/A</c:v>
                </c:pt>
                <c:pt idx="7">
                  <c:v>43738</c:v>
                </c:pt>
                <c:pt idx="8">
                  <c:v>#N/A</c:v>
                </c:pt>
                <c:pt idx="9">
                  <c:v>#N/A</c:v>
                </c:pt>
                <c:pt idx="10">
                  <c:v>31303</c:v>
                </c:pt>
                <c:pt idx="11">
                  <c:v>#N/A</c:v>
                </c:pt>
                <c:pt idx="12">
                  <c:v>#N/A</c:v>
                </c:pt>
                <c:pt idx="13">
                  <c:v>30315</c:v>
                </c:pt>
                <c:pt idx="14">
                  <c:v>#N/A</c:v>
                </c:pt>
              </c:numCache>
            </c:numRef>
          </c:val>
          <c:smooth val="0"/>
          <c:extLst>
            <c:ext xmlns:c16="http://schemas.microsoft.com/office/drawing/2014/chart" uri="{C3380CC4-5D6E-409C-BE32-E72D297353CC}">
              <c16:uniqueId val="{0000000B-5661-4714-880B-3CF5A0492F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10058</c:v>
                </c:pt>
                <c:pt idx="1">
                  <c:v>10708</c:v>
                </c:pt>
                <c:pt idx="2">
                  <c:v>8980</c:v>
                </c:pt>
              </c:numCache>
            </c:numRef>
          </c:val>
          <c:extLst>
            <c:ext xmlns:c16="http://schemas.microsoft.com/office/drawing/2014/chart" uri="{C3380CC4-5D6E-409C-BE32-E72D297353CC}">
              <c16:uniqueId val="{00000000-857A-4FF0-A3F5-009A21E833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9730</c:v>
                </c:pt>
                <c:pt idx="1">
                  <c:v>12145</c:v>
                </c:pt>
                <c:pt idx="2">
                  <c:v>13664</c:v>
                </c:pt>
              </c:numCache>
            </c:numRef>
          </c:val>
          <c:extLst>
            <c:ext xmlns:c16="http://schemas.microsoft.com/office/drawing/2014/chart" uri="{C3380CC4-5D6E-409C-BE32-E72D297353CC}">
              <c16:uniqueId val="{00000001-857A-4FF0-A3F5-009A21E833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21539</c:v>
                </c:pt>
                <c:pt idx="1">
                  <c:v>20827</c:v>
                </c:pt>
                <c:pt idx="2">
                  <c:v>19643</c:v>
                </c:pt>
              </c:numCache>
            </c:numRef>
          </c:val>
          <c:extLst>
            <c:ext xmlns:c16="http://schemas.microsoft.com/office/drawing/2014/chart" uri="{C3380CC4-5D6E-409C-BE32-E72D297353CC}">
              <c16:uniqueId val="{00000002-857A-4FF0-A3F5-009A21E833E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a:t>
          </a:r>
          <a:r>
            <a:rPr kumimoji="1" lang="ja-JP" altLang="en-US" sz="1100">
              <a:solidFill>
                <a:schemeClr val="dk1"/>
              </a:solidFill>
              <a:effectLst/>
              <a:latin typeface="+mn-lt"/>
              <a:ea typeface="+mn-ea"/>
              <a:cs typeface="+mn-cs"/>
            </a:rPr>
            <a:t>や臨時財政対策債の減少に伴い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４年度決算の</a:t>
          </a:r>
          <a:r>
            <a:rPr kumimoji="1" lang="ja-JP" altLang="ja-JP" sz="1100">
              <a:solidFill>
                <a:schemeClr val="dk1"/>
              </a:solidFill>
              <a:effectLst/>
              <a:latin typeface="+mn-lt"/>
              <a:ea typeface="+mn-ea"/>
              <a:cs typeface="+mn-cs"/>
            </a:rPr>
            <a:t>実質公債費比率</a:t>
          </a:r>
          <a:r>
            <a:rPr kumimoji="1" lang="ja-JP" altLang="en-US" sz="1100">
              <a:solidFill>
                <a:schemeClr val="dk1"/>
              </a:solidFill>
              <a:effectLst/>
              <a:latin typeface="+mn-lt"/>
              <a:ea typeface="+mn-ea"/>
              <a:cs typeface="+mn-cs"/>
            </a:rPr>
            <a:t>は改善した。</a:t>
          </a:r>
          <a:endParaRPr lang="ja-JP" altLang="ja-JP" sz="1400">
            <a:effectLst/>
          </a:endParaRPr>
        </a:p>
        <a:p>
          <a:r>
            <a:rPr kumimoji="1" lang="ja-JP" altLang="ja-JP" sz="1100">
              <a:solidFill>
                <a:schemeClr val="dk1"/>
              </a:solidFill>
              <a:effectLst/>
              <a:latin typeface="+mn-lt"/>
              <a:ea typeface="+mn-ea"/>
              <a:cs typeface="+mn-cs"/>
            </a:rPr>
            <a:t>　今後も、借入額を元金償還額の範囲内に抑制するなど、実質的な市債残高を減少させ、健全財政の維持に努める。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満期一括償還地方債の借入はなし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地方債の現在高が減少となったこと</a:t>
          </a:r>
          <a:r>
            <a:rPr kumimoji="1" lang="ja-JP" altLang="ja-JP" sz="1100">
              <a:solidFill>
                <a:schemeClr val="dk1"/>
              </a:solidFill>
              <a:effectLst/>
              <a:latin typeface="+mn-lt"/>
              <a:ea typeface="+mn-ea"/>
              <a:cs typeface="+mn-cs"/>
            </a:rPr>
            <a:t>や、充当可能特定歳入の増等により、前年度より改善した。</a:t>
          </a:r>
          <a:endParaRPr lang="ja-JP" altLang="ja-JP" sz="1400">
            <a:effectLst/>
          </a:endParaRPr>
        </a:p>
        <a:p>
          <a:r>
            <a:rPr kumimoji="1" lang="ja-JP" altLang="ja-JP" sz="1100">
              <a:solidFill>
                <a:schemeClr val="dk1"/>
              </a:solidFill>
              <a:effectLst/>
              <a:latin typeface="+mn-lt"/>
              <a:ea typeface="+mn-ea"/>
              <a:cs typeface="+mn-cs"/>
            </a:rPr>
            <a:t>　今後も、将来負担額を抑制するとともに、充当可能財源等の増加を図り、将来負担比率の減少に努める。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鹿児島県鹿児島市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財政調整基金</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市債管理基金等の取り崩しにより</a:t>
          </a:r>
          <a:r>
            <a:rPr kumimoji="1" lang="ja-JP" altLang="ja-JP" sz="1100">
              <a:solidFill>
                <a:schemeClr val="dk1"/>
              </a:solidFill>
              <a:effectLst/>
              <a:latin typeface="+mn-lt"/>
              <a:ea typeface="+mn-ea"/>
              <a:cs typeface="+mn-cs"/>
            </a:rPr>
            <a:t>、基金全体としては約</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市を取り巻く財政状況が今後一段と厳しくなることが予想されることから、財政調整基金、減債基金、建設事業基金の財政３基金の残高に配慮し、年度間の財源調整機能を果たせる額として、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％を目安に確保に努める。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・建設事業基金：大規模な市施設の整備事業又は公共用地取得事業に必要な資金に充てる。</a:t>
          </a:r>
          <a:endParaRPr lang="ja-JP" altLang="ja-JP" sz="1400">
            <a:effectLst/>
          </a:endParaRPr>
        </a:p>
        <a:p>
          <a:r>
            <a:rPr kumimoji="1" lang="ja-JP" altLang="ja-JP" sz="1100">
              <a:solidFill>
                <a:schemeClr val="dk1"/>
              </a:solidFill>
              <a:effectLst/>
              <a:latin typeface="+mn-lt"/>
              <a:ea typeface="+mn-ea"/>
              <a:cs typeface="+mn-cs"/>
            </a:rPr>
            <a:t>・合併まちづくり基金：新市まちづくり計画に基づくソフト事業で、新市の一体感の醸成に資する事業又は旧市町村単位の地域振興事業に必要な資金に充てる。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・建設事業基金：清掃工場施設整備事業や、</a:t>
          </a:r>
          <a:r>
            <a:rPr kumimoji="1" lang="ja-JP" altLang="en-US" sz="1100">
              <a:solidFill>
                <a:schemeClr val="dk1"/>
              </a:solidFill>
              <a:effectLst/>
              <a:latin typeface="+mn-lt"/>
              <a:ea typeface="+mn-ea"/>
              <a:cs typeface="+mn-cs"/>
            </a:rPr>
            <a:t>交通安全施設整備事業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区画整理等</a:t>
          </a:r>
          <a:r>
            <a:rPr kumimoji="1" lang="ja-JP" altLang="ja-JP" sz="1100">
              <a:solidFill>
                <a:schemeClr val="dk1"/>
              </a:solidFill>
              <a:effectLst/>
              <a:latin typeface="+mn-lt"/>
              <a:ea typeface="+mn-ea"/>
              <a:cs typeface="+mn-cs"/>
            </a:rPr>
            <a:t>の財源として約</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億円を充当したことにより減少。</a:t>
          </a:r>
          <a:endParaRPr lang="ja-JP" altLang="ja-JP" sz="1400">
            <a:effectLst/>
          </a:endParaRPr>
        </a:p>
        <a:p>
          <a:r>
            <a:rPr kumimoji="1" lang="ja-JP" altLang="ja-JP" sz="1100">
              <a:solidFill>
                <a:schemeClr val="dk1"/>
              </a:solidFill>
              <a:effectLst/>
              <a:latin typeface="+mn-lt"/>
              <a:ea typeface="+mn-ea"/>
              <a:cs typeface="+mn-cs"/>
            </a:rPr>
            <a:t>・合併まちづくり基金：基金の運用利子約</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０万円を積み立てた一方で、観光農業公園管理運営事業やコミュニティビジョン推進事業等の財源として４億円を充当したことにより減少。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・建設事業基金：清掃工場や学校施設等の整備が予定されていることから、</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及び６</a:t>
          </a:r>
          <a:r>
            <a:rPr kumimoji="1" lang="ja-JP" altLang="ja-JP" sz="1100">
              <a:solidFill>
                <a:schemeClr val="dk1"/>
              </a:solidFill>
              <a:effectLst/>
              <a:latin typeface="+mn-lt"/>
              <a:ea typeface="+mn-ea"/>
              <a:cs typeface="+mn-cs"/>
            </a:rPr>
            <a:t>年度は３５億円を取り崩す予定。</a:t>
          </a:r>
          <a:endParaRPr lang="ja-JP" altLang="ja-JP" sz="1400">
            <a:effectLst/>
          </a:endParaRPr>
        </a:p>
        <a:p>
          <a:r>
            <a:rPr kumimoji="1" lang="ja-JP" altLang="ja-JP" sz="1100">
              <a:solidFill>
                <a:schemeClr val="dk1"/>
              </a:solidFill>
              <a:effectLst/>
              <a:latin typeface="+mn-lt"/>
              <a:ea typeface="+mn-ea"/>
              <a:cs typeface="+mn-cs"/>
            </a:rPr>
            <a:t>・高齢者福祉施設管理基金：高齢者福祉施設の管理運営の充実を図るため、</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年度及び</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年度は１億円を取り崩す予定。</a:t>
          </a:r>
          <a:endParaRPr lang="ja-JP" altLang="ja-JP" sz="1400">
            <a:effectLst/>
          </a:endParaRPr>
        </a:p>
        <a:p>
          <a:r>
            <a:rPr kumimoji="1" lang="ja-JP" altLang="ja-JP" sz="1100">
              <a:solidFill>
                <a:schemeClr val="dk1"/>
              </a:solidFill>
              <a:effectLst/>
              <a:latin typeface="+mn-lt"/>
              <a:ea typeface="+mn-ea"/>
              <a:cs typeface="+mn-cs"/>
            </a:rPr>
            <a:t>・文学振興基金：児童文学賞、文学振興施設の管理運営その他本市における文学振興を図るため、</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及び６</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億円を取り崩す予定。</a:t>
          </a:r>
          <a:endParaRPr lang="ja-JP" altLang="ja-JP" sz="1400">
            <a:effectLst/>
          </a:endParaRPr>
        </a:p>
        <a:p>
          <a:r>
            <a:rPr kumimoji="1" lang="ja-JP" altLang="ja-JP" sz="1100">
              <a:solidFill>
                <a:schemeClr val="dk1"/>
              </a:solidFill>
              <a:effectLst/>
              <a:latin typeface="+mn-lt"/>
              <a:ea typeface="+mn-ea"/>
              <a:cs typeface="+mn-cs"/>
            </a:rPr>
            <a:t>・合併まちづくり基金：地域住民の連携強化と地域振興等を図るため、</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年度及び</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年度は４億円を取り崩す予定。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当初予算や新型コロナウイルス対応のため約１７億円取り崩し</a:t>
          </a:r>
          <a:r>
            <a:rPr kumimoji="1" lang="ja-JP" altLang="ja-JP" sz="1100">
              <a:solidFill>
                <a:schemeClr val="dk1"/>
              </a:solidFill>
              <a:effectLst/>
              <a:latin typeface="+mn-lt"/>
              <a:ea typeface="+mn-ea"/>
              <a:cs typeface="+mn-cs"/>
            </a:rPr>
            <a:t>、財政調整基金は約</a:t>
          </a:r>
          <a:r>
            <a:rPr kumimoji="1" lang="ja-JP" altLang="en-US" sz="1100">
              <a:solidFill>
                <a:schemeClr val="dk1"/>
              </a:solidFill>
              <a:effectLst/>
              <a:latin typeface="+mn-lt"/>
              <a:ea typeface="+mn-ea"/>
              <a:cs typeface="+mn-cs"/>
            </a:rPr>
            <a:t>８９</a:t>
          </a:r>
          <a:r>
            <a:rPr kumimoji="1" lang="ja-JP" altLang="ja-JP" sz="1100">
              <a:solidFill>
                <a:schemeClr val="dk1"/>
              </a:solidFill>
              <a:effectLst/>
              <a:latin typeface="+mn-lt"/>
              <a:ea typeface="+mn-ea"/>
              <a:cs typeface="+mn-cs"/>
            </a:rPr>
            <a:t>億円となった。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年度は、国の臨時経済対策費等を含め</a:t>
          </a:r>
          <a:r>
            <a:rPr kumimoji="1" lang="ja-JP" altLang="en-US" sz="1100">
              <a:solidFill>
                <a:schemeClr val="dk1"/>
              </a:solidFill>
              <a:effectLst/>
              <a:latin typeface="+mn-lt"/>
              <a:ea typeface="+mn-ea"/>
              <a:cs typeface="+mn-cs"/>
            </a:rPr>
            <a:t>約２４</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年度は５億円を取り崩す予定。今後は、本市を取り巻く財政状況が厳しくなることが予想されることから、基金残高に配慮し、年度間の財源調整機能を果たせる額として、１００億円を目安に確保に努める。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国の臨時財政対策債償還基金費や、決算剰余金等約４</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億円を積み立て、市債償還のため</a:t>
          </a:r>
          <a:r>
            <a:rPr kumimoji="1" lang="ja-JP" altLang="en-US" sz="1100">
              <a:solidFill>
                <a:schemeClr val="dk1"/>
              </a:solidFill>
              <a:effectLst/>
              <a:latin typeface="+mn-lt"/>
              <a:ea typeface="+mn-ea"/>
              <a:cs typeface="+mn-cs"/>
            </a:rPr>
            <a:t>約３０</a:t>
          </a:r>
          <a:r>
            <a:rPr kumimoji="1" lang="ja-JP" altLang="ja-JP" sz="1100">
              <a:solidFill>
                <a:schemeClr val="dk1"/>
              </a:solidFill>
              <a:effectLst/>
              <a:latin typeface="+mn-lt"/>
              <a:ea typeface="+mn-ea"/>
              <a:cs typeface="+mn-cs"/>
            </a:rPr>
            <a:t>億円取り崩したことから、減債基金は約</a:t>
          </a: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億円の増となった。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５２</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４７</a:t>
          </a:r>
          <a:r>
            <a:rPr kumimoji="1" lang="ja-JP" altLang="ja-JP" sz="1100">
              <a:solidFill>
                <a:schemeClr val="dk1"/>
              </a:solidFill>
              <a:effectLst/>
              <a:latin typeface="+mn-lt"/>
              <a:ea typeface="+mn-ea"/>
              <a:cs typeface="+mn-cs"/>
            </a:rPr>
            <a:t>億円を取り崩す予定。今後も社会基盤整備等に係る市債の活用が見込まれており、公債費の財源確保が必要なことから、基金残高に配慮し、年度間の財源調整機能を果たせる額を確保する。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A5E9987-C64C-4754-9331-46D094BBEC6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87EC699-A052-4777-B7D3-777047D993B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8E38BDB-4A27-4E76-8D3B-65185ADDC202}"/>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90CFBBF-4871-4A82-9AE2-85F1CC499E4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70D6CD0-5869-4966-990F-3ACDB939708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CD1BBE6-1F68-4F46-9F35-94F2028C8536}"/>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2DD973A-75BC-4A9E-B862-8EFD304DE99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EE26759-5195-4014-8B30-919098DA9C2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8497AC7-0550-4003-83BA-919F80CC866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4D89DE9-1D18-4132-A976-075BB790A7D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597,834
594,149
547.61
293,890,590
284,550,019
6,854,960
136,943,985
254,284,336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094BB08-F1D7-43AD-AB88-F96B1F65677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70AC702-0CF6-4F5A-A87C-F3099CB52223}"/>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4E3A277-24E3-432F-B16F-775B8F5143F8}"/>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5D89F6B-4BA4-4B83-8E1A-B67E6787B81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925A24A-0FB8-4AAE-868F-A0D38B0A0071}"/>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40BDB82-D7E2-47B9-8540-B0EBC563EC46}"/>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98D1A12-960D-4411-B759-9A68651DEDA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FAEECE8-6DCF-4D88-BA81-4598B4E52DC9}"/>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4A28169-B5E1-45BC-9015-FA91F16AB22B}"/>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4076814-656A-4989-B05D-706CA25E6E2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2E74DB2-0C53-4FC9-A8E2-FD23724826B3}"/>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2F787FC-A904-44C3-B5D0-41FEB478F2B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B8D29A8-82A2-42A5-9B8A-ED907EFE7B8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2B7C61F-CCC9-44CE-AF92-0AEF4545B0A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BD98E7A-FC03-422A-981D-D187279FAED7}"/>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1470E5A-903F-4CCB-91A5-E73B9D00B271}"/>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50A270C-5D25-4EB2-B628-3C408F91BB74}"/>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E184265-99DC-4122-A362-992EA11DE6CA}"/>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D6D5EEF1-BD5F-4557-BB8D-7A6F94D20D0C}"/>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76D88B8-59DF-4A0D-91E5-52C61F9BD054}"/>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82E0EF9-7442-4460-BD33-63CFD27EF94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418C1DD-3B31-4970-A436-52EE0CE0ACB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9AD9777-DCD6-48F9-86E8-F1FB3B61B3B2}"/>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22DF0D2-C55A-4041-B33F-8DFC14D7EBE5}"/>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713A01A-6CEE-44F1-A922-443D4B5BF66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72353D7-0DCF-40EC-A5C9-02F8AF83C81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64C10B0-A444-4C32-8850-62982656136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A63C7E3-2AE9-4532-A8AE-66320DD1A88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EBCEA23-A892-43F6-AD33-C12AB3152E5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6A857D7-606A-45D1-95A0-119C481D3F1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956D0A7-6834-4ECC-94CB-9F3DC8F2512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528100E-1620-4F5A-9817-F9970F64E6F9}"/>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6564A91-1185-47ED-AFBD-27D2565FBC7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F5A026F-72A1-491A-B165-853414A572C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C4BF8A8-0BBB-47FD-B04E-A91D6221D55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D930F98-BC6F-4CE1-A480-92A68D539FB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1EE4668-0CD2-444F-8614-6877598E58E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市税などの自主財源が乏しく地方交付税や国庫支出金への依存度が高い財政構造にあり、類似団体平均値より低くなっている。</a:t>
          </a:r>
          <a:endParaRPr lang="ja-JP" altLang="ja-JP" sz="1400">
            <a:effectLst/>
          </a:endParaRPr>
        </a:p>
        <a:p>
          <a:r>
            <a:rPr kumimoji="1" lang="ja-JP" altLang="ja-JP" sz="1100">
              <a:solidFill>
                <a:schemeClr val="dk1"/>
              </a:solidFill>
              <a:effectLst/>
              <a:latin typeface="+mn-lt"/>
              <a:ea typeface="+mn-ea"/>
              <a:cs typeface="+mn-cs"/>
            </a:rPr>
            <a:t>　今後も事務事業の抜本的な見直しと合理化を図るとともに、市税などの自主財源の確保に努める。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CA39799-A1D6-46D8-BE3F-2BFF01F35D8A}"/>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DE4A9D5-4B14-47F4-B067-EE57ED1A3403}"/>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5B36B4A0-3F26-43FB-9D66-FB02C5DF3B01}"/>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2669DD11-B7E8-4654-9214-DF6F36ACFB01}"/>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49B318C1-8357-44CD-8E62-8BA1FA12F94A}"/>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4507673F-519B-4B5D-9B1E-16C07FD5FCAC}"/>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85E56D8D-ACA4-4DAF-9A6F-ACE2853CF7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F44AD9AC-EE97-4867-BC86-56EF370B0A87}"/>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743C0B58-E78D-4E18-933B-8E2148964F7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22AFD50B-9802-4084-8936-E8269AAADFDC}"/>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931A42EE-8044-4091-B6A9-4A6A0471D6BE}"/>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3C6BC395-DCED-4B5C-91D4-20A3BB029FD5}"/>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C5ED5BAE-90F6-4C1E-B321-1DFC8FCA84FB}"/>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9B68C2CF-DA3E-41B2-BF60-6A8BDA161F45}"/>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7A0CD562-18AB-42C9-9FAE-2D6257C803F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50D7B864-0BB3-4FBD-ADB8-EF05C7E83E8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4E46FB43-062E-4B4B-A5B9-DD9A1E3352EF}"/>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DA0EC907-901E-4A2C-A913-9419F4FABE28}"/>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6C8BC9CA-C727-42F0-9039-E46A1BD5A85D}"/>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F9E9E919-3928-4BE5-B560-26D083E2F1B6}"/>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A08C1741-E5ED-42F6-A4D7-1736C6509E9E}"/>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8C03F7B1-3357-4386-B100-44714A60B7A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111578</xdr:rowOff>
    </xdr:from>
    <xdr:to>
      <xdr:col>23</xdr:col>
      <xdr:colOff>133350</xdr:colOff>
      <xdr:row>42</xdr:row>
      <xdr:rowOff>111578</xdr:rowOff>
    </xdr:to>
    <xdr:cxnSp macro="">
      <xdr:nvCxnSpPr>
        <xdr:cNvPr id="71" name="直線コネクタ 70">
          <a:extLst>
            <a:ext uri="{FF2B5EF4-FFF2-40B4-BE49-F238E27FC236}">
              <a16:creationId xmlns:a16="http://schemas.microsoft.com/office/drawing/2014/main" id="{39E1D9E3-CBA4-4244-B9FD-4F788600C88D}"/>
            </a:ext>
          </a:extLst>
        </xdr:cNvPr>
        <xdr:cNvCxnSpPr/>
      </xdr:nvCxnSpPr>
      <xdr:spPr>
        <a:xfrm>
          <a:off x="4114800" y="73124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F3EA7333-B3B4-4682-BF57-5A0A3B619E6E}"/>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8D403BB8-97F5-4F51-91D9-387BE76B89C9}"/>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111578</xdr:rowOff>
    </xdr:to>
    <xdr:cxnSp macro="">
      <xdr:nvCxnSpPr>
        <xdr:cNvPr id="74" name="直線コネクタ 73">
          <a:extLst>
            <a:ext uri="{FF2B5EF4-FFF2-40B4-BE49-F238E27FC236}">
              <a16:creationId xmlns:a16="http://schemas.microsoft.com/office/drawing/2014/main" id="{837860CE-87EA-4B78-A12F-673E3320BD46}"/>
            </a:ext>
          </a:extLst>
        </xdr:cNvPr>
        <xdr:cNvCxnSpPr/>
      </xdr:nvCxnSpPr>
      <xdr:spPr>
        <a:xfrm>
          <a:off x="3225800" y="72780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8EA2F811-1A54-4D57-8F99-A0E7460CEDC3}"/>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6884F9EB-1D6B-4636-8484-464A74161664}"/>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77107</xdr:rowOff>
    </xdr:to>
    <xdr:cxnSp macro="">
      <xdr:nvCxnSpPr>
        <xdr:cNvPr id="77" name="直線コネクタ 76">
          <a:extLst>
            <a:ext uri="{FF2B5EF4-FFF2-40B4-BE49-F238E27FC236}">
              <a16:creationId xmlns:a16="http://schemas.microsoft.com/office/drawing/2014/main" id="{6586D9E6-9872-46F2-AADA-B8FC2FC07854}"/>
            </a:ext>
          </a:extLst>
        </xdr:cNvPr>
        <xdr:cNvCxnSpPr/>
      </xdr:nvCxnSpPr>
      <xdr:spPr>
        <a:xfrm>
          <a:off x="2336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B3016EED-10F4-4FDB-9433-410EDECC8623}"/>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159EF77C-C51F-4203-BEC7-F4F4F904C55C}"/>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77107</xdr:rowOff>
    </xdr:to>
    <xdr:cxnSp macro="">
      <xdr:nvCxnSpPr>
        <xdr:cNvPr id="80" name="直線コネクタ 79">
          <a:extLst>
            <a:ext uri="{FF2B5EF4-FFF2-40B4-BE49-F238E27FC236}">
              <a16:creationId xmlns:a16="http://schemas.microsoft.com/office/drawing/2014/main" id="{2A719391-7187-4FA0-8F47-339285B7268A}"/>
            </a:ext>
          </a:extLst>
        </xdr:cNvPr>
        <xdr:cNvCxnSpPr/>
      </xdr:nvCxnSpPr>
      <xdr:spPr>
        <a:xfrm>
          <a:off x="1447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60CCD566-9BA2-4038-BF7E-FF6B846B2C1E}"/>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FE6E960C-B8D0-4D56-A051-AD7EFFFB6F2A}"/>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EA1F44C3-8EB7-4E0F-AA8A-B8521FAB87D1}"/>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86EF634D-ED01-48B5-8DFC-91209A7C8F37}"/>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B5441ED-0314-4F89-8ACD-EA8A8E7B2541}"/>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934F730-C05A-4C03-932D-093EEBE51F91}"/>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3BA0B9B-27C5-4BE6-8862-6617559435A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1C2FD5C4-0B62-445E-87CF-96360B7AACF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43ECE15A-DD55-44A5-8D40-28DB0F854C2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60778</xdr:rowOff>
    </xdr:from>
    <xdr:to>
      <xdr:col>23</xdr:col>
      <xdr:colOff>184150</xdr:colOff>
      <xdr:row>42</xdr:row>
      <xdr:rowOff>162378</xdr:rowOff>
    </xdr:to>
    <xdr:sp macro="" textlink="">
      <xdr:nvSpPr>
        <xdr:cNvPr id="90" name="楕円 89">
          <a:extLst>
            <a:ext uri="{FF2B5EF4-FFF2-40B4-BE49-F238E27FC236}">
              <a16:creationId xmlns:a16="http://schemas.microsoft.com/office/drawing/2014/main" id="{5A2991D1-2161-40BF-A9D0-D806570D7CA2}"/>
            </a:ext>
          </a:extLst>
        </xdr:cNvPr>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32855</xdr:rowOff>
    </xdr:from>
    <xdr:ext cx="762000" cy="259045"/>
    <xdr:sp macro="" textlink="">
      <xdr:nvSpPr>
        <xdr:cNvPr id="91" name="財政力該当値テキスト">
          <a:extLst>
            <a:ext uri="{FF2B5EF4-FFF2-40B4-BE49-F238E27FC236}">
              <a16:creationId xmlns:a16="http://schemas.microsoft.com/office/drawing/2014/main" id="{F566B729-9C81-4406-9263-BC7E4855E516}"/>
            </a:ext>
          </a:extLst>
        </xdr:cNvPr>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60778</xdr:rowOff>
    </xdr:from>
    <xdr:to>
      <xdr:col>19</xdr:col>
      <xdr:colOff>184150</xdr:colOff>
      <xdr:row>42</xdr:row>
      <xdr:rowOff>162378</xdr:rowOff>
    </xdr:to>
    <xdr:sp macro="" textlink="">
      <xdr:nvSpPr>
        <xdr:cNvPr id="92" name="楕円 91">
          <a:extLst>
            <a:ext uri="{FF2B5EF4-FFF2-40B4-BE49-F238E27FC236}">
              <a16:creationId xmlns:a16="http://schemas.microsoft.com/office/drawing/2014/main" id="{697CCDA3-1189-4E69-8ADF-741F58D8EC68}"/>
            </a:ext>
          </a:extLst>
        </xdr:cNvPr>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147155</xdr:rowOff>
    </xdr:from>
    <xdr:ext cx="736600" cy="259045"/>
    <xdr:sp macro="" textlink="">
      <xdr:nvSpPr>
        <xdr:cNvPr id="93" name="テキスト ボックス 92">
          <a:extLst>
            <a:ext uri="{FF2B5EF4-FFF2-40B4-BE49-F238E27FC236}">
              <a16:creationId xmlns:a16="http://schemas.microsoft.com/office/drawing/2014/main" id="{DCFF3456-D38D-43A2-B538-1B30A20B2F20}"/>
            </a:ext>
          </a:extLst>
        </xdr:cNvPr>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4" name="楕円 93">
          <a:extLst>
            <a:ext uri="{FF2B5EF4-FFF2-40B4-BE49-F238E27FC236}">
              <a16:creationId xmlns:a16="http://schemas.microsoft.com/office/drawing/2014/main" id="{2896394A-166E-45AB-A118-C5B399C3D246}"/>
            </a:ext>
          </a:extLst>
        </xdr:cNvPr>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112684</xdr:rowOff>
    </xdr:from>
    <xdr:ext cx="762000" cy="259045"/>
    <xdr:sp macro="" textlink="">
      <xdr:nvSpPr>
        <xdr:cNvPr id="95" name="テキスト ボックス 94">
          <a:extLst>
            <a:ext uri="{FF2B5EF4-FFF2-40B4-BE49-F238E27FC236}">
              <a16:creationId xmlns:a16="http://schemas.microsoft.com/office/drawing/2014/main" id="{FC45B2DC-07C3-4184-B67D-0CC6709E650B}"/>
            </a:ext>
          </a:extLst>
        </xdr:cNvPr>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6" name="楕円 95">
          <a:extLst>
            <a:ext uri="{FF2B5EF4-FFF2-40B4-BE49-F238E27FC236}">
              <a16:creationId xmlns:a16="http://schemas.microsoft.com/office/drawing/2014/main" id="{282C9929-D171-4124-A791-EF149D302720}"/>
            </a:ext>
          </a:extLst>
        </xdr:cNvPr>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112684</xdr:rowOff>
    </xdr:from>
    <xdr:ext cx="762000" cy="259045"/>
    <xdr:sp macro="" textlink="">
      <xdr:nvSpPr>
        <xdr:cNvPr id="97" name="テキスト ボックス 96">
          <a:extLst>
            <a:ext uri="{FF2B5EF4-FFF2-40B4-BE49-F238E27FC236}">
              <a16:creationId xmlns:a16="http://schemas.microsoft.com/office/drawing/2014/main" id="{FC32A6E7-B2CE-49B1-83CE-99FDB1734B9B}"/>
            </a:ext>
          </a:extLst>
        </xdr:cNvPr>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8" name="楕円 97">
          <a:extLst>
            <a:ext uri="{FF2B5EF4-FFF2-40B4-BE49-F238E27FC236}">
              <a16:creationId xmlns:a16="http://schemas.microsoft.com/office/drawing/2014/main" id="{D1511611-0328-488F-B179-7B5CEEDEA24D}"/>
            </a:ext>
          </a:extLst>
        </xdr:cNvPr>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macro="" textlink="">
      <xdr:nvSpPr>
        <xdr:cNvPr id="99" name="テキスト ボックス 98">
          <a:extLst>
            <a:ext uri="{FF2B5EF4-FFF2-40B4-BE49-F238E27FC236}">
              <a16:creationId xmlns:a16="http://schemas.microsoft.com/office/drawing/2014/main" id="{E242817A-ECD6-43AF-928F-5D42165F5A3E}"/>
            </a:ext>
          </a:extLst>
        </xdr:cNvPr>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3EA2F14F-6267-4731-BBB4-F296B5331FDB}"/>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2F50F8D1-75A9-40E3-86FF-E898189FD68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50F7EAF7-8617-4E5E-8F47-0D2A810FF2A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D08CF9E3-F17C-43E1-AA55-31746C6E753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C0A9654C-75F0-4E6D-A46D-C9912F868617}"/>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9EFA701A-44C8-4746-AC53-88B7C5530721}"/>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4AFE112C-5DF0-459D-B2BF-F990D00962D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B53428E0-DAC8-497C-8CD9-0F907B2FF9C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BC757DCB-1C6A-4FFD-993B-4C7E3DFC69F1}"/>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950F98F0-7381-4FE6-A0CF-BA788F83D1F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6C0844B2-69DE-4383-98DC-C062FE653C85}"/>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C6BF1A52-F9E2-41F3-9962-ADE28ED72272}"/>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401809C9-F37B-4FAB-91CB-C90F6638EF3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３年度決算では臨時財政対策債等の一般財源が増加し、一時的に比率が改善したが、４年度決算では人件費等が増加したことなどから、コロナ禍前の水準に戻った。</a:t>
          </a:r>
          <a:endParaRPr lang="ja-JP" altLang="ja-JP" sz="1400">
            <a:effectLst/>
          </a:endParaRPr>
        </a:p>
        <a:p>
          <a:r>
            <a:rPr kumimoji="1" lang="ja-JP" altLang="ja-JP" sz="1100">
              <a:solidFill>
                <a:schemeClr val="dk1"/>
              </a:solidFill>
              <a:effectLst/>
              <a:latin typeface="+mn-lt"/>
              <a:ea typeface="+mn-ea"/>
              <a:cs typeface="+mn-cs"/>
            </a:rPr>
            <a:t>　財政構造の弾力性を確保するため、今後も自主財源の確保に努めるほか、市債借入額を元金償還金の範囲内に抑制することによる公債費の縮減、人件費の抑制、行政改革の推進等による一般行政経費のさらなる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2EA9CF3B-461E-48F9-B1FB-909B70AA45D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C78ACA6-E753-4B4B-AC64-D13408E869B4}"/>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1F128595-C67F-4A1E-B379-6D926007DF6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7AFAEC8A-C7E8-4F55-BD00-632563BA1DD3}"/>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8F5B0B33-EF6D-47F4-98C7-58A21AB39E39}"/>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D235C67-BCFB-450B-A989-9C67EE7F6DB4}"/>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3DBC3C88-1C7C-4F88-A122-B4C3A079BDA8}"/>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9B3B3B9A-5B73-4E6A-88E8-975312789398}"/>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DBA2A878-3F4F-4F69-8866-CD6664F80AE8}"/>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C8F59338-49CE-40A3-A9C2-29251E9960FE}"/>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FD9AD3E3-2837-48B3-A576-6031F9533ACA}"/>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FB274D49-CD31-43D6-B92F-E2187103C69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11697C8C-9617-4764-95FE-58E820C43A36}"/>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AD413206-14F1-449C-AE72-D3D32D204B7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F1C2ABDE-218B-44BB-B391-6A1CC4FEF8F7}"/>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90E5F04-4BF8-42B1-9775-D5C2686E232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A3DF8410-51F5-4D8C-950D-DDDAF2F32C98}"/>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E7DB933B-B659-43C8-9BB6-5DF279FDF87B}"/>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4109E49B-97FF-468F-B7FC-26AB563E50D4}"/>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65</xdr:row>
      <xdr:rowOff>32004</xdr:rowOff>
    </xdr:to>
    <xdr:cxnSp macro="">
      <xdr:nvCxnSpPr>
        <xdr:cNvPr id="132" name="直線コネクタ 131">
          <a:extLst>
            <a:ext uri="{FF2B5EF4-FFF2-40B4-BE49-F238E27FC236}">
              <a16:creationId xmlns:a16="http://schemas.microsoft.com/office/drawing/2014/main" id="{7603E461-7FB8-4F0D-9B4E-8702F51A6C05}"/>
            </a:ext>
          </a:extLst>
        </xdr:cNvPr>
        <xdr:cNvCxnSpPr/>
      </xdr:nvCxnSpPr>
      <xdr:spPr>
        <a:xfrm>
          <a:off x="4114800" y="10959084"/>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3D349327-8CE9-4595-92F7-51FD41AABD51}"/>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FC1C9D94-AEFD-4A7B-98EC-6A3237311465}"/>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65</xdr:row>
      <xdr:rowOff>65786</xdr:rowOff>
    </xdr:to>
    <xdr:cxnSp macro="">
      <xdr:nvCxnSpPr>
        <xdr:cNvPr id="135" name="直線コネクタ 134">
          <a:extLst>
            <a:ext uri="{FF2B5EF4-FFF2-40B4-BE49-F238E27FC236}">
              <a16:creationId xmlns:a16="http://schemas.microsoft.com/office/drawing/2014/main" id="{9161C4C8-BD74-48BF-83D0-CD0DA32FD9C7}"/>
            </a:ext>
          </a:extLst>
        </xdr:cNvPr>
        <xdr:cNvCxnSpPr/>
      </xdr:nvCxnSpPr>
      <xdr:spPr>
        <a:xfrm flipV="1">
          <a:off x="3225800" y="10959084"/>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D9D7C112-77A8-47BE-9DE0-8DC5C0C7F511}"/>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a:extLst>
            <a:ext uri="{FF2B5EF4-FFF2-40B4-BE49-F238E27FC236}">
              <a16:creationId xmlns:a16="http://schemas.microsoft.com/office/drawing/2014/main" id="{C3CBBE9D-F086-4AE4-8187-FC1C230AAF58}"/>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32004</xdr:rowOff>
    </xdr:from>
    <xdr:to>
      <xdr:col>15</xdr:col>
      <xdr:colOff>82550</xdr:colOff>
      <xdr:row>65</xdr:row>
      <xdr:rowOff>65786</xdr:rowOff>
    </xdr:to>
    <xdr:cxnSp macro="">
      <xdr:nvCxnSpPr>
        <xdr:cNvPr id="138" name="直線コネクタ 137">
          <a:extLst>
            <a:ext uri="{FF2B5EF4-FFF2-40B4-BE49-F238E27FC236}">
              <a16:creationId xmlns:a16="http://schemas.microsoft.com/office/drawing/2014/main" id="{012237DD-CE6B-40AB-972C-05F55841AD26}"/>
            </a:ext>
          </a:extLst>
        </xdr:cNvPr>
        <xdr:cNvCxnSpPr/>
      </xdr:nvCxnSpPr>
      <xdr:spPr>
        <a:xfrm>
          <a:off x="2336800" y="111762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9A30E0F3-937D-4A07-B97D-C858D72BD5CB}"/>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a:extLst>
            <a:ext uri="{FF2B5EF4-FFF2-40B4-BE49-F238E27FC236}">
              <a16:creationId xmlns:a16="http://schemas.microsoft.com/office/drawing/2014/main" id="{82BE8D40-26DE-4847-B675-A4598F5710C0}"/>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150368</xdr:rowOff>
    </xdr:from>
    <xdr:to>
      <xdr:col>11</xdr:col>
      <xdr:colOff>31750</xdr:colOff>
      <xdr:row>65</xdr:row>
      <xdr:rowOff>32004</xdr:rowOff>
    </xdr:to>
    <xdr:cxnSp macro="">
      <xdr:nvCxnSpPr>
        <xdr:cNvPr id="141" name="直線コネクタ 140">
          <a:extLst>
            <a:ext uri="{FF2B5EF4-FFF2-40B4-BE49-F238E27FC236}">
              <a16:creationId xmlns:a16="http://schemas.microsoft.com/office/drawing/2014/main" id="{97DD530A-77F5-4C52-A12C-9A0D03B55B24}"/>
            </a:ext>
          </a:extLst>
        </xdr:cNvPr>
        <xdr:cNvCxnSpPr/>
      </xdr:nvCxnSpPr>
      <xdr:spPr>
        <a:xfrm>
          <a:off x="1447800" y="111231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F5634BFD-E9AB-40F7-B1D9-1DED7D1BA31A}"/>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a:extLst>
            <a:ext uri="{FF2B5EF4-FFF2-40B4-BE49-F238E27FC236}">
              <a16:creationId xmlns:a16="http://schemas.microsoft.com/office/drawing/2014/main" id="{E1374DF1-746E-404F-AE34-63E1022C6465}"/>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631EE8DE-9F3D-45B6-B532-28050076C922}"/>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a:extLst>
            <a:ext uri="{FF2B5EF4-FFF2-40B4-BE49-F238E27FC236}">
              <a16:creationId xmlns:a16="http://schemas.microsoft.com/office/drawing/2014/main" id="{78CD46B1-DE60-47A6-BBC1-98B8E102B3AC}"/>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8D68C4C-CB68-4EA2-9ACA-438EA3D261B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2E37804-D245-4514-9FC7-8285CEA776F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273C9A1F-B626-40A7-A2DE-CF1A4B81A6D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364CC7E-98F0-44DD-A530-C475495B828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6AD6ED6C-33E5-4F72-BC68-25F35C9842FA}"/>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152654</xdr:rowOff>
    </xdr:from>
    <xdr:to>
      <xdr:col>23</xdr:col>
      <xdr:colOff>184150</xdr:colOff>
      <xdr:row>65</xdr:row>
      <xdr:rowOff>82804</xdr:rowOff>
    </xdr:to>
    <xdr:sp macro="" textlink="">
      <xdr:nvSpPr>
        <xdr:cNvPr id="151" name="楕円 150">
          <a:extLst>
            <a:ext uri="{FF2B5EF4-FFF2-40B4-BE49-F238E27FC236}">
              <a16:creationId xmlns:a16="http://schemas.microsoft.com/office/drawing/2014/main" id="{6144544C-D4CD-4151-A375-1D17C3CBAE78}"/>
            </a:ext>
          </a:extLst>
        </xdr:cNvPr>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124731</xdr:rowOff>
    </xdr:from>
    <xdr:ext cx="762000" cy="259045"/>
    <xdr:sp macro="" textlink="">
      <xdr:nvSpPr>
        <xdr:cNvPr id="152" name="財政構造の弾力性該当値テキスト">
          <a:extLst>
            <a:ext uri="{FF2B5EF4-FFF2-40B4-BE49-F238E27FC236}">
              <a16:creationId xmlns:a16="http://schemas.microsoft.com/office/drawing/2014/main" id="{E00CDD4B-2BA2-4D90-9816-D843A8E9BFCE}"/>
            </a:ext>
          </a:extLst>
        </xdr:cNvPr>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3" name="楕円 152">
          <a:extLst>
            <a:ext uri="{FF2B5EF4-FFF2-40B4-BE49-F238E27FC236}">
              <a16:creationId xmlns:a16="http://schemas.microsoft.com/office/drawing/2014/main" id="{A8328C70-DA14-4988-993E-EC7FE6E62D57}"/>
            </a:ext>
          </a:extLst>
        </xdr:cNvPr>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54" name="テキスト ボックス 153">
          <a:extLst>
            <a:ext uri="{FF2B5EF4-FFF2-40B4-BE49-F238E27FC236}">
              <a16:creationId xmlns:a16="http://schemas.microsoft.com/office/drawing/2014/main" id="{7D444BD4-2D3B-432E-BDC0-F8997A0C54DF}"/>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14986</xdr:rowOff>
    </xdr:from>
    <xdr:to>
      <xdr:col>15</xdr:col>
      <xdr:colOff>133350</xdr:colOff>
      <xdr:row>65</xdr:row>
      <xdr:rowOff>116586</xdr:rowOff>
    </xdr:to>
    <xdr:sp macro="" textlink="">
      <xdr:nvSpPr>
        <xdr:cNvPr id="155" name="楕円 154">
          <a:extLst>
            <a:ext uri="{FF2B5EF4-FFF2-40B4-BE49-F238E27FC236}">
              <a16:creationId xmlns:a16="http://schemas.microsoft.com/office/drawing/2014/main" id="{3D751CE7-29D1-464E-907A-233CA811B5A0}"/>
            </a:ext>
          </a:extLst>
        </xdr:cNvPr>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101363</xdr:rowOff>
    </xdr:from>
    <xdr:ext cx="762000" cy="259045"/>
    <xdr:sp macro="" textlink="">
      <xdr:nvSpPr>
        <xdr:cNvPr id="156" name="テキスト ボックス 155">
          <a:extLst>
            <a:ext uri="{FF2B5EF4-FFF2-40B4-BE49-F238E27FC236}">
              <a16:creationId xmlns:a16="http://schemas.microsoft.com/office/drawing/2014/main" id="{430AC0D7-2A93-41F8-9185-0F9B8632ABD6}"/>
            </a:ext>
          </a:extLst>
        </xdr:cNvPr>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152654</xdr:rowOff>
    </xdr:from>
    <xdr:to>
      <xdr:col>11</xdr:col>
      <xdr:colOff>82550</xdr:colOff>
      <xdr:row>65</xdr:row>
      <xdr:rowOff>82804</xdr:rowOff>
    </xdr:to>
    <xdr:sp macro="" textlink="">
      <xdr:nvSpPr>
        <xdr:cNvPr id="157" name="楕円 156">
          <a:extLst>
            <a:ext uri="{FF2B5EF4-FFF2-40B4-BE49-F238E27FC236}">
              <a16:creationId xmlns:a16="http://schemas.microsoft.com/office/drawing/2014/main" id="{E946036F-F3EB-47A3-9561-27FC2E93F695}"/>
            </a:ext>
          </a:extLst>
        </xdr:cNvPr>
        <xdr:cNvSpPr/>
      </xdr:nvSpPr>
      <xdr:spPr>
        <a:xfrm>
          <a:off x="2286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67581</xdr:rowOff>
    </xdr:from>
    <xdr:ext cx="762000" cy="259045"/>
    <xdr:sp macro="" textlink="">
      <xdr:nvSpPr>
        <xdr:cNvPr id="158" name="テキスト ボックス 157">
          <a:extLst>
            <a:ext uri="{FF2B5EF4-FFF2-40B4-BE49-F238E27FC236}">
              <a16:creationId xmlns:a16="http://schemas.microsoft.com/office/drawing/2014/main" id="{7C3FE9B6-DF95-4A83-9DCF-E6B7CD3773EF}"/>
            </a:ext>
          </a:extLst>
        </xdr:cNvPr>
        <xdr:cNvSpPr txBox="1"/>
      </xdr:nvSpPr>
      <xdr:spPr>
        <a:xfrm>
          <a:off x="1955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99568</xdr:rowOff>
    </xdr:from>
    <xdr:to>
      <xdr:col>7</xdr:col>
      <xdr:colOff>31750</xdr:colOff>
      <xdr:row>65</xdr:row>
      <xdr:rowOff>29718</xdr:rowOff>
    </xdr:to>
    <xdr:sp macro="" textlink="">
      <xdr:nvSpPr>
        <xdr:cNvPr id="159" name="楕円 158">
          <a:extLst>
            <a:ext uri="{FF2B5EF4-FFF2-40B4-BE49-F238E27FC236}">
              <a16:creationId xmlns:a16="http://schemas.microsoft.com/office/drawing/2014/main" id="{9AA20A72-DA58-464B-A31E-E1659416AB42}"/>
            </a:ext>
          </a:extLst>
        </xdr:cNvPr>
        <xdr:cNvSpPr/>
      </xdr:nvSpPr>
      <xdr:spPr>
        <a:xfrm>
          <a:off x="1397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39895</xdr:rowOff>
    </xdr:from>
    <xdr:ext cx="762000" cy="259045"/>
    <xdr:sp macro="" textlink="">
      <xdr:nvSpPr>
        <xdr:cNvPr id="160" name="テキスト ボックス 159">
          <a:extLst>
            <a:ext uri="{FF2B5EF4-FFF2-40B4-BE49-F238E27FC236}">
              <a16:creationId xmlns:a16="http://schemas.microsoft.com/office/drawing/2014/main" id="{3055100A-442D-4A5C-B26C-6304BF4DACB3}"/>
            </a:ext>
          </a:extLst>
        </xdr:cNvPr>
        <xdr:cNvSpPr txBox="1"/>
      </xdr:nvSpPr>
      <xdr:spPr>
        <a:xfrm>
          <a:off x="1066800" y="108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81361D6F-A88E-44DB-B3DD-D223ADADA7F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B27DA504-05FC-4087-8D51-D8DE6C21707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DC9F5877-6B88-477A-A6CB-A9A0B6F3A00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[118,419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A27BFB75-4F45-4BE3-B4DB-1D842422721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DEF326C7-4606-4D4F-A86C-74A269CE893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23325764-74F3-45C0-B567-F3A4FF806F7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2D942BE2-3211-4240-8604-969E267857CC}"/>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89888F6E-E267-49AA-9F84-ADEE6D677D8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DB263020-EF09-4EBF-9209-541EA366773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BCCE90D1-D562-423C-9414-824EB91B328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67BC3FA5-5FC2-4358-87A7-8DC4C906C1B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BF795C19-2ABF-46D7-963D-8236AFF44EE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71D1E186-6574-4ECA-B07C-B4E04548ED3D}"/>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類似団体と比較して、主に人件費が低いことなどから類似団体平均値よりも低くなっている。</a:t>
          </a:r>
          <a:endParaRPr lang="ja-JP" altLang="ja-JP" sz="1400">
            <a:effectLst/>
          </a:endParaRPr>
        </a:p>
        <a:p>
          <a:r>
            <a:rPr kumimoji="1" lang="ja-JP" altLang="ja-JP" sz="1100">
              <a:solidFill>
                <a:schemeClr val="dk1"/>
              </a:solidFill>
              <a:effectLst/>
              <a:latin typeface="+mn-lt"/>
              <a:ea typeface="+mn-ea"/>
              <a:cs typeface="+mn-cs"/>
            </a:rPr>
            <a:t>　今後も行政改革の推進により、基本的な行政コストの縮減に努める。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7DA4E1AE-C159-46FD-9BD1-86EA00A8789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C915A696-A327-4B19-B53F-6B02E701787F}"/>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77DB537A-69DD-4133-A4C3-A83680592BD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122DF36E-64E5-4288-8986-C6065ABFCD08}"/>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B7890CE4-DE06-4EFD-B8DD-41000C7720B1}"/>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5943F340-E789-4934-B5E8-3AB1D2E8AEAC}"/>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CECABF3B-E04C-4144-9B3C-5B86380E3AF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33407917-8D0E-408D-BE82-2120F2F29ED9}"/>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8F1EFB02-3F03-4070-9ABE-C9DB17EFE504}"/>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F5B12CB6-229B-411F-BC54-7C8143447DE4}"/>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66B0C92-A39D-4E32-B7AC-09F999EDDE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34B2791-F394-441D-863F-E9869C1DA30D}"/>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86920514-E552-495D-B1A9-C06E1F6C659A}"/>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A0F9FEB2-FA9D-4981-BF19-E0D22D93464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F032402A-A283-4C50-8197-6A14EA79BD39}"/>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CE29A412-E78C-46FB-81D7-4E9D91711F9F}"/>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4C928B64-BAB5-44C9-8F93-19CEE56DDC56}"/>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98684B29-84C4-488B-96DC-41F8B2323B31}"/>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77D44355-45D2-4796-AF84-2F9149D3D492}"/>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B1B840C8-90DF-47D3-B971-9EDCA207A75B}"/>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3BB825E5-958F-4673-B1BC-00E6C2AAA61F}"/>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139415</xdr:rowOff>
    </xdr:from>
    <xdr:to>
      <xdr:col>23</xdr:col>
      <xdr:colOff>133350</xdr:colOff>
      <xdr:row>82</xdr:row>
      <xdr:rowOff>112142</xdr:rowOff>
    </xdr:to>
    <xdr:cxnSp macro="">
      <xdr:nvCxnSpPr>
        <xdr:cNvPr id="195" name="直線コネクタ 194">
          <a:extLst>
            <a:ext uri="{FF2B5EF4-FFF2-40B4-BE49-F238E27FC236}">
              <a16:creationId xmlns:a16="http://schemas.microsoft.com/office/drawing/2014/main" id="{B1115F3D-CEE2-41B0-88DA-4AD97AC5ED57}"/>
            </a:ext>
          </a:extLst>
        </xdr:cNvPr>
        <xdr:cNvCxnSpPr/>
      </xdr:nvCxnSpPr>
      <xdr:spPr>
        <a:xfrm>
          <a:off x="4114800" y="14026865"/>
          <a:ext cx="838200" cy="1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a:extLst>
            <a:ext uri="{FF2B5EF4-FFF2-40B4-BE49-F238E27FC236}">
              <a16:creationId xmlns:a16="http://schemas.microsoft.com/office/drawing/2014/main" id="{C770B15A-D91E-4150-B068-D37DEB637931}"/>
            </a:ext>
          </a:extLst>
        </xdr:cNvPr>
        <xdr:cNvSpPr txBox="1"/>
      </xdr:nvSpPr>
      <xdr:spPr>
        <a:xfrm>
          <a:off x="5041900" y="14366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5D879944-8948-49D9-8CE4-5C056C1AF31B}"/>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119187</xdr:rowOff>
    </xdr:from>
    <xdr:to>
      <xdr:col>19</xdr:col>
      <xdr:colOff>133350</xdr:colOff>
      <xdr:row>81</xdr:row>
      <xdr:rowOff>139415</xdr:rowOff>
    </xdr:to>
    <xdr:cxnSp macro="">
      <xdr:nvCxnSpPr>
        <xdr:cNvPr id="198" name="直線コネクタ 197">
          <a:extLst>
            <a:ext uri="{FF2B5EF4-FFF2-40B4-BE49-F238E27FC236}">
              <a16:creationId xmlns:a16="http://schemas.microsoft.com/office/drawing/2014/main" id="{FE2B5634-EE0E-4654-82F9-15A278B8AE93}"/>
            </a:ext>
          </a:extLst>
        </xdr:cNvPr>
        <xdr:cNvCxnSpPr/>
      </xdr:nvCxnSpPr>
      <xdr:spPr>
        <a:xfrm>
          <a:off x="3225800" y="14006637"/>
          <a:ext cx="889000" cy="2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648A8329-4E97-4762-9746-427049CAE2AE}"/>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a:extLst>
            <a:ext uri="{FF2B5EF4-FFF2-40B4-BE49-F238E27FC236}">
              <a16:creationId xmlns:a16="http://schemas.microsoft.com/office/drawing/2014/main" id="{827B4DBB-6045-468E-A33B-54EE0D99908F}"/>
            </a:ext>
          </a:extLst>
        </xdr:cNvPr>
        <xdr:cNvSpPr txBox="1"/>
      </xdr:nvSpPr>
      <xdr:spPr>
        <a:xfrm>
          <a:off x="3733800" y="1438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163914</xdr:rowOff>
    </xdr:from>
    <xdr:to>
      <xdr:col>15</xdr:col>
      <xdr:colOff>82550</xdr:colOff>
      <xdr:row>81</xdr:row>
      <xdr:rowOff>119187</xdr:rowOff>
    </xdr:to>
    <xdr:cxnSp macro="">
      <xdr:nvCxnSpPr>
        <xdr:cNvPr id="201" name="直線コネクタ 200">
          <a:extLst>
            <a:ext uri="{FF2B5EF4-FFF2-40B4-BE49-F238E27FC236}">
              <a16:creationId xmlns:a16="http://schemas.microsoft.com/office/drawing/2014/main" id="{C66F7270-AE8C-4E9E-9BB8-9666813D0B7C}"/>
            </a:ext>
          </a:extLst>
        </xdr:cNvPr>
        <xdr:cNvCxnSpPr/>
      </xdr:nvCxnSpPr>
      <xdr:spPr>
        <a:xfrm>
          <a:off x="2336800" y="13879914"/>
          <a:ext cx="889000" cy="1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1935AE96-D105-4FD1-8BC6-AC4592F0C2F0}"/>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a:extLst>
            <a:ext uri="{FF2B5EF4-FFF2-40B4-BE49-F238E27FC236}">
              <a16:creationId xmlns:a16="http://schemas.microsoft.com/office/drawing/2014/main" id="{51D057C1-627C-4E80-909D-9A40CF45C320}"/>
            </a:ext>
          </a:extLst>
        </xdr:cNvPr>
        <xdr:cNvSpPr txBox="1"/>
      </xdr:nvSpPr>
      <xdr:spPr>
        <a:xfrm>
          <a:off x="2844800" y="1422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85491</xdr:rowOff>
    </xdr:from>
    <xdr:to>
      <xdr:col>11</xdr:col>
      <xdr:colOff>31750</xdr:colOff>
      <xdr:row>80</xdr:row>
      <xdr:rowOff>163914</xdr:rowOff>
    </xdr:to>
    <xdr:cxnSp macro="">
      <xdr:nvCxnSpPr>
        <xdr:cNvPr id="204" name="直線コネクタ 203">
          <a:extLst>
            <a:ext uri="{FF2B5EF4-FFF2-40B4-BE49-F238E27FC236}">
              <a16:creationId xmlns:a16="http://schemas.microsoft.com/office/drawing/2014/main" id="{EF24CACE-C593-4004-81B4-D0C706601082}"/>
            </a:ext>
          </a:extLst>
        </xdr:cNvPr>
        <xdr:cNvCxnSpPr/>
      </xdr:nvCxnSpPr>
      <xdr:spPr>
        <a:xfrm>
          <a:off x="1447800" y="13801491"/>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49966D77-15D5-4B77-8C2B-079C846D024F}"/>
            </a:ext>
          </a:extLst>
        </xdr:cNvPr>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a:extLst>
            <a:ext uri="{FF2B5EF4-FFF2-40B4-BE49-F238E27FC236}">
              <a16:creationId xmlns:a16="http://schemas.microsoft.com/office/drawing/2014/main" id="{7D979EE6-F249-4330-99B8-904FE72A902C}"/>
            </a:ext>
          </a:extLst>
        </xdr:cNvPr>
        <xdr:cNvSpPr txBox="1"/>
      </xdr:nvSpPr>
      <xdr:spPr>
        <a:xfrm>
          <a:off x="1955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874BB60C-CCB0-48DE-BEF8-1FE502A845DA}"/>
            </a:ext>
          </a:extLst>
        </xdr:cNvPr>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3D4E28E5-0028-4D0D-8E0D-C315138E3E92}"/>
            </a:ext>
          </a:extLst>
        </xdr:cNvPr>
        <xdr:cNvSpPr txBox="1"/>
      </xdr:nvSpPr>
      <xdr:spPr>
        <a:xfrm>
          <a:off x="1066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F89391F2-8A8D-40D6-90C1-A8AA104E686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D95D6E41-CC21-42DE-BC3A-40DCE3D4013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AFA25EC-4E00-4EDA-8214-7CE0AF2B18B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C08E0B8C-AF0D-4847-A8EB-8B5BC1DDDCC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22AE62B3-0FA7-4A68-9133-B8EC0ADA5C7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61342</xdr:rowOff>
    </xdr:from>
    <xdr:to>
      <xdr:col>23</xdr:col>
      <xdr:colOff>184150</xdr:colOff>
      <xdr:row>82</xdr:row>
      <xdr:rowOff>162942</xdr:rowOff>
    </xdr:to>
    <xdr:sp macro="" textlink="">
      <xdr:nvSpPr>
        <xdr:cNvPr id="214" name="楕円 213">
          <a:extLst>
            <a:ext uri="{FF2B5EF4-FFF2-40B4-BE49-F238E27FC236}">
              <a16:creationId xmlns:a16="http://schemas.microsoft.com/office/drawing/2014/main" id="{8E47EE91-84C1-4695-A21B-3FB050EC6C10}"/>
            </a:ext>
          </a:extLst>
        </xdr:cNvPr>
        <xdr:cNvSpPr/>
      </xdr:nvSpPr>
      <xdr:spPr>
        <a:xfrm>
          <a:off x="4902200" y="1412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77869</xdr:rowOff>
    </xdr:from>
    <xdr:ext cx="762000" cy="259045"/>
    <xdr:sp macro="" textlink="">
      <xdr:nvSpPr>
        <xdr:cNvPr id="215" name="人件費・物件費等の状況該当値テキスト">
          <a:extLst>
            <a:ext uri="{FF2B5EF4-FFF2-40B4-BE49-F238E27FC236}">
              <a16:creationId xmlns:a16="http://schemas.microsoft.com/office/drawing/2014/main" id="{CA32A0E5-375A-4975-B349-E0E7AD415A75}"/>
            </a:ext>
          </a:extLst>
        </xdr:cNvPr>
        <xdr:cNvSpPr txBox="1"/>
      </xdr:nvSpPr>
      <xdr:spPr>
        <a:xfrm>
          <a:off x="5041900" y="1396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88615</xdr:rowOff>
    </xdr:from>
    <xdr:to>
      <xdr:col>19</xdr:col>
      <xdr:colOff>184150</xdr:colOff>
      <xdr:row>82</xdr:row>
      <xdr:rowOff>18765</xdr:rowOff>
    </xdr:to>
    <xdr:sp macro="" textlink="">
      <xdr:nvSpPr>
        <xdr:cNvPr id="216" name="楕円 215">
          <a:extLst>
            <a:ext uri="{FF2B5EF4-FFF2-40B4-BE49-F238E27FC236}">
              <a16:creationId xmlns:a16="http://schemas.microsoft.com/office/drawing/2014/main" id="{D426D112-7D44-4501-851C-B110038CF78E}"/>
            </a:ext>
          </a:extLst>
        </xdr:cNvPr>
        <xdr:cNvSpPr/>
      </xdr:nvSpPr>
      <xdr:spPr>
        <a:xfrm>
          <a:off x="4064000" y="139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28942</xdr:rowOff>
    </xdr:from>
    <xdr:ext cx="736600" cy="259045"/>
    <xdr:sp macro="" textlink="">
      <xdr:nvSpPr>
        <xdr:cNvPr id="217" name="テキスト ボックス 216">
          <a:extLst>
            <a:ext uri="{FF2B5EF4-FFF2-40B4-BE49-F238E27FC236}">
              <a16:creationId xmlns:a16="http://schemas.microsoft.com/office/drawing/2014/main" id="{008A9E36-96DD-4ABC-ACA2-62B0FEA6569C}"/>
            </a:ext>
          </a:extLst>
        </xdr:cNvPr>
        <xdr:cNvSpPr txBox="1"/>
      </xdr:nvSpPr>
      <xdr:spPr>
        <a:xfrm>
          <a:off x="3733800" y="13744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68387</xdr:rowOff>
    </xdr:from>
    <xdr:to>
      <xdr:col>15</xdr:col>
      <xdr:colOff>133350</xdr:colOff>
      <xdr:row>81</xdr:row>
      <xdr:rowOff>169987</xdr:rowOff>
    </xdr:to>
    <xdr:sp macro="" textlink="">
      <xdr:nvSpPr>
        <xdr:cNvPr id="218" name="楕円 217">
          <a:extLst>
            <a:ext uri="{FF2B5EF4-FFF2-40B4-BE49-F238E27FC236}">
              <a16:creationId xmlns:a16="http://schemas.microsoft.com/office/drawing/2014/main" id="{D8A0BBD9-722D-40DC-80EC-E8C85AED780A}"/>
            </a:ext>
          </a:extLst>
        </xdr:cNvPr>
        <xdr:cNvSpPr/>
      </xdr:nvSpPr>
      <xdr:spPr>
        <a:xfrm>
          <a:off x="3175000" y="1395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8714</xdr:rowOff>
    </xdr:from>
    <xdr:ext cx="762000" cy="259045"/>
    <xdr:sp macro="" textlink="">
      <xdr:nvSpPr>
        <xdr:cNvPr id="219" name="テキスト ボックス 218">
          <a:extLst>
            <a:ext uri="{FF2B5EF4-FFF2-40B4-BE49-F238E27FC236}">
              <a16:creationId xmlns:a16="http://schemas.microsoft.com/office/drawing/2014/main" id="{9F05189E-36FA-443E-ABC3-F661BF856621}"/>
            </a:ext>
          </a:extLst>
        </xdr:cNvPr>
        <xdr:cNvSpPr txBox="1"/>
      </xdr:nvSpPr>
      <xdr:spPr>
        <a:xfrm>
          <a:off x="2844800" y="1372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113114</xdr:rowOff>
    </xdr:from>
    <xdr:to>
      <xdr:col>11</xdr:col>
      <xdr:colOff>82550</xdr:colOff>
      <xdr:row>81</xdr:row>
      <xdr:rowOff>43264</xdr:rowOff>
    </xdr:to>
    <xdr:sp macro="" textlink="">
      <xdr:nvSpPr>
        <xdr:cNvPr id="220" name="楕円 219">
          <a:extLst>
            <a:ext uri="{FF2B5EF4-FFF2-40B4-BE49-F238E27FC236}">
              <a16:creationId xmlns:a16="http://schemas.microsoft.com/office/drawing/2014/main" id="{4FD40D45-C7D8-4E9F-9602-8BC3121D2A80}"/>
            </a:ext>
          </a:extLst>
        </xdr:cNvPr>
        <xdr:cNvSpPr/>
      </xdr:nvSpPr>
      <xdr:spPr>
        <a:xfrm>
          <a:off x="2286000" y="1382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53441</xdr:rowOff>
    </xdr:from>
    <xdr:ext cx="762000" cy="259045"/>
    <xdr:sp macro="" textlink="">
      <xdr:nvSpPr>
        <xdr:cNvPr id="221" name="テキスト ボックス 220">
          <a:extLst>
            <a:ext uri="{FF2B5EF4-FFF2-40B4-BE49-F238E27FC236}">
              <a16:creationId xmlns:a16="http://schemas.microsoft.com/office/drawing/2014/main" id="{FCFAA31C-12C3-449D-B7A4-6B1E914317A5}"/>
            </a:ext>
          </a:extLst>
        </xdr:cNvPr>
        <xdr:cNvSpPr txBox="1"/>
      </xdr:nvSpPr>
      <xdr:spPr>
        <a:xfrm>
          <a:off x="1955800" y="135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34691</xdr:rowOff>
    </xdr:from>
    <xdr:to>
      <xdr:col>7</xdr:col>
      <xdr:colOff>31750</xdr:colOff>
      <xdr:row>80</xdr:row>
      <xdr:rowOff>136291</xdr:rowOff>
    </xdr:to>
    <xdr:sp macro="" textlink="">
      <xdr:nvSpPr>
        <xdr:cNvPr id="222" name="楕円 221">
          <a:extLst>
            <a:ext uri="{FF2B5EF4-FFF2-40B4-BE49-F238E27FC236}">
              <a16:creationId xmlns:a16="http://schemas.microsoft.com/office/drawing/2014/main" id="{C4910446-89C7-4963-8510-8F00D8AB7E78}"/>
            </a:ext>
          </a:extLst>
        </xdr:cNvPr>
        <xdr:cNvSpPr/>
      </xdr:nvSpPr>
      <xdr:spPr>
        <a:xfrm>
          <a:off x="1397000" y="137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146468</xdr:rowOff>
    </xdr:from>
    <xdr:ext cx="762000" cy="259045"/>
    <xdr:sp macro="" textlink="">
      <xdr:nvSpPr>
        <xdr:cNvPr id="223" name="テキスト ボックス 222">
          <a:extLst>
            <a:ext uri="{FF2B5EF4-FFF2-40B4-BE49-F238E27FC236}">
              <a16:creationId xmlns:a16="http://schemas.microsoft.com/office/drawing/2014/main" id="{FB659533-96A8-4855-9E50-5B96273F3FB3}"/>
            </a:ext>
          </a:extLst>
        </xdr:cNvPr>
        <xdr:cNvSpPr txBox="1"/>
      </xdr:nvSpPr>
      <xdr:spPr>
        <a:xfrm>
          <a:off x="1066800" y="1351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44AE0DAF-8A2A-4A64-A7CC-6F5C761E6F4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40604075-5734-4B48-9E23-60C8DF47436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5E9699C8-063B-49F2-8313-F009AE3BFEBB}"/>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6B607025-8E81-4575-A991-30423BD9FE9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E28CBDF7-849A-444A-8657-2D30F258946E}"/>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C391F986-EA87-4BBF-897F-E653EA4C6825}"/>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D966899-38FB-4CEA-867E-B7B6DE351A3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4BC21A8-279E-4F2C-B704-3CD2A3016B15}"/>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74D95CAC-9EA2-41AB-91A0-ABEC545699E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16F4448D-8FE2-48BB-B224-8753AC18486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409A25D1-97B0-4DC3-A60B-E65D85112C4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5700D923-1E75-4C9C-BE62-D75D635C55F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4C520F94-5F42-4E7A-AF2C-BDD07B327A75}"/>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本市では人事院勧告に準じた給与改定を行っている。</a:t>
          </a:r>
          <a:endParaRPr lang="ja-JP" altLang="ja-JP" sz="1400">
            <a:effectLst/>
          </a:endParaRPr>
        </a:p>
        <a:p>
          <a:r>
            <a:rPr kumimoji="1" lang="ja-JP" altLang="ja-JP" sz="1100">
              <a:solidFill>
                <a:schemeClr val="dk1"/>
              </a:solidFill>
              <a:effectLst/>
              <a:latin typeface="+mn-lt"/>
              <a:ea typeface="+mn-ea"/>
              <a:cs typeface="+mn-cs"/>
            </a:rPr>
            <a:t> 　高齢層の退職等の影響もあり、ラスパイレス指数は下降傾向にあったが、近年はほぼ横ばいで推移している。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EC71B43E-5E79-46AB-B48D-C50711417EDD}"/>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5054DD73-C6E1-4D07-8D5D-A2668B58B3F5}"/>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F4D6979E-CCBD-4552-8BB7-50147B56C76A}"/>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FAB303E2-25CE-4F5B-8A41-E95A75350FAD}"/>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ECE45E8D-A591-48CE-BDB4-D48A92B8A3D8}"/>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8048DD17-C292-4F22-9F42-0606F9C818DE}"/>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D57DD242-412F-4C9E-8D5E-F49E57EF7088}"/>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AA537652-5BB0-4A14-A1BB-DA7F388A2B76}"/>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2EA18919-8FDB-497B-AF9D-B35DC58FC40B}"/>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1B218F1F-8CB2-4B60-9D42-93FFCC9462A1}"/>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EC31EEF7-2B91-4957-8C7B-31AD29268E6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F4F436EC-D696-445B-ACC0-818C831A1309}"/>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16AFF4D2-D4EA-4298-9943-B804AFAEDC47}"/>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E7516B18-353B-42D7-B0D7-E37199EDA9EE}"/>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B54559C-06C8-40A5-9643-F9A5862E028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5C6D16D2-FA59-496A-B11D-FEF6D1B9637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45B46FB-B82C-4594-A7BD-8B2E0E35B499}"/>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115A46DE-5646-4B81-88A6-34CD52CA987A}"/>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16DD4737-2582-4F4C-BB73-E99B7472CDEB}"/>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835C4402-1A71-49D1-A390-FDA843FDA7C2}"/>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F602BB79-F455-4684-9FBA-F31EAAE2D385}"/>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DC8C2A1C-28E6-4609-8B19-4F11FF403BFB}"/>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152400</xdr:rowOff>
    </xdr:to>
    <xdr:cxnSp macro="">
      <xdr:nvCxnSpPr>
        <xdr:cNvPr id="259" name="直線コネクタ 258">
          <a:extLst>
            <a:ext uri="{FF2B5EF4-FFF2-40B4-BE49-F238E27FC236}">
              <a16:creationId xmlns:a16="http://schemas.microsoft.com/office/drawing/2014/main" id="{ECDC1E3A-A77F-47A6-8724-A0DC8593FCB0}"/>
            </a:ext>
          </a:extLst>
        </xdr:cNvPr>
        <xdr:cNvCxnSpPr/>
      </xdr:nvCxnSpPr>
      <xdr:spPr>
        <a:xfrm>
          <a:off x="16179800" y="1469117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22CB9CED-264F-4F67-97B9-FC885651D2F2}"/>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85415111-8DBC-4ECE-AC40-BEA67CEA16CD}"/>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117929</xdr:rowOff>
    </xdr:to>
    <xdr:cxnSp macro="">
      <xdr:nvCxnSpPr>
        <xdr:cNvPr id="262" name="直線コネクタ 261">
          <a:extLst>
            <a:ext uri="{FF2B5EF4-FFF2-40B4-BE49-F238E27FC236}">
              <a16:creationId xmlns:a16="http://schemas.microsoft.com/office/drawing/2014/main" id="{B9F7837A-3133-4C6F-95C5-99C01A04C2FE}"/>
            </a:ext>
          </a:extLst>
        </xdr:cNvPr>
        <xdr:cNvCxnSpPr/>
      </xdr:nvCxnSpPr>
      <xdr:spPr>
        <a:xfrm>
          <a:off x="15290800" y="146739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3F61F242-4D2E-4F64-96D7-96E600DB9DF9}"/>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a:extLst>
            <a:ext uri="{FF2B5EF4-FFF2-40B4-BE49-F238E27FC236}">
              <a16:creationId xmlns:a16="http://schemas.microsoft.com/office/drawing/2014/main" id="{B2FA5B39-5E7D-458A-9A8A-1B0A5BCB09CF}"/>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100693</xdr:rowOff>
    </xdr:to>
    <xdr:cxnSp macro="">
      <xdr:nvCxnSpPr>
        <xdr:cNvPr id="265" name="直線コネクタ 264">
          <a:extLst>
            <a:ext uri="{FF2B5EF4-FFF2-40B4-BE49-F238E27FC236}">
              <a16:creationId xmlns:a16="http://schemas.microsoft.com/office/drawing/2014/main" id="{F9EE1BDC-7E58-4F1A-89D0-A67EF4712A53}"/>
            </a:ext>
          </a:extLst>
        </xdr:cNvPr>
        <xdr:cNvCxnSpPr/>
      </xdr:nvCxnSpPr>
      <xdr:spPr>
        <a:xfrm>
          <a:off x="14401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C4689A04-9B98-497A-888C-5F93C483DA3E}"/>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BA700E0B-81BA-4A60-B8D6-5A26B5AE5F28}"/>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152400</xdr:rowOff>
    </xdr:to>
    <xdr:cxnSp macro="">
      <xdr:nvCxnSpPr>
        <xdr:cNvPr id="268" name="直線コネクタ 267">
          <a:extLst>
            <a:ext uri="{FF2B5EF4-FFF2-40B4-BE49-F238E27FC236}">
              <a16:creationId xmlns:a16="http://schemas.microsoft.com/office/drawing/2014/main" id="{C07F68EF-952F-4058-91D7-D762E4022798}"/>
            </a:ext>
          </a:extLst>
        </xdr:cNvPr>
        <xdr:cNvCxnSpPr/>
      </xdr:nvCxnSpPr>
      <xdr:spPr>
        <a:xfrm flipV="1">
          <a:off x="13512800" y="146567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E8CF0D2F-8E70-4E43-92DF-42DDEE90925A}"/>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a:extLst>
            <a:ext uri="{FF2B5EF4-FFF2-40B4-BE49-F238E27FC236}">
              <a16:creationId xmlns:a16="http://schemas.microsoft.com/office/drawing/2014/main" id="{B7E794D5-AD91-44F1-8B3E-43170D8A2FAE}"/>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7165A662-2BEF-418D-A254-256DF426F9F8}"/>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CE1EAE62-696C-4491-8E24-8C6E51A5E858}"/>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8AB54216-E359-43C2-BE8B-295EF597BBDC}"/>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53A9037-9262-4054-8B52-F296917F075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1424818-B57B-4F17-8DFA-94C8024EEA4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EFAC1E81-0DD4-4283-BEF0-F2115E933D16}"/>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9BCE516-952B-4EC7-BC66-602712F51D5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a:extLst>
            <a:ext uri="{FF2B5EF4-FFF2-40B4-BE49-F238E27FC236}">
              <a16:creationId xmlns:a16="http://schemas.microsoft.com/office/drawing/2014/main" id="{C84865CD-374A-4358-9386-B5ACD503794F}"/>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9" name="給与水準   （国との比較）該当値テキスト">
          <a:extLst>
            <a:ext uri="{FF2B5EF4-FFF2-40B4-BE49-F238E27FC236}">
              <a16:creationId xmlns:a16="http://schemas.microsoft.com/office/drawing/2014/main" id="{0C1D7897-58D7-46F2-8713-D692DEC3C4E5}"/>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0" name="楕円 279">
          <a:extLst>
            <a:ext uri="{FF2B5EF4-FFF2-40B4-BE49-F238E27FC236}">
              <a16:creationId xmlns:a16="http://schemas.microsoft.com/office/drawing/2014/main" id="{C1439EF0-D4DE-42FE-AFAF-35B01DEB1CC1}"/>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81" name="テキスト ボックス 280">
          <a:extLst>
            <a:ext uri="{FF2B5EF4-FFF2-40B4-BE49-F238E27FC236}">
              <a16:creationId xmlns:a16="http://schemas.microsoft.com/office/drawing/2014/main" id="{125D02F3-4AD2-4737-B11A-8CA22E9E9338}"/>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2" name="楕円 281">
          <a:extLst>
            <a:ext uri="{FF2B5EF4-FFF2-40B4-BE49-F238E27FC236}">
              <a16:creationId xmlns:a16="http://schemas.microsoft.com/office/drawing/2014/main" id="{0810A318-03EC-4F27-A989-F01DA77FB6B2}"/>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3" name="テキスト ボックス 282">
          <a:extLst>
            <a:ext uri="{FF2B5EF4-FFF2-40B4-BE49-F238E27FC236}">
              <a16:creationId xmlns:a16="http://schemas.microsoft.com/office/drawing/2014/main" id="{A72F5F57-981E-4914-96DA-DB0D8435A6E7}"/>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4" name="楕円 283">
          <a:extLst>
            <a:ext uri="{FF2B5EF4-FFF2-40B4-BE49-F238E27FC236}">
              <a16:creationId xmlns:a16="http://schemas.microsoft.com/office/drawing/2014/main" id="{F70B2D29-B247-46DE-A9D4-76D822DBB76B}"/>
            </a:ext>
          </a:extLst>
        </xdr:cNvPr>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5" name="テキスト ボックス 284">
          <a:extLst>
            <a:ext uri="{FF2B5EF4-FFF2-40B4-BE49-F238E27FC236}">
              <a16:creationId xmlns:a16="http://schemas.microsoft.com/office/drawing/2014/main" id="{EA601425-516B-43AF-A7C5-5D8203896EFC}"/>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6" name="楕円 285">
          <a:extLst>
            <a:ext uri="{FF2B5EF4-FFF2-40B4-BE49-F238E27FC236}">
              <a16:creationId xmlns:a16="http://schemas.microsoft.com/office/drawing/2014/main" id="{0AFC1A41-CCAD-4E2E-9F39-2A08943B0DE5}"/>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7" name="テキスト ボックス 286">
          <a:extLst>
            <a:ext uri="{FF2B5EF4-FFF2-40B4-BE49-F238E27FC236}">
              <a16:creationId xmlns:a16="http://schemas.microsoft.com/office/drawing/2014/main" id="{FE7B6C61-DF61-4F01-B1F5-308676D94C71}"/>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7F71185C-0229-46C3-AE34-12B4F59EC75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74011FB6-C86A-465C-BB0F-37D9A791FCF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2D0E5AD6-5506-44E4-A2D1-0546DAB756B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E7C4592B-6875-4159-8772-A757388F745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4177CA30-D178-47D0-9940-A4BAFB80AD3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B61E708E-6CEA-4688-B6DD-365C5D56235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6DC33537-1893-40E5-A91A-2D2A88E6B5A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13B9E0E3-8956-46C7-8CE7-477482F44411}"/>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F2681735-A8E2-4504-AFA5-B2AEAF85D29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E064145-A96F-4B44-AF35-5A5D7161DD6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98FAA95B-C2D9-4FB0-8B5C-66136DF6735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75EED63C-FEC9-42C6-87B1-F9D59D32916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D078DF18-2811-4216-B0CE-5BCF3CCBCCE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行政改革大綱及び推進計画に基づき、業務の効率化や業務量の変化等に応じた職員定数の見直しを毎年度行い、適正な定員管理を推進している。</a:t>
          </a:r>
          <a:endParaRPr lang="ja-JP" altLang="ja-JP" sz="1400">
            <a:effectLst/>
          </a:endParaRPr>
        </a:p>
        <a:p>
          <a:r>
            <a:rPr kumimoji="1" lang="ja-JP" altLang="ja-JP" sz="1100">
              <a:solidFill>
                <a:schemeClr val="dk1"/>
              </a:solidFill>
              <a:effectLst/>
              <a:latin typeface="+mn-lt"/>
              <a:ea typeface="+mn-ea"/>
              <a:cs typeface="+mn-cs"/>
            </a:rPr>
            <a:t>　今後も引き続き、適正な定員管理の推進に努める。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4F8B6BE5-4A72-43C2-883C-1A8F63226B3F}"/>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56C10E55-B4C6-4999-94B7-EBC3970DD2C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CC31190E-BEE6-49B5-96A3-627C499BF3A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4FF78E8B-DF07-4C78-9A55-6A751F189579}"/>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F73B959A-705F-4021-A3DF-7FFD7B030FFF}"/>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139BC553-74A0-4179-8E63-F5D53BE37BED}"/>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4843FA34-0CD8-475F-82AF-58A91A78A71C}"/>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E66D8D99-BF5D-4799-BBC0-B613063868E4}"/>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D6BE160A-8BF9-4DB3-9C52-2DD1388C7292}"/>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6048F094-311A-4408-A3CE-35226CAB130D}"/>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6BB572E2-4645-4AA0-8B2E-3F0D7B1DB467}"/>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F16748A5-9A2D-4D11-A46B-DB59E63B355F}"/>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533E663E-9549-4986-85F7-6C8D3188CCF9}"/>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434F9777-915E-4339-AC0A-F5656352325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65B3A640-8F36-4C1F-9013-7B3FFD0C219A}"/>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144A5828-B610-4B4D-9F97-0000B5E62C9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1EAF8A30-EDE2-458E-9042-DABE01D0ECAB}"/>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4686EF0-2D64-47D2-ACE7-04A22875AAA2}"/>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F6ABB0C3-B9E0-4DFB-B5AA-A1FCE6409552}"/>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284F8E2A-E11C-4FF4-BC0B-53273D820FB4}"/>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34F68C66-6180-402E-A899-7993AAA69D4E}"/>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75142</xdr:rowOff>
    </xdr:from>
    <xdr:to>
      <xdr:col>81</xdr:col>
      <xdr:colOff>44450</xdr:colOff>
      <xdr:row>61</xdr:row>
      <xdr:rowOff>111337</xdr:rowOff>
    </xdr:to>
    <xdr:cxnSp macro="">
      <xdr:nvCxnSpPr>
        <xdr:cNvPr id="322" name="直線コネクタ 321">
          <a:extLst>
            <a:ext uri="{FF2B5EF4-FFF2-40B4-BE49-F238E27FC236}">
              <a16:creationId xmlns:a16="http://schemas.microsoft.com/office/drawing/2014/main" id="{562F74ED-5419-477F-9214-4D42F7B631C1}"/>
            </a:ext>
          </a:extLst>
        </xdr:cNvPr>
        <xdr:cNvCxnSpPr/>
      </xdr:nvCxnSpPr>
      <xdr:spPr>
        <a:xfrm>
          <a:off x="16179800" y="10533592"/>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a:extLst>
            <a:ext uri="{FF2B5EF4-FFF2-40B4-BE49-F238E27FC236}">
              <a16:creationId xmlns:a16="http://schemas.microsoft.com/office/drawing/2014/main" id="{16882D3D-3505-492F-BDD5-CBF0FECD684B}"/>
            </a:ext>
          </a:extLst>
        </xdr:cNvPr>
        <xdr:cNvSpPr txBox="1"/>
      </xdr:nvSpPr>
      <xdr:spPr>
        <a:xfrm>
          <a:off x="17106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60AF4B2E-44E9-422E-8A43-8D0960F944F8}"/>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71120</xdr:rowOff>
    </xdr:from>
    <xdr:to>
      <xdr:col>77</xdr:col>
      <xdr:colOff>44450</xdr:colOff>
      <xdr:row>61</xdr:row>
      <xdr:rowOff>75142</xdr:rowOff>
    </xdr:to>
    <xdr:cxnSp macro="">
      <xdr:nvCxnSpPr>
        <xdr:cNvPr id="325" name="直線コネクタ 324">
          <a:extLst>
            <a:ext uri="{FF2B5EF4-FFF2-40B4-BE49-F238E27FC236}">
              <a16:creationId xmlns:a16="http://schemas.microsoft.com/office/drawing/2014/main" id="{D2725578-8044-4A4B-B37B-564F828C44EC}"/>
            </a:ext>
          </a:extLst>
        </xdr:cNvPr>
        <xdr:cNvCxnSpPr/>
      </xdr:nvCxnSpPr>
      <xdr:spPr>
        <a:xfrm>
          <a:off x="15290800" y="1052957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F35782DB-61DA-4665-BFB7-76ABDDF741F9}"/>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a:extLst>
            <a:ext uri="{FF2B5EF4-FFF2-40B4-BE49-F238E27FC236}">
              <a16:creationId xmlns:a16="http://schemas.microsoft.com/office/drawing/2014/main" id="{A49554CC-58EF-4163-B2E7-8C20395151B3}"/>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26881</xdr:rowOff>
    </xdr:from>
    <xdr:to>
      <xdr:col>72</xdr:col>
      <xdr:colOff>203200</xdr:colOff>
      <xdr:row>61</xdr:row>
      <xdr:rowOff>71120</xdr:rowOff>
    </xdr:to>
    <xdr:cxnSp macro="">
      <xdr:nvCxnSpPr>
        <xdr:cNvPr id="328" name="直線コネクタ 327">
          <a:extLst>
            <a:ext uri="{FF2B5EF4-FFF2-40B4-BE49-F238E27FC236}">
              <a16:creationId xmlns:a16="http://schemas.microsoft.com/office/drawing/2014/main" id="{548A3EBC-96CF-44CD-BF5A-BA2C71FD6004}"/>
            </a:ext>
          </a:extLst>
        </xdr:cNvPr>
        <xdr:cNvCxnSpPr/>
      </xdr:nvCxnSpPr>
      <xdr:spPr>
        <a:xfrm>
          <a:off x="14401800" y="10485331"/>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8639A16A-33EF-4933-88EE-54A1AF2B057E}"/>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a:extLst>
            <a:ext uri="{FF2B5EF4-FFF2-40B4-BE49-F238E27FC236}">
              <a16:creationId xmlns:a16="http://schemas.microsoft.com/office/drawing/2014/main" id="{E0E99D09-DAE0-4069-BEA2-3A5364D293D4}"/>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14817</xdr:rowOff>
    </xdr:from>
    <xdr:to>
      <xdr:col>68</xdr:col>
      <xdr:colOff>152400</xdr:colOff>
      <xdr:row>61</xdr:row>
      <xdr:rowOff>26881</xdr:rowOff>
    </xdr:to>
    <xdr:cxnSp macro="">
      <xdr:nvCxnSpPr>
        <xdr:cNvPr id="331" name="直線コネクタ 330">
          <a:extLst>
            <a:ext uri="{FF2B5EF4-FFF2-40B4-BE49-F238E27FC236}">
              <a16:creationId xmlns:a16="http://schemas.microsoft.com/office/drawing/2014/main" id="{6975E9FB-5355-46CD-BF98-01A04911393D}"/>
            </a:ext>
          </a:extLst>
        </xdr:cNvPr>
        <xdr:cNvCxnSpPr/>
      </xdr:nvCxnSpPr>
      <xdr:spPr>
        <a:xfrm>
          <a:off x="13512800" y="10473267"/>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72DA1492-19A3-4ADE-AE6C-FCAD98F71531}"/>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a:extLst>
            <a:ext uri="{FF2B5EF4-FFF2-40B4-BE49-F238E27FC236}">
              <a16:creationId xmlns:a16="http://schemas.microsoft.com/office/drawing/2014/main" id="{056CF4EF-3C66-4648-8705-125E3A2B1BCD}"/>
            </a:ext>
          </a:extLst>
        </xdr:cNvPr>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EA9F4DBB-A9BD-4CC4-8593-2CDE93DBE0D8}"/>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819C5153-BD5C-4E66-ACD3-88F1D8330A49}"/>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441C6A42-E64C-4DE2-BC06-351572BDDC4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29A6F0F-6749-48A4-8268-07B6F323223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ED54DDF-3D72-4666-8117-1CAB140B628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69336595-429B-4633-A152-59328A2F3BB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2F8C0C9A-AB12-4853-AFD6-80C742113C33}"/>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41" name="楕円 340">
          <a:extLst>
            <a:ext uri="{FF2B5EF4-FFF2-40B4-BE49-F238E27FC236}">
              <a16:creationId xmlns:a16="http://schemas.microsoft.com/office/drawing/2014/main" id="{BBF20BA1-0DC9-4659-BA70-21ED04600C60}"/>
            </a:ext>
          </a:extLst>
        </xdr:cNvPr>
        <xdr:cNvSpPr/>
      </xdr:nvSpPr>
      <xdr:spPr>
        <a:xfrm>
          <a:off x="16967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77064</xdr:rowOff>
    </xdr:from>
    <xdr:ext cx="762000" cy="259045"/>
    <xdr:sp macro="" textlink="">
      <xdr:nvSpPr>
        <xdr:cNvPr id="342" name="定員管理の状況該当値テキスト">
          <a:extLst>
            <a:ext uri="{FF2B5EF4-FFF2-40B4-BE49-F238E27FC236}">
              <a16:creationId xmlns:a16="http://schemas.microsoft.com/office/drawing/2014/main" id="{4CCE4902-E06F-4B1D-BA28-B047708D6F88}"/>
            </a:ext>
          </a:extLst>
        </xdr:cNvPr>
        <xdr:cNvSpPr txBox="1"/>
      </xdr:nvSpPr>
      <xdr:spPr>
        <a:xfrm>
          <a:off x="17106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24342</xdr:rowOff>
    </xdr:from>
    <xdr:to>
      <xdr:col>77</xdr:col>
      <xdr:colOff>95250</xdr:colOff>
      <xdr:row>61</xdr:row>
      <xdr:rowOff>125942</xdr:rowOff>
    </xdr:to>
    <xdr:sp macro="" textlink="">
      <xdr:nvSpPr>
        <xdr:cNvPr id="343" name="楕円 342">
          <a:extLst>
            <a:ext uri="{FF2B5EF4-FFF2-40B4-BE49-F238E27FC236}">
              <a16:creationId xmlns:a16="http://schemas.microsoft.com/office/drawing/2014/main" id="{9C0594F2-96F5-4591-81C7-B14B88DA48CB}"/>
            </a:ext>
          </a:extLst>
        </xdr:cNvPr>
        <xdr:cNvSpPr/>
      </xdr:nvSpPr>
      <xdr:spPr>
        <a:xfrm>
          <a:off x="16129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136119</xdr:rowOff>
    </xdr:from>
    <xdr:ext cx="736600" cy="259045"/>
    <xdr:sp macro="" textlink="">
      <xdr:nvSpPr>
        <xdr:cNvPr id="344" name="テキスト ボックス 343">
          <a:extLst>
            <a:ext uri="{FF2B5EF4-FFF2-40B4-BE49-F238E27FC236}">
              <a16:creationId xmlns:a16="http://schemas.microsoft.com/office/drawing/2014/main" id="{71E609AC-CB25-4CBA-A7FE-F99F6F208347}"/>
            </a:ext>
          </a:extLst>
        </xdr:cNvPr>
        <xdr:cNvSpPr txBox="1"/>
      </xdr:nvSpPr>
      <xdr:spPr>
        <a:xfrm>
          <a:off x="15798800" y="1025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20320</xdr:rowOff>
    </xdr:from>
    <xdr:to>
      <xdr:col>73</xdr:col>
      <xdr:colOff>44450</xdr:colOff>
      <xdr:row>61</xdr:row>
      <xdr:rowOff>121920</xdr:rowOff>
    </xdr:to>
    <xdr:sp macro="" textlink="">
      <xdr:nvSpPr>
        <xdr:cNvPr id="345" name="楕円 344">
          <a:extLst>
            <a:ext uri="{FF2B5EF4-FFF2-40B4-BE49-F238E27FC236}">
              <a16:creationId xmlns:a16="http://schemas.microsoft.com/office/drawing/2014/main" id="{01A6CDCB-037F-4C7F-80AE-12032BD2E787}"/>
            </a:ext>
          </a:extLst>
        </xdr:cNvPr>
        <xdr:cNvSpPr/>
      </xdr:nvSpPr>
      <xdr:spPr>
        <a:xfrm>
          <a:off x="15240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132097</xdr:rowOff>
    </xdr:from>
    <xdr:ext cx="762000" cy="259045"/>
    <xdr:sp macro="" textlink="">
      <xdr:nvSpPr>
        <xdr:cNvPr id="346" name="テキスト ボックス 345">
          <a:extLst>
            <a:ext uri="{FF2B5EF4-FFF2-40B4-BE49-F238E27FC236}">
              <a16:creationId xmlns:a16="http://schemas.microsoft.com/office/drawing/2014/main" id="{8315552C-BE07-4C2B-A052-879F94253E48}"/>
            </a:ext>
          </a:extLst>
        </xdr:cNvPr>
        <xdr:cNvSpPr txBox="1"/>
      </xdr:nvSpPr>
      <xdr:spPr>
        <a:xfrm>
          <a:off x="14909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147531</xdr:rowOff>
    </xdr:from>
    <xdr:to>
      <xdr:col>68</xdr:col>
      <xdr:colOff>203200</xdr:colOff>
      <xdr:row>61</xdr:row>
      <xdr:rowOff>77681</xdr:rowOff>
    </xdr:to>
    <xdr:sp macro="" textlink="">
      <xdr:nvSpPr>
        <xdr:cNvPr id="347" name="楕円 346">
          <a:extLst>
            <a:ext uri="{FF2B5EF4-FFF2-40B4-BE49-F238E27FC236}">
              <a16:creationId xmlns:a16="http://schemas.microsoft.com/office/drawing/2014/main" id="{1E9090FC-1AA9-4AD3-9309-C575642C61D8}"/>
            </a:ext>
          </a:extLst>
        </xdr:cNvPr>
        <xdr:cNvSpPr/>
      </xdr:nvSpPr>
      <xdr:spPr>
        <a:xfrm>
          <a:off x="14351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87858</xdr:rowOff>
    </xdr:from>
    <xdr:ext cx="762000" cy="259045"/>
    <xdr:sp macro="" textlink="">
      <xdr:nvSpPr>
        <xdr:cNvPr id="348" name="テキスト ボックス 347">
          <a:extLst>
            <a:ext uri="{FF2B5EF4-FFF2-40B4-BE49-F238E27FC236}">
              <a16:creationId xmlns:a16="http://schemas.microsoft.com/office/drawing/2014/main" id="{FBA96472-D05E-4369-8E67-D0CD9B8071BE}"/>
            </a:ext>
          </a:extLst>
        </xdr:cNvPr>
        <xdr:cNvSpPr txBox="1"/>
      </xdr:nvSpPr>
      <xdr:spPr>
        <a:xfrm>
          <a:off x="14020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49" name="楕円 348">
          <a:extLst>
            <a:ext uri="{FF2B5EF4-FFF2-40B4-BE49-F238E27FC236}">
              <a16:creationId xmlns:a16="http://schemas.microsoft.com/office/drawing/2014/main" id="{96D48FDA-ECDD-49A0-BEDF-F7D8DC077E79}"/>
            </a:ext>
          </a:extLst>
        </xdr:cNvPr>
        <xdr:cNvSpPr/>
      </xdr:nvSpPr>
      <xdr:spPr>
        <a:xfrm>
          <a:off x="13462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75794</xdr:rowOff>
    </xdr:from>
    <xdr:ext cx="762000" cy="259045"/>
    <xdr:sp macro="" textlink="">
      <xdr:nvSpPr>
        <xdr:cNvPr id="350" name="テキスト ボックス 349">
          <a:extLst>
            <a:ext uri="{FF2B5EF4-FFF2-40B4-BE49-F238E27FC236}">
              <a16:creationId xmlns:a16="http://schemas.microsoft.com/office/drawing/2014/main" id="{A33518C1-A192-4278-93BE-B4B3B9DC41B8}"/>
            </a:ext>
          </a:extLst>
        </xdr:cNvPr>
        <xdr:cNvSpPr txBox="1"/>
      </xdr:nvSpPr>
      <xdr:spPr>
        <a:xfrm>
          <a:off x="13131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CE5E0043-AD6A-43DD-821E-E502040BF11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B9226388-6930-4D47-A015-E18F2C92DF34}"/>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DB46B2DE-EB1D-4EF8-9C76-A0AB6E13F15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4453212F-6ECE-4A07-8057-0BABD1C8851E}"/>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7924B127-1388-4676-9BA6-C566A2E1EC12}"/>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6FA3F64A-20E2-4D63-9338-488AF5BA34B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46942E02-CDE5-4D2A-9D9A-DD38CF1A8EC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CC4FBDF5-202F-43EB-B980-FC0663C1CDDA}"/>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3EA96AD3-1ADD-482E-89A3-069148278ED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F2D2673B-F4B5-4D78-ABEA-ED419ED44119}"/>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27A4503E-AF0D-433C-99D2-BFDF0C1B7EE6}"/>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C7187BFE-DF2F-4ED3-B918-430C0DDBA42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374E5595-1CA6-4CF9-8066-DA525C59501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類似団体平均値より低く、公債費負担の健全度は確保されていると考えている。</a:t>
          </a:r>
          <a:endParaRPr lang="ja-JP" altLang="ja-JP" sz="1400">
            <a:effectLst/>
          </a:endParaRPr>
        </a:p>
        <a:p>
          <a:r>
            <a:rPr kumimoji="1" lang="ja-JP" altLang="ja-JP" sz="1100">
              <a:solidFill>
                <a:schemeClr val="dk1"/>
              </a:solidFill>
              <a:effectLst/>
              <a:latin typeface="+mn-lt"/>
              <a:ea typeface="+mn-ea"/>
              <a:cs typeface="+mn-cs"/>
            </a:rPr>
            <a:t>　今後も公債費の削減等により財政の健全化に努める。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E4F31CD4-3792-427F-AA74-8213C43DE31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E11F09AD-73E4-4C94-88E6-1C6CB7B07E5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1890A8C5-342F-4CA3-8D8F-213617FEE32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1C00C2A1-F986-4D34-A055-17DAC422D1FA}"/>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DD05002A-89FC-487D-B232-4ECD89235ABE}"/>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56929E5D-4DDB-423E-9AAD-96A9E63E1317}"/>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E7AEB0B7-37F4-4BFE-9730-05C351A10928}"/>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DA3CBCBC-9875-49C8-B640-E58105D7FBED}"/>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24C0F2A0-1B38-4E03-B7D6-7BFC88C24D11}"/>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5325E1B3-48BC-4B02-8706-B822A4AB8C4C}"/>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80459E9B-D3F2-4CA1-97F5-E41F70F13359}"/>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14498EC6-759E-46CD-95BC-B108FC29AFBF}"/>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2CAE5B46-893A-4F7A-BED1-C34AD74F691A}"/>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7BCE1048-5698-4373-AF22-F94B31F53B85}"/>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D0E8412B-C0C2-4799-974E-EA3453385AB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1F68DCA-D77E-45C0-8878-CEDEEE31073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64332367-2B82-4D0F-818C-EE5E1F57E642}"/>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77A4A998-278D-4754-B374-B7810C4072C8}"/>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57AA5919-DD79-4478-BD3C-E3FD9D122808}"/>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FA402EC4-4055-4C18-A5F2-568BE6A2219C}"/>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D7B30036-AF53-4DAC-A143-01F79C84FA1E}"/>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104019</xdr:rowOff>
    </xdr:to>
    <xdr:cxnSp macro="">
      <xdr:nvCxnSpPr>
        <xdr:cNvPr id="385" name="直線コネクタ 384">
          <a:extLst>
            <a:ext uri="{FF2B5EF4-FFF2-40B4-BE49-F238E27FC236}">
              <a16:creationId xmlns:a16="http://schemas.microsoft.com/office/drawing/2014/main" id="{9693810A-A4C8-43F4-BDDF-C588586AC2C9}"/>
            </a:ext>
          </a:extLst>
        </xdr:cNvPr>
        <xdr:cNvCxnSpPr/>
      </xdr:nvCxnSpPr>
      <xdr:spPr>
        <a:xfrm>
          <a:off x="16179800" y="690456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a:extLst>
            <a:ext uri="{FF2B5EF4-FFF2-40B4-BE49-F238E27FC236}">
              <a16:creationId xmlns:a16="http://schemas.microsoft.com/office/drawing/2014/main" id="{C7F2B827-C034-4A2E-B11C-5034C446F089}"/>
            </a:ext>
          </a:extLst>
        </xdr:cNvPr>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EE74C81A-54F2-4FD7-B84E-A69DBC4344A7}"/>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126093</xdr:rowOff>
    </xdr:from>
    <xdr:to>
      <xdr:col>77</xdr:col>
      <xdr:colOff>44450</xdr:colOff>
      <xdr:row>40</xdr:row>
      <xdr:rowOff>46567</xdr:rowOff>
    </xdr:to>
    <xdr:cxnSp macro="">
      <xdr:nvCxnSpPr>
        <xdr:cNvPr id="388" name="直線コネクタ 387">
          <a:extLst>
            <a:ext uri="{FF2B5EF4-FFF2-40B4-BE49-F238E27FC236}">
              <a16:creationId xmlns:a16="http://schemas.microsoft.com/office/drawing/2014/main" id="{1C8428E7-D95F-4B6D-936D-CE74A5F62BED}"/>
            </a:ext>
          </a:extLst>
        </xdr:cNvPr>
        <xdr:cNvCxnSpPr/>
      </xdr:nvCxnSpPr>
      <xdr:spPr>
        <a:xfrm>
          <a:off x="15290800" y="681264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1DC90ABF-BB78-4D6C-BFA6-43B30E4C0D44}"/>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a:extLst>
            <a:ext uri="{FF2B5EF4-FFF2-40B4-BE49-F238E27FC236}">
              <a16:creationId xmlns:a16="http://schemas.microsoft.com/office/drawing/2014/main" id="{8364F351-6B10-44AE-BEAA-48019F22F7D5}"/>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68641</xdr:rowOff>
    </xdr:from>
    <xdr:to>
      <xdr:col>72</xdr:col>
      <xdr:colOff>203200</xdr:colOff>
      <xdr:row>39</xdr:row>
      <xdr:rowOff>126093</xdr:rowOff>
    </xdr:to>
    <xdr:cxnSp macro="">
      <xdr:nvCxnSpPr>
        <xdr:cNvPr id="391" name="直線コネクタ 390">
          <a:extLst>
            <a:ext uri="{FF2B5EF4-FFF2-40B4-BE49-F238E27FC236}">
              <a16:creationId xmlns:a16="http://schemas.microsoft.com/office/drawing/2014/main" id="{5D12B536-DB31-4499-990B-9F1204A3CCAF}"/>
            </a:ext>
          </a:extLst>
        </xdr:cNvPr>
        <xdr:cNvCxnSpPr/>
      </xdr:nvCxnSpPr>
      <xdr:spPr>
        <a:xfrm>
          <a:off x="14401800" y="67551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8FE2BBA6-BF1C-4DEA-9E0C-8D48AA7EBB09}"/>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a:extLst>
            <a:ext uri="{FF2B5EF4-FFF2-40B4-BE49-F238E27FC236}">
              <a16:creationId xmlns:a16="http://schemas.microsoft.com/office/drawing/2014/main" id="{4DBFFF5A-9CFC-410C-BFAA-85EDD4D9A951}"/>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45659</xdr:rowOff>
    </xdr:from>
    <xdr:to>
      <xdr:col>68</xdr:col>
      <xdr:colOff>152400</xdr:colOff>
      <xdr:row>39</xdr:row>
      <xdr:rowOff>68641</xdr:rowOff>
    </xdr:to>
    <xdr:cxnSp macro="">
      <xdr:nvCxnSpPr>
        <xdr:cNvPr id="394" name="直線コネクタ 393">
          <a:extLst>
            <a:ext uri="{FF2B5EF4-FFF2-40B4-BE49-F238E27FC236}">
              <a16:creationId xmlns:a16="http://schemas.microsoft.com/office/drawing/2014/main" id="{0816B93C-54D7-4709-B72D-72403DE13A02}"/>
            </a:ext>
          </a:extLst>
        </xdr:cNvPr>
        <xdr:cNvCxnSpPr/>
      </xdr:nvCxnSpPr>
      <xdr:spPr>
        <a:xfrm>
          <a:off x="13512800" y="67322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1D40FA88-40C1-4491-8ED8-47CD372C621E}"/>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a:extLst>
            <a:ext uri="{FF2B5EF4-FFF2-40B4-BE49-F238E27FC236}">
              <a16:creationId xmlns:a16="http://schemas.microsoft.com/office/drawing/2014/main" id="{9217590E-1399-4BD4-818B-BE2F087A721D}"/>
            </a:ext>
          </a:extLst>
        </xdr:cNvPr>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4394E87A-5619-41C1-A9F5-F58EBB125C7D}"/>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a:extLst>
            <a:ext uri="{FF2B5EF4-FFF2-40B4-BE49-F238E27FC236}">
              <a16:creationId xmlns:a16="http://schemas.microsoft.com/office/drawing/2014/main" id="{5E876D04-A903-48F3-A52E-50152AA89504}"/>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E7C68A05-3EE2-4410-8118-DB57CC59AA7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80FF0478-D5AF-4E87-9E83-5CF0632B879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33802380-3484-45E3-80D7-491E8A5D466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2D655516-7E80-4871-A178-3F48BB8BF5E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87A8422F-7544-420B-A470-5EBEB4C5990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53219</xdr:rowOff>
    </xdr:from>
    <xdr:to>
      <xdr:col>81</xdr:col>
      <xdr:colOff>95250</xdr:colOff>
      <xdr:row>40</xdr:row>
      <xdr:rowOff>154819</xdr:rowOff>
    </xdr:to>
    <xdr:sp macro="" textlink="">
      <xdr:nvSpPr>
        <xdr:cNvPr id="404" name="楕円 403">
          <a:extLst>
            <a:ext uri="{FF2B5EF4-FFF2-40B4-BE49-F238E27FC236}">
              <a16:creationId xmlns:a16="http://schemas.microsoft.com/office/drawing/2014/main" id="{AF4A9A9D-5326-4CCC-9B68-9E9991DABD6D}"/>
            </a:ext>
          </a:extLst>
        </xdr:cNvPr>
        <xdr:cNvSpPr/>
      </xdr:nvSpPr>
      <xdr:spPr>
        <a:xfrm>
          <a:off x="169672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69746</xdr:rowOff>
    </xdr:from>
    <xdr:ext cx="762000" cy="259045"/>
    <xdr:sp macro="" textlink="">
      <xdr:nvSpPr>
        <xdr:cNvPr id="405" name="公債費負担の状況該当値テキスト">
          <a:extLst>
            <a:ext uri="{FF2B5EF4-FFF2-40B4-BE49-F238E27FC236}">
              <a16:creationId xmlns:a16="http://schemas.microsoft.com/office/drawing/2014/main" id="{75EE8DC0-288D-4ABE-B923-A4364B3385EC}"/>
            </a:ext>
          </a:extLst>
        </xdr:cNvPr>
        <xdr:cNvSpPr txBox="1"/>
      </xdr:nvSpPr>
      <xdr:spPr>
        <a:xfrm>
          <a:off x="17106900" y="675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6" name="楕円 405">
          <a:extLst>
            <a:ext uri="{FF2B5EF4-FFF2-40B4-BE49-F238E27FC236}">
              <a16:creationId xmlns:a16="http://schemas.microsoft.com/office/drawing/2014/main" id="{C17B6727-3DD1-4513-9479-7CE0A8ECFA77}"/>
            </a:ext>
          </a:extLst>
        </xdr:cNvPr>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07" name="テキスト ボックス 406">
          <a:extLst>
            <a:ext uri="{FF2B5EF4-FFF2-40B4-BE49-F238E27FC236}">
              <a16:creationId xmlns:a16="http://schemas.microsoft.com/office/drawing/2014/main" id="{71925E97-C9B7-4CD7-B1E4-E35FB77B8A5A}"/>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75293</xdr:rowOff>
    </xdr:from>
    <xdr:to>
      <xdr:col>73</xdr:col>
      <xdr:colOff>44450</xdr:colOff>
      <xdr:row>40</xdr:row>
      <xdr:rowOff>5443</xdr:rowOff>
    </xdr:to>
    <xdr:sp macro="" textlink="">
      <xdr:nvSpPr>
        <xdr:cNvPr id="408" name="楕円 407">
          <a:extLst>
            <a:ext uri="{FF2B5EF4-FFF2-40B4-BE49-F238E27FC236}">
              <a16:creationId xmlns:a16="http://schemas.microsoft.com/office/drawing/2014/main" id="{7E7B7FD4-302D-4804-8356-0405C6DFEF29}"/>
            </a:ext>
          </a:extLst>
        </xdr:cNvPr>
        <xdr:cNvSpPr/>
      </xdr:nvSpPr>
      <xdr:spPr>
        <a:xfrm>
          <a:off x="15240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409" name="テキスト ボックス 408">
          <a:extLst>
            <a:ext uri="{FF2B5EF4-FFF2-40B4-BE49-F238E27FC236}">
              <a16:creationId xmlns:a16="http://schemas.microsoft.com/office/drawing/2014/main" id="{6C7F7063-1355-4455-9150-8017D0A2A3AE}"/>
            </a:ext>
          </a:extLst>
        </xdr:cNvPr>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17841</xdr:rowOff>
    </xdr:from>
    <xdr:to>
      <xdr:col>68</xdr:col>
      <xdr:colOff>203200</xdr:colOff>
      <xdr:row>39</xdr:row>
      <xdr:rowOff>119441</xdr:rowOff>
    </xdr:to>
    <xdr:sp macro="" textlink="">
      <xdr:nvSpPr>
        <xdr:cNvPr id="410" name="楕円 409">
          <a:extLst>
            <a:ext uri="{FF2B5EF4-FFF2-40B4-BE49-F238E27FC236}">
              <a16:creationId xmlns:a16="http://schemas.microsoft.com/office/drawing/2014/main" id="{29DE2E64-FE98-4C4B-A40E-DA8ECE3302A5}"/>
            </a:ext>
          </a:extLst>
        </xdr:cNvPr>
        <xdr:cNvSpPr/>
      </xdr:nvSpPr>
      <xdr:spPr>
        <a:xfrm>
          <a:off x="14351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129618</xdr:rowOff>
    </xdr:from>
    <xdr:ext cx="762000" cy="259045"/>
    <xdr:sp macro="" textlink="">
      <xdr:nvSpPr>
        <xdr:cNvPr id="411" name="テキスト ボックス 410">
          <a:extLst>
            <a:ext uri="{FF2B5EF4-FFF2-40B4-BE49-F238E27FC236}">
              <a16:creationId xmlns:a16="http://schemas.microsoft.com/office/drawing/2014/main" id="{539B2E9B-B019-4F8A-A7B1-6469B718F277}"/>
            </a:ext>
          </a:extLst>
        </xdr:cNvPr>
        <xdr:cNvSpPr txBox="1"/>
      </xdr:nvSpPr>
      <xdr:spPr>
        <a:xfrm>
          <a:off x="14020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166309</xdr:rowOff>
    </xdr:from>
    <xdr:to>
      <xdr:col>64</xdr:col>
      <xdr:colOff>152400</xdr:colOff>
      <xdr:row>39</xdr:row>
      <xdr:rowOff>96459</xdr:rowOff>
    </xdr:to>
    <xdr:sp macro="" textlink="">
      <xdr:nvSpPr>
        <xdr:cNvPr id="412" name="楕円 411">
          <a:extLst>
            <a:ext uri="{FF2B5EF4-FFF2-40B4-BE49-F238E27FC236}">
              <a16:creationId xmlns:a16="http://schemas.microsoft.com/office/drawing/2014/main" id="{7CA26D4A-C60B-43C0-BB5E-2CF3C01E45C8}"/>
            </a:ext>
          </a:extLst>
        </xdr:cNvPr>
        <xdr:cNvSpPr/>
      </xdr:nvSpPr>
      <xdr:spPr>
        <a:xfrm>
          <a:off x="13462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106636</xdr:rowOff>
    </xdr:from>
    <xdr:ext cx="762000" cy="259045"/>
    <xdr:sp macro="" textlink="">
      <xdr:nvSpPr>
        <xdr:cNvPr id="413" name="テキスト ボックス 412">
          <a:extLst>
            <a:ext uri="{FF2B5EF4-FFF2-40B4-BE49-F238E27FC236}">
              <a16:creationId xmlns:a16="http://schemas.microsoft.com/office/drawing/2014/main" id="{152F5DFF-906D-49FD-99F5-1FD8144A4438}"/>
            </a:ext>
          </a:extLst>
        </xdr:cNvPr>
        <xdr:cNvSpPr txBox="1"/>
      </xdr:nvSpPr>
      <xdr:spPr>
        <a:xfrm>
          <a:off x="13131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179AC0E-20F7-41C5-BEEF-ED83C833697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1A1714B0-1596-406A-BDDC-5CA85072C22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DBDD57C4-8B7D-421F-AADC-FBEBDDE95AD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733E5B55-830D-4FBB-AE6B-208C42475EF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CDEDC2EE-4B40-450A-BFD9-526B440B669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BDAFF5DE-23A3-4B1F-B79A-7416E6F2C54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B49A9A4E-EC24-436A-82A1-38F6425BDA5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73DABAFC-2E78-4E03-BF11-D50F5B4F9DBF}"/>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668ED172-0752-4745-9498-F2240608730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22B2162D-27CE-4EE9-98B2-EE5165AFC5B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9384966F-F311-4832-9184-FD57566BB13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BFC817E6-604B-4418-ACE4-1B43D3F492A9}"/>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65B7CACF-4E3C-4943-B4B5-88D8B9B2434A}"/>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地方債借入高の減や、充当可能特定歳入の増加により、前年に比べ減少している。</a:t>
          </a:r>
          <a:endParaRPr lang="ja-JP" altLang="ja-JP" sz="1400">
            <a:effectLst/>
          </a:endParaRPr>
        </a:p>
        <a:p>
          <a:r>
            <a:rPr kumimoji="1" lang="ja-JP" altLang="ja-JP" sz="1100">
              <a:solidFill>
                <a:schemeClr val="dk1"/>
              </a:solidFill>
              <a:effectLst/>
              <a:latin typeface="+mn-lt"/>
              <a:ea typeface="+mn-ea"/>
              <a:cs typeface="+mn-cs"/>
            </a:rPr>
            <a:t>　今後も公債費の削減等により財政の健全化に努める。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735E29F7-B915-4901-8B5A-067777184DE4}"/>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9E8B4DBE-91BA-4F29-B28A-78D92A8135B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C7DF7CCA-C75A-4981-8790-6668092636F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3937D591-1761-433E-B974-E7CAA146E32E}"/>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5FBF81D4-3929-4BEF-AF0B-B488E2901669}"/>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FA569796-8D91-4041-9454-047F95DF720D}"/>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3D06823F-E7C1-447F-8368-92FDE1988EFA}"/>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62B12C0F-7F0B-46D1-9940-8F9035A91876}"/>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2AA4D242-DD29-4FEF-B5C4-6C82DBBB2E6D}"/>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2C1B6FF0-9967-4F19-9446-447E8E98546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4C37AC9F-BF4A-4564-9552-09610AD452FC}"/>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7E8EEE8A-32B4-4926-AB59-646F20E16699}"/>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C5992233-B338-4C73-9DF3-26B8F095C6E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F6F658F7-C7E1-4424-8807-247CA9E48375}"/>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CE37C53B-98B3-45EF-B64B-367EDF89C784}"/>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932F8523-DCDE-4A5B-A4EC-47160462EA51}"/>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219665ED-F2E5-4E67-A01D-DAC5458BEFA4}"/>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C5984D0C-4E66-480E-A8DE-D87BA54FDDB2}"/>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121615</xdr:rowOff>
    </xdr:from>
    <xdr:to>
      <xdr:col>81</xdr:col>
      <xdr:colOff>44450</xdr:colOff>
      <xdr:row>15</xdr:row>
      <xdr:rowOff>126441</xdr:rowOff>
    </xdr:to>
    <xdr:cxnSp macro="">
      <xdr:nvCxnSpPr>
        <xdr:cNvPr id="445" name="直線コネクタ 444">
          <a:extLst>
            <a:ext uri="{FF2B5EF4-FFF2-40B4-BE49-F238E27FC236}">
              <a16:creationId xmlns:a16="http://schemas.microsoft.com/office/drawing/2014/main" id="{74FC0C6A-5F73-40D0-852C-1E0295209453}"/>
            </a:ext>
          </a:extLst>
        </xdr:cNvPr>
        <xdr:cNvCxnSpPr/>
      </xdr:nvCxnSpPr>
      <xdr:spPr>
        <a:xfrm flipV="1">
          <a:off x="16179800" y="2693365"/>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a:extLst>
            <a:ext uri="{FF2B5EF4-FFF2-40B4-BE49-F238E27FC236}">
              <a16:creationId xmlns:a16="http://schemas.microsoft.com/office/drawing/2014/main" id="{A7EB6186-FB31-47A6-8CBA-A26C12C0B587}"/>
            </a:ext>
          </a:extLst>
        </xdr:cNvPr>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03F7C536-B9E1-46C0-B889-FB842AB4751B}"/>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126441</xdr:rowOff>
    </xdr:from>
    <xdr:to>
      <xdr:col>77</xdr:col>
      <xdr:colOff>44450</xdr:colOff>
      <xdr:row>16</xdr:row>
      <xdr:rowOff>67920</xdr:rowOff>
    </xdr:to>
    <xdr:cxnSp macro="">
      <xdr:nvCxnSpPr>
        <xdr:cNvPr id="448" name="直線コネクタ 447">
          <a:extLst>
            <a:ext uri="{FF2B5EF4-FFF2-40B4-BE49-F238E27FC236}">
              <a16:creationId xmlns:a16="http://schemas.microsoft.com/office/drawing/2014/main" id="{5DEF0C21-7A11-4602-9057-45E3AAE98445}"/>
            </a:ext>
          </a:extLst>
        </xdr:cNvPr>
        <xdr:cNvCxnSpPr/>
      </xdr:nvCxnSpPr>
      <xdr:spPr>
        <a:xfrm flipV="1">
          <a:off x="15290800" y="2698191"/>
          <a:ext cx="8890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7E577729-F3A7-444C-8F8A-A329DDB9CB6E}"/>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E2E82B6D-5EFA-4B72-A506-13C61E544F0E}"/>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168910</xdr:rowOff>
    </xdr:from>
    <xdr:to>
      <xdr:col>72</xdr:col>
      <xdr:colOff>203200</xdr:colOff>
      <xdr:row>16</xdr:row>
      <xdr:rowOff>67920</xdr:rowOff>
    </xdr:to>
    <xdr:cxnSp macro="">
      <xdr:nvCxnSpPr>
        <xdr:cNvPr id="451" name="直線コネクタ 450">
          <a:extLst>
            <a:ext uri="{FF2B5EF4-FFF2-40B4-BE49-F238E27FC236}">
              <a16:creationId xmlns:a16="http://schemas.microsoft.com/office/drawing/2014/main" id="{86FCD821-A6E1-4469-94E6-EF98C4565E9A}"/>
            </a:ext>
          </a:extLst>
        </xdr:cNvPr>
        <xdr:cNvCxnSpPr/>
      </xdr:nvCxnSpPr>
      <xdr:spPr>
        <a:xfrm>
          <a:off x="14401800" y="2740660"/>
          <a:ext cx="889000" cy="7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2FBFF8C1-6902-4706-8E01-CEACFFFDBFDD}"/>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a:extLst>
            <a:ext uri="{FF2B5EF4-FFF2-40B4-BE49-F238E27FC236}">
              <a16:creationId xmlns:a16="http://schemas.microsoft.com/office/drawing/2014/main" id="{8CFEF979-49DF-4A05-93E7-21C2E136DA6E}"/>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110033</xdr:rowOff>
    </xdr:from>
    <xdr:to>
      <xdr:col>68</xdr:col>
      <xdr:colOff>152400</xdr:colOff>
      <xdr:row>15</xdr:row>
      <xdr:rowOff>168910</xdr:rowOff>
    </xdr:to>
    <xdr:cxnSp macro="">
      <xdr:nvCxnSpPr>
        <xdr:cNvPr id="454" name="直線コネクタ 453">
          <a:extLst>
            <a:ext uri="{FF2B5EF4-FFF2-40B4-BE49-F238E27FC236}">
              <a16:creationId xmlns:a16="http://schemas.microsoft.com/office/drawing/2014/main" id="{6EED3BCC-3BCD-426D-8665-B367C23AF695}"/>
            </a:ext>
          </a:extLst>
        </xdr:cNvPr>
        <xdr:cNvCxnSpPr/>
      </xdr:nvCxnSpPr>
      <xdr:spPr>
        <a:xfrm>
          <a:off x="13512800" y="2681783"/>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a:extLst>
            <a:ext uri="{FF2B5EF4-FFF2-40B4-BE49-F238E27FC236}">
              <a16:creationId xmlns:a16="http://schemas.microsoft.com/office/drawing/2014/main" id="{09F48A36-0B64-41BB-8B78-5BB182AFDFCD}"/>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70680</xdr:rowOff>
    </xdr:from>
    <xdr:ext cx="762000" cy="259045"/>
    <xdr:sp macro="" textlink="">
      <xdr:nvSpPr>
        <xdr:cNvPr id="456" name="テキスト ボックス 455">
          <a:extLst>
            <a:ext uri="{FF2B5EF4-FFF2-40B4-BE49-F238E27FC236}">
              <a16:creationId xmlns:a16="http://schemas.microsoft.com/office/drawing/2014/main" id="{C076C306-80F0-4286-8D8E-3A1071CAD922}"/>
            </a:ext>
          </a:extLst>
        </xdr:cNvPr>
        <xdr:cNvSpPr txBox="1"/>
      </xdr:nvSpPr>
      <xdr:spPr>
        <a:xfrm>
          <a:off x="14020800" y="281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a:extLst>
            <a:ext uri="{FF2B5EF4-FFF2-40B4-BE49-F238E27FC236}">
              <a16:creationId xmlns:a16="http://schemas.microsoft.com/office/drawing/2014/main" id="{E0351BFB-DCE6-48E2-83A0-96DFD2CCFCFD}"/>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71645</xdr:rowOff>
    </xdr:from>
    <xdr:ext cx="762000" cy="259045"/>
    <xdr:sp macro="" textlink="">
      <xdr:nvSpPr>
        <xdr:cNvPr id="458" name="テキスト ボックス 457">
          <a:extLst>
            <a:ext uri="{FF2B5EF4-FFF2-40B4-BE49-F238E27FC236}">
              <a16:creationId xmlns:a16="http://schemas.microsoft.com/office/drawing/2014/main" id="{4145D089-D9C6-4607-8F26-15AD85E3215C}"/>
            </a:ext>
          </a:extLst>
        </xdr:cNvPr>
        <xdr:cNvSpPr txBox="1"/>
      </xdr:nvSpPr>
      <xdr:spPr>
        <a:xfrm>
          <a:off x="13131800" y="281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79253A1-8DDA-4FED-A9D6-94BE06CE4C03}"/>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CF4DCCC8-B8AB-4548-B60E-E37A8908D55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A1083C98-C98F-4235-B610-5A73A2B0B2F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C15490A2-F5EB-48D1-AD9B-A1BE76E3FE7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F49E0A13-1F4E-4825-98B3-9FDE90054F5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70815</xdr:rowOff>
    </xdr:from>
    <xdr:to>
      <xdr:col>81</xdr:col>
      <xdr:colOff>95250</xdr:colOff>
      <xdr:row>16</xdr:row>
      <xdr:rowOff>965</xdr:rowOff>
    </xdr:to>
    <xdr:sp macro="" textlink="">
      <xdr:nvSpPr>
        <xdr:cNvPr id="464" name="楕円 463">
          <a:extLst>
            <a:ext uri="{FF2B5EF4-FFF2-40B4-BE49-F238E27FC236}">
              <a16:creationId xmlns:a16="http://schemas.microsoft.com/office/drawing/2014/main" id="{A43B8A21-54A3-47CA-AB80-A557CE3A6D4A}"/>
            </a:ext>
          </a:extLst>
        </xdr:cNvPr>
        <xdr:cNvSpPr/>
      </xdr:nvSpPr>
      <xdr:spPr>
        <a:xfrm>
          <a:off x="16967200" y="26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42892</xdr:rowOff>
    </xdr:from>
    <xdr:ext cx="762000" cy="259045"/>
    <xdr:sp macro="" textlink="">
      <xdr:nvSpPr>
        <xdr:cNvPr id="465" name="将来負担の状況該当値テキスト">
          <a:extLst>
            <a:ext uri="{FF2B5EF4-FFF2-40B4-BE49-F238E27FC236}">
              <a16:creationId xmlns:a16="http://schemas.microsoft.com/office/drawing/2014/main" id="{37B4CF6C-A6FA-443D-A5C5-3B35B2280A2E}"/>
            </a:ext>
          </a:extLst>
        </xdr:cNvPr>
        <xdr:cNvSpPr txBox="1"/>
      </xdr:nvSpPr>
      <xdr:spPr>
        <a:xfrm>
          <a:off x="17106900" y="261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75641</xdr:rowOff>
    </xdr:from>
    <xdr:to>
      <xdr:col>77</xdr:col>
      <xdr:colOff>95250</xdr:colOff>
      <xdr:row>16</xdr:row>
      <xdr:rowOff>5791</xdr:rowOff>
    </xdr:to>
    <xdr:sp macro="" textlink="">
      <xdr:nvSpPr>
        <xdr:cNvPr id="466" name="楕円 465">
          <a:extLst>
            <a:ext uri="{FF2B5EF4-FFF2-40B4-BE49-F238E27FC236}">
              <a16:creationId xmlns:a16="http://schemas.microsoft.com/office/drawing/2014/main" id="{7B27A9FF-179F-4ECA-BA42-2DCB9F741969}"/>
            </a:ext>
          </a:extLst>
        </xdr:cNvPr>
        <xdr:cNvSpPr/>
      </xdr:nvSpPr>
      <xdr:spPr>
        <a:xfrm>
          <a:off x="16129000" y="264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162018</xdr:rowOff>
    </xdr:from>
    <xdr:ext cx="736600" cy="259045"/>
    <xdr:sp macro="" textlink="">
      <xdr:nvSpPr>
        <xdr:cNvPr id="467" name="テキスト ボックス 466">
          <a:extLst>
            <a:ext uri="{FF2B5EF4-FFF2-40B4-BE49-F238E27FC236}">
              <a16:creationId xmlns:a16="http://schemas.microsoft.com/office/drawing/2014/main" id="{B5207A95-0735-4E60-8C05-53BAFB0A31A4}"/>
            </a:ext>
          </a:extLst>
        </xdr:cNvPr>
        <xdr:cNvSpPr txBox="1"/>
      </xdr:nvSpPr>
      <xdr:spPr>
        <a:xfrm>
          <a:off x="15798800" y="2733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17120</xdr:rowOff>
    </xdr:from>
    <xdr:to>
      <xdr:col>73</xdr:col>
      <xdr:colOff>44450</xdr:colOff>
      <xdr:row>16</xdr:row>
      <xdr:rowOff>118720</xdr:rowOff>
    </xdr:to>
    <xdr:sp macro="" textlink="">
      <xdr:nvSpPr>
        <xdr:cNvPr id="468" name="楕円 467">
          <a:extLst>
            <a:ext uri="{FF2B5EF4-FFF2-40B4-BE49-F238E27FC236}">
              <a16:creationId xmlns:a16="http://schemas.microsoft.com/office/drawing/2014/main" id="{6A702227-AFBF-4570-89A8-9EB09EDA5DF4}"/>
            </a:ext>
          </a:extLst>
        </xdr:cNvPr>
        <xdr:cNvSpPr/>
      </xdr:nvSpPr>
      <xdr:spPr>
        <a:xfrm>
          <a:off x="15240000" y="27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103497</xdr:rowOff>
    </xdr:from>
    <xdr:ext cx="762000" cy="259045"/>
    <xdr:sp macro="" textlink="">
      <xdr:nvSpPr>
        <xdr:cNvPr id="469" name="テキスト ボックス 468">
          <a:extLst>
            <a:ext uri="{FF2B5EF4-FFF2-40B4-BE49-F238E27FC236}">
              <a16:creationId xmlns:a16="http://schemas.microsoft.com/office/drawing/2014/main" id="{F7D357CE-7D80-4974-A942-0058576F5445}"/>
            </a:ext>
          </a:extLst>
        </xdr:cNvPr>
        <xdr:cNvSpPr txBox="1"/>
      </xdr:nvSpPr>
      <xdr:spPr>
        <a:xfrm>
          <a:off x="14909800" y="28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118110</xdr:rowOff>
    </xdr:from>
    <xdr:to>
      <xdr:col>68</xdr:col>
      <xdr:colOff>203200</xdr:colOff>
      <xdr:row>16</xdr:row>
      <xdr:rowOff>48260</xdr:rowOff>
    </xdr:to>
    <xdr:sp macro="" textlink="">
      <xdr:nvSpPr>
        <xdr:cNvPr id="470" name="楕円 469">
          <a:extLst>
            <a:ext uri="{FF2B5EF4-FFF2-40B4-BE49-F238E27FC236}">
              <a16:creationId xmlns:a16="http://schemas.microsoft.com/office/drawing/2014/main" id="{B124200A-4B9C-442A-9E0C-98B511915BD0}"/>
            </a:ext>
          </a:extLst>
        </xdr:cNvPr>
        <xdr:cNvSpPr/>
      </xdr:nvSpPr>
      <xdr:spPr>
        <a:xfrm>
          <a:off x="1435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58437</xdr:rowOff>
    </xdr:from>
    <xdr:ext cx="762000" cy="259045"/>
    <xdr:sp macro="" textlink="">
      <xdr:nvSpPr>
        <xdr:cNvPr id="471" name="テキスト ボックス 470">
          <a:extLst>
            <a:ext uri="{FF2B5EF4-FFF2-40B4-BE49-F238E27FC236}">
              <a16:creationId xmlns:a16="http://schemas.microsoft.com/office/drawing/2014/main" id="{7EAB480C-D713-4F70-9DFF-F4B118C61A35}"/>
            </a:ext>
          </a:extLst>
        </xdr:cNvPr>
        <xdr:cNvSpPr txBox="1"/>
      </xdr:nvSpPr>
      <xdr:spPr>
        <a:xfrm>
          <a:off x="14020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59233</xdr:rowOff>
    </xdr:from>
    <xdr:to>
      <xdr:col>64</xdr:col>
      <xdr:colOff>152400</xdr:colOff>
      <xdr:row>15</xdr:row>
      <xdr:rowOff>160833</xdr:rowOff>
    </xdr:to>
    <xdr:sp macro="" textlink="">
      <xdr:nvSpPr>
        <xdr:cNvPr id="472" name="楕円 471">
          <a:extLst>
            <a:ext uri="{FF2B5EF4-FFF2-40B4-BE49-F238E27FC236}">
              <a16:creationId xmlns:a16="http://schemas.microsoft.com/office/drawing/2014/main" id="{E8618A48-65DD-446B-B7CA-22B933CEC852}"/>
            </a:ext>
          </a:extLst>
        </xdr:cNvPr>
        <xdr:cNvSpPr/>
      </xdr:nvSpPr>
      <xdr:spPr>
        <a:xfrm>
          <a:off x="13462000" y="26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171010</xdr:rowOff>
    </xdr:from>
    <xdr:ext cx="762000" cy="259045"/>
    <xdr:sp macro="" textlink="">
      <xdr:nvSpPr>
        <xdr:cNvPr id="473" name="テキスト ボックス 472">
          <a:extLst>
            <a:ext uri="{FF2B5EF4-FFF2-40B4-BE49-F238E27FC236}">
              <a16:creationId xmlns:a16="http://schemas.microsoft.com/office/drawing/2014/main" id="{D5DD6A05-FB3C-469D-8FBD-5F954ABFBED4}"/>
            </a:ext>
          </a:extLst>
        </xdr:cNvPr>
        <xdr:cNvSpPr txBox="1"/>
      </xdr:nvSpPr>
      <xdr:spPr>
        <a:xfrm>
          <a:off x="13131800" y="239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597,834
594,149
547.61
293,890,590
284,550,019
6,854,960
136,943,985
254,284,336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人当たりの職員数が少ないことから、人件費も低い状況にある。</a:t>
          </a:r>
          <a:endParaRPr lang="ja-JP" altLang="ja-JP" sz="1400">
            <a:effectLst/>
          </a:endParaRPr>
        </a:p>
        <a:p>
          <a:r>
            <a:rPr kumimoji="1" lang="ja-JP" altLang="ja-JP" sz="1100">
              <a:solidFill>
                <a:schemeClr val="dk1"/>
              </a:solidFill>
              <a:effectLst/>
              <a:latin typeface="+mn-lt"/>
              <a:ea typeface="+mn-ea"/>
              <a:cs typeface="+mn-cs"/>
            </a:rPr>
            <a:t>　今後も、事務の効率化等を図るとともに、外部委託等により、適切な人件費の管理に努める。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468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46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類似団体平均値より低くなっており、健全な財政に寄与しているものと考えている。</a:t>
          </a:r>
          <a:endParaRPr lang="ja-JP" altLang="ja-JP" sz="1400">
            <a:effectLst/>
          </a:endParaRPr>
        </a:p>
        <a:p>
          <a:r>
            <a:rPr kumimoji="1" lang="ja-JP" altLang="ja-JP" sz="1100">
              <a:solidFill>
                <a:schemeClr val="dk1"/>
              </a:solidFill>
              <a:effectLst/>
              <a:latin typeface="+mn-lt"/>
              <a:ea typeface="+mn-ea"/>
              <a:cs typeface="+mn-cs"/>
            </a:rPr>
            <a:t>　今後も、過去の実績等によらず、改めて必要性や効率性等を十分に検討し、見直し・合理化に努める。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129721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143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16</xdr:row>
      <xdr:rowOff>1814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143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1814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23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15</xdr:row>
      <xdr:rowOff>151493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9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電力・ガス・食料品等の価格高騰に伴う給付金や、新型コロナウイルス感染症予防費の増</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、類似団体の平均値より高くなっている。</a:t>
          </a:r>
          <a:endParaRPr lang="ja-JP" altLang="ja-JP" sz="1400">
            <a:effectLst/>
          </a:endParaRPr>
        </a:p>
        <a:p>
          <a:r>
            <a:rPr kumimoji="1" lang="ja-JP" altLang="ja-JP" sz="1100">
              <a:solidFill>
                <a:schemeClr val="dk1"/>
              </a:solidFill>
              <a:effectLst/>
              <a:latin typeface="+mn-lt"/>
              <a:ea typeface="+mn-ea"/>
              <a:cs typeface="+mn-cs"/>
            </a:rPr>
            <a:t>　今後も、市の単独事業については、改めて費用対効果等を検証して、見直しを行うなど、扶助費の抑制に努める。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25400</xdr:rowOff>
    </xdr:from>
    <xdr:to>
      <xdr:col>24</xdr:col>
      <xdr:colOff>25400</xdr:colOff>
      <xdr:row>61</xdr:row>
      <xdr:rowOff>6350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312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25400</xdr:rowOff>
    </xdr:from>
    <xdr:to>
      <xdr:col>19</xdr:col>
      <xdr:colOff>187325</xdr:colOff>
      <xdr:row>60</xdr:row>
      <xdr:rowOff>152400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312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152400</xdr:rowOff>
    </xdr:from>
    <xdr:to>
      <xdr:col>15</xdr:col>
      <xdr:colOff>98425</xdr:colOff>
      <xdr:row>61</xdr:row>
      <xdr:rowOff>57150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43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19050</xdr:rowOff>
    </xdr:from>
    <xdr:to>
      <xdr:col>11</xdr:col>
      <xdr:colOff>9525</xdr:colOff>
      <xdr:row>61</xdr:row>
      <xdr:rowOff>57150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47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127000</xdr:rowOff>
    </xdr:from>
    <xdr:to>
      <xdr:col>24</xdr:col>
      <xdr:colOff>76200</xdr:colOff>
      <xdr:row>61</xdr:row>
      <xdr:rowOff>57150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99077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146050</xdr:rowOff>
    </xdr:from>
    <xdr:to>
      <xdr:col>20</xdr:col>
      <xdr:colOff>38100</xdr:colOff>
      <xdr:row>60</xdr:row>
      <xdr:rowOff>76200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60977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101600</xdr:rowOff>
    </xdr:from>
    <xdr:to>
      <xdr:col>15</xdr:col>
      <xdr:colOff>149225</xdr:colOff>
      <xdr:row>61</xdr:row>
      <xdr:rowOff>31750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6350</xdr:rowOff>
    </xdr:from>
    <xdr:to>
      <xdr:col>11</xdr:col>
      <xdr:colOff>60325</xdr:colOff>
      <xdr:row>61</xdr:row>
      <xdr:rowOff>107950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139700</xdr:rowOff>
    </xdr:from>
    <xdr:to>
      <xdr:col>6</xdr:col>
      <xdr:colOff>171450</xdr:colOff>
      <xdr:row>61</xdr:row>
      <xdr:rowOff>69850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54627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類似団体とほぼ同水準で推移しており、健全な財政に寄与しているものと考えている。</a:t>
          </a:r>
          <a:endParaRPr lang="ja-JP" altLang="ja-JP" sz="1400">
            <a:effectLst/>
          </a:endParaRPr>
        </a:p>
        <a:p>
          <a:r>
            <a:rPr kumimoji="1" lang="ja-JP" altLang="ja-JP" sz="1100">
              <a:solidFill>
                <a:schemeClr val="dk1"/>
              </a:solidFill>
              <a:effectLst/>
              <a:latin typeface="+mn-lt"/>
              <a:ea typeface="+mn-ea"/>
              <a:cs typeface="+mn-cs"/>
            </a:rPr>
            <a:t>　今後も、他会計への繰出金</a:t>
          </a:r>
          <a:r>
            <a:rPr kumimoji="1" lang="ja-JP" altLang="en-US" sz="1100">
              <a:solidFill>
                <a:schemeClr val="dk1"/>
              </a:solidFill>
              <a:effectLst/>
              <a:latin typeface="+mn-lt"/>
              <a:ea typeface="+mn-ea"/>
              <a:cs typeface="+mn-cs"/>
            </a:rPr>
            <a:t>を適切に</a:t>
          </a:r>
          <a:r>
            <a:rPr kumimoji="1" lang="ja-JP" altLang="ja-JP" sz="1100">
              <a:solidFill>
                <a:schemeClr val="dk1"/>
              </a:solidFill>
              <a:effectLst/>
              <a:latin typeface="+mn-lt"/>
              <a:ea typeface="+mn-ea"/>
              <a:cs typeface="+mn-cs"/>
            </a:rPr>
            <a:t>抑制するなど、普通会計への負担を減らしていくよう努める。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38100</xdr:rowOff>
    </xdr:from>
    <xdr:to>
      <xdr:col>82</xdr:col>
      <xdr:colOff>107950</xdr:colOff>
      <xdr:row>58</xdr:row>
      <xdr:rowOff>114300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82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38100</xdr:rowOff>
    </xdr:from>
    <xdr:to>
      <xdr:col>78</xdr:col>
      <xdr:colOff>69850</xdr:colOff>
      <xdr:row>58</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82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114300</xdr:rowOff>
    </xdr:from>
    <xdr:to>
      <xdr:col>73</xdr:col>
      <xdr:colOff>180975</xdr:colOff>
      <xdr:row>58</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58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114300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94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63500</xdr:rowOff>
    </xdr:from>
    <xdr:to>
      <xdr:col>82</xdr:col>
      <xdr:colOff>158750</xdr:colOff>
      <xdr:row>58</xdr:row>
      <xdr:rowOff>165100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35577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158750</xdr:rowOff>
    </xdr:from>
    <xdr:to>
      <xdr:col>78</xdr:col>
      <xdr:colOff>120650</xdr:colOff>
      <xdr:row>58</xdr:row>
      <xdr:rowOff>88900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73677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63500</xdr:rowOff>
    </xdr:from>
    <xdr:to>
      <xdr:col>69</xdr:col>
      <xdr:colOff>142875</xdr:colOff>
      <xdr:row>58</xdr:row>
      <xdr:rowOff>165100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類似団体平均値より低くなっており、健全な財政に寄与しているものと考えている。</a:t>
          </a:r>
          <a:endParaRPr lang="ja-JP" altLang="ja-JP" sz="1400">
            <a:effectLst/>
          </a:endParaRPr>
        </a:p>
        <a:p>
          <a:r>
            <a:rPr kumimoji="1" lang="ja-JP" altLang="ja-JP" sz="1100">
              <a:solidFill>
                <a:schemeClr val="dk1"/>
              </a:solidFill>
              <a:effectLst/>
              <a:latin typeface="+mn-lt"/>
              <a:ea typeface="+mn-ea"/>
              <a:cs typeface="+mn-cs"/>
            </a:rPr>
            <a:t>　「補助金見直しの指針」等に基づき、事業実績の精査や団体自立のための指導等の取組を行ってきており、今後も、引き続き、同指針等に基づき積極的な見直しに努める。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134620</xdr:rowOff>
    </xdr:from>
    <xdr:to>
      <xdr:col>82</xdr:col>
      <xdr:colOff>107950</xdr:colOff>
      <xdr:row>32</xdr:row>
      <xdr:rowOff>157480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621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134620</xdr:rowOff>
    </xdr:from>
    <xdr:to>
      <xdr:col>78</xdr:col>
      <xdr:colOff>69850</xdr:colOff>
      <xdr:row>32</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621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104140</xdr:rowOff>
    </xdr:from>
    <xdr:to>
      <xdr:col>73</xdr:col>
      <xdr:colOff>180975</xdr:colOff>
      <xdr:row>32</xdr:row>
      <xdr:rowOff>149860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590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104140</xdr:rowOff>
    </xdr:from>
    <xdr:to>
      <xdr:col>69</xdr:col>
      <xdr:colOff>92075</xdr:colOff>
      <xdr:row>32</xdr:row>
      <xdr:rowOff>104140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590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106680</xdr:rowOff>
    </xdr:from>
    <xdr:to>
      <xdr:col>82</xdr:col>
      <xdr:colOff>158750</xdr:colOff>
      <xdr:row>33</xdr:row>
      <xdr:rowOff>36830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15257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83820</xdr:rowOff>
    </xdr:from>
    <xdr:to>
      <xdr:col>78</xdr:col>
      <xdr:colOff>120650</xdr:colOff>
      <xdr:row>33</xdr:row>
      <xdr:rowOff>13970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24147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33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99060</xdr:rowOff>
    </xdr:from>
    <xdr:to>
      <xdr:col>74</xdr:col>
      <xdr:colOff>31750</xdr:colOff>
      <xdr:row>33</xdr:row>
      <xdr:rowOff>29210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39387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53340</xdr:rowOff>
    </xdr:from>
    <xdr:to>
      <xdr:col>69</xdr:col>
      <xdr:colOff>142875</xdr:colOff>
      <xdr:row>32</xdr:row>
      <xdr:rowOff>154940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165117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53340</xdr:rowOff>
    </xdr:from>
    <xdr:to>
      <xdr:col>65</xdr:col>
      <xdr:colOff>53975</xdr:colOff>
      <xdr:row>32</xdr:row>
      <xdr:rowOff>154940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165117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借入額を元金償還額の範囲内に抑制している。</a:t>
          </a:r>
          <a:endParaRPr lang="ja-JP" altLang="ja-JP" sz="1400">
            <a:effectLst/>
          </a:endParaRPr>
        </a:p>
        <a:p>
          <a:r>
            <a:rPr kumimoji="1" lang="ja-JP" altLang="ja-JP" sz="1100">
              <a:solidFill>
                <a:schemeClr val="dk1"/>
              </a:solidFill>
              <a:effectLst/>
              <a:latin typeface="+mn-lt"/>
              <a:ea typeface="+mn-ea"/>
              <a:cs typeface="+mn-cs"/>
            </a:rPr>
            <a:t>　今後も、実質的な市債残高を減少させるため、プライマリーバランスの黒字化を目指し、健全財政の維持に努める。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73661</xdr:rowOff>
    </xdr:from>
    <xdr:to>
      <xdr:col>24</xdr:col>
      <xdr:colOff>25400</xdr:colOff>
      <xdr:row>78</xdr:row>
      <xdr:rowOff>81280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4467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88900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45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88900</xdr:rowOff>
    </xdr:from>
    <xdr:to>
      <xdr:col>15</xdr:col>
      <xdr:colOff>98425</xdr:colOff>
      <xdr:row>78</xdr:row>
      <xdr:rowOff>149861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462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78</xdr:row>
      <xdr:rowOff>149861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500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38100</xdr:rowOff>
    </xdr:from>
    <xdr:to>
      <xdr:col>15</xdr:col>
      <xdr:colOff>149225</xdr:colOff>
      <xdr:row>78</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124477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類似団体平均値より低くなっており、健全な財政に寄与しているものと考えている。</a:t>
          </a:r>
          <a:endParaRPr lang="ja-JP" altLang="ja-JP" sz="1400">
            <a:effectLst/>
          </a:endParaRPr>
        </a:p>
        <a:p>
          <a:r>
            <a:rPr kumimoji="1" lang="ja-JP" altLang="ja-JP" sz="1100">
              <a:solidFill>
                <a:schemeClr val="dk1"/>
              </a:solidFill>
              <a:effectLst/>
              <a:latin typeface="+mn-lt"/>
              <a:ea typeface="+mn-ea"/>
              <a:cs typeface="+mn-cs"/>
            </a:rPr>
            <a:t>　今後も、人件費、扶助費のほか投資的経費について、各面からコスト縮減に努める。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97282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088620"/>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77</xdr:row>
      <xdr:rowOff>120142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08862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120142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2532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51563</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2166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63009</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72136</xdr:rowOff>
    </xdr:from>
    <xdr:to>
      <xdr:col>29</xdr:col>
      <xdr:colOff>127000</xdr:colOff>
      <xdr:row>18</xdr:row>
      <xdr:rowOff>123609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05861"/>
          <a:ext cx="647700" cy="51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104483</xdr:rowOff>
    </xdr:from>
    <xdr:to>
      <xdr:col>26</xdr:col>
      <xdr:colOff>50800</xdr:colOff>
      <xdr:row>18</xdr:row>
      <xdr:rowOff>123609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38208"/>
          <a:ext cx="698500" cy="19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104483</xdr:rowOff>
    </xdr:from>
    <xdr:to>
      <xdr:col>22</xdr:col>
      <xdr:colOff>114300</xdr:colOff>
      <xdr:row>19</xdr:row>
      <xdr:rowOff>3518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38208"/>
          <a:ext cx="698500" cy="70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3518</xdr:rowOff>
    </xdr:from>
    <xdr:to>
      <xdr:col>18</xdr:col>
      <xdr:colOff>177800</xdr:colOff>
      <xdr:row>19</xdr:row>
      <xdr:rowOff>47714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08693"/>
          <a:ext cx="698500" cy="44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21336</xdr:rowOff>
    </xdr:from>
    <xdr:to>
      <xdr:col>29</xdr:col>
      <xdr:colOff>177800</xdr:colOff>
      <xdr:row>18</xdr:row>
      <xdr:rowOff>122936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5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164863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2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72809</xdr:rowOff>
    </xdr:from>
    <xdr:to>
      <xdr:col>26</xdr:col>
      <xdr:colOff>101600</xdr:colOff>
      <xdr:row>19</xdr:row>
      <xdr:rowOff>2959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06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159186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92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53683</xdr:rowOff>
    </xdr:from>
    <xdr:to>
      <xdr:col>22</xdr:col>
      <xdr:colOff>165100</xdr:colOff>
      <xdr:row>18</xdr:row>
      <xdr:rowOff>155283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8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140060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7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124168</xdr:rowOff>
    </xdr:from>
    <xdr:to>
      <xdr:col>19</xdr:col>
      <xdr:colOff>38100</xdr:colOff>
      <xdr:row>19</xdr:row>
      <xdr:rowOff>54318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57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39095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44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168364</xdr:rowOff>
    </xdr:from>
    <xdr:to>
      <xdr:col>15</xdr:col>
      <xdr:colOff>101600</xdr:colOff>
      <xdr:row>19</xdr:row>
      <xdr:rowOff>98514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02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83291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8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188608</xdr:rowOff>
    </xdr:from>
    <xdr:to>
      <xdr:col>29</xdr:col>
      <xdr:colOff>127000</xdr:colOff>
      <xdr:row>35</xdr:row>
      <xdr:rowOff>220421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98958"/>
          <a:ext cx="647700" cy="31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188608</xdr:rowOff>
    </xdr:from>
    <xdr:to>
      <xdr:col>26</xdr:col>
      <xdr:colOff>50800</xdr:colOff>
      <xdr:row>35</xdr:row>
      <xdr:rowOff>290068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98958"/>
          <a:ext cx="698500" cy="101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290068</xdr:rowOff>
    </xdr:from>
    <xdr:to>
      <xdr:col>22</xdr:col>
      <xdr:colOff>114300</xdr:colOff>
      <xdr:row>36</xdr:row>
      <xdr:rowOff>7289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00418"/>
          <a:ext cx="698500" cy="6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7289</xdr:rowOff>
    </xdr:from>
    <xdr:to>
      <xdr:col>18</xdr:col>
      <xdr:colOff>177800</xdr:colOff>
      <xdr:row>36</xdr:row>
      <xdr:rowOff>51448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60539"/>
          <a:ext cx="698500" cy="44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169621</xdr:rowOff>
    </xdr:from>
    <xdr:to>
      <xdr:col>29</xdr:col>
      <xdr:colOff>177800</xdr:colOff>
      <xdr:row>35</xdr:row>
      <xdr:rowOff>271221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79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141698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5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137808</xdr:rowOff>
    </xdr:from>
    <xdr:to>
      <xdr:col>26</xdr:col>
      <xdr:colOff>101600</xdr:colOff>
      <xdr:row>35</xdr:row>
      <xdr:rowOff>239408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48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224185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34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239268</xdr:rowOff>
    </xdr:from>
    <xdr:to>
      <xdr:col>22</xdr:col>
      <xdr:colOff>165100</xdr:colOff>
      <xdr:row>35</xdr:row>
      <xdr:rowOff>340868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49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325645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3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299389</xdr:rowOff>
    </xdr:from>
    <xdr:to>
      <xdr:col>19</xdr:col>
      <xdr:colOff>38100</xdr:colOff>
      <xdr:row>36</xdr:row>
      <xdr:rowOff>58089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09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42866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9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648</xdr:rowOff>
    </xdr:from>
    <xdr:to>
      <xdr:col>15</xdr:col>
      <xdr:colOff>101600</xdr:colOff>
      <xdr:row>36</xdr:row>
      <xdr:rowOff>102248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53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87025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4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597,834
594,149
547.61
293,890,590
284,550,019
6,854,960
136,943,985
254,284,336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136075</xdr:rowOff>
    </xdr:from>
    <xdr:to>
      <xdr:col>24</xdr:col>
      <xdr:colOff>63500</xdr:colOff>
      <xdr:row>36</xdr:row>
      <xdr:rowOff>58939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36825"/>
          <a:ext cx="838200" cy="9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40847</xdr:rowOff>
    </xdr:from>
    <xdr:to>
      <xdr:col>19</xdr:col>
      <xdr:colOff>177800</xdr:colOff>
      <xdr:row>36</xdr:row>
      <xdr:rowOff>58939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13047"/>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40847</xdr:rowOff>
    </xdr:from>
    <xdr:to>
      <xdr:col>15</xdr:col>
      <xdr:colOff>50800</xdr:colOff>
      <xdr:row>36</xdr:row>
      <xdr:rowOff>154036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13047"/>
          <a:ext cx="889000" cy="11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154036</xdr:rowOff>
    </xdr:from>
    <xdr:to>
      <xdr:col>10</xdr:col>
      <xdr:colOff>114300</xdr:colOff>
      <xdr:row>36</xdr:row>
      <xdr:rowOff>169973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26236"/>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85275</xdr:rowOff>
    </xdr:from>
    <xdr:to>
      <xdr:col>24</xdr:col>
      <xdr:colOff>114300</xdr:colOff>
      <xdr:row>36</xdr:row>
      <xdr:rowOff>15425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63702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6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8139</xdr:rowOff>
    </xdr:from>
    <xdr:to>
      <xdr:col>20</xdr:col>
      <xdr:colOff>38100</xdr:colOff>
      <xdr:row>36</xdr:row>
      <xdr:rowOff>109739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100866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7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161497</xdr:rowOff>
    </xdr:from>
    <xdr:to>
      <xdr:col>15</xdr:col>
      <xdr:colOff>101600</xdr:colOff>
      <xdr:row>36</xdr:row>
      <xdr:rowOff>91647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6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82774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5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103236</xdr:rowOff>
    </xdr:from>
    <xdr:to>
      <xdr:col>10</xdr:col>
      <xdr:colOff>165100</xdr:colOff>
      <xdr:row>37</xdr:row>
      <xdr:rowOff>33386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7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24513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6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119173</xdr:rowOff>
    </xdr:from>
    <xdr:to>
      <xdr:col>6</xdr:col>
      <xdr:colOff>38100</xdr:colOff>
      <xdr:row>37</xdr:row>
      <xdr:rowOff>49323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9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40450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8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581</xdr:rowOff>
    </xdr:from>
    <xdr:to>
      <xdr:col>24</xdr:col>
      <xdr:colOff>62865</xdr:colOff>
      <xdr:row>57</xdr:row>
      <xdr:rowOff>91270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3081"/>
          <a:ext cx="1270" cy="129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95097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91270</xdr:rowOff>
    </xdr:from>
    <xdr:to>
      <xdr:col>24</xdr:col>
      <xdr:colOff>152400</xdr:colOff>
      <xdr:row>57</xdr:row>
      <xdr:rowOff>91270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86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118708</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581</xdr:rowOff>
    </xdr:from>
    <xdr:to>
      <xdr:col>24</xdr:col>
      <xdr:colOff>152400</xdr:colOff>
      <xdr:row>50</xdr:row>
      <xdr:rowOff>581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31996</xdr:rowOff>
    </xdr:from>
    <xdr:to>
      <xdr:col>24</xdr:col>
      <xdr:colOff>63500</xdr:colOff>
      <xdr:row>57</xdr:row>
      <xdr:rowOff>48260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33196"/>
          <a:ext cx="838200" cy="18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74515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16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51638</xdr:rowOff>
    </xdr:from>
    <xdr:to>
      <xdr:col>24</xdr:col>
      <xdr:colOff>114300</xdr:colOff>
      <xdr:row>54</xdr:row>
      <xdr:rowOff>153238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30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48260</xdr:rowOff>
    </xdr:from>
    <xdr:to>
      <xdr:col>19</xdr:col>
      <xdr:colOff>177800</xdr:colOff>
      <xdr:row>57</xdr:row>
      <xdr:rowOff>112268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2091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19732</xdr:rowOff>
    </xdr:from>
    <xdr:to>
      <xdr:col>20</xdr:col>
      <xdr:colOff>38100</xdr:colOff>
      <xdr:row>55</xdr:row>
      <xdr:rowOff>121332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137859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112268</xdr:rowOff>
    </xdr:from>
    <xdr:to>
      <xdr:col>15</xdr:col>
      <xdr:colOff>50800</xdr:colOff>
      <xdr:row>58</xdr:row>
      <xdr:rowOff>57110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84918"/>
          <a:ext cx="889000" cy="1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81389</xdr:rowOff>
    </xdr:from>
    <xdr:to>
      <xdr:col>15</xdr:col>
      <xdr:colOff>101600</xdr:colOff>
      <xdr:row>57</xdr:row>
      <xdr:rowOff>11539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28066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57110</xdr:rowOff>
    </xdr:from>
    <xdr:to>
      <xdr:col>10</xdr:col>
      <xdr:colOff>114300</xdr:colOff>
      <xdr:row>58</xdr:row>
      <xdr:rowOff>156551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01210"/>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11699</xdr:rowOff>
    </xdr:from>
    <xdr:to>
      <xdr:col>10</xdr:col>
      <xdr:colOff>165100</xdr:colOff>
      <xdr:row>57</xdr:row>
      <xdr:rowOff>113299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129826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82271</xdr:rowOff>
    </xdr:from>
    <xdr:to>
      <xdr:col>6</xdr:col>
      <xdr:colOff>38100</xdr:colOff>
      <xdr:row>58</xdr:row>
      <xdr:rowOff>12421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28948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152646</xdr:rowOff>
    </xdr:from>
    <xdr:to>
      <xdr:col>24</xdr:col>
      <xdr:colOff>114300</xdr:colOff>
      <xdr:row>56</xdr:row>
      <xdr:rowOff>82796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131073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6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168910</xdr:rowOff>
    </xdr:from>
    <xdr:to>
      <xdr:col>20</xdr:col>
      <xdr:colOff>38100</xdr:colOff>
      <xdr:row>57</xdr:row>
      <xdr:rowOff>99060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90187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6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61468</xdr:rowOff>
    </xdr:from>
    <xdr:to>
      <xdr:col>15</xdr:col>
      <xdr:colOff>101600</xdr:colOff>
      <xdr:row>57</xdr:row>
      <xdr:rowOff>163068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154195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6310</xdr:rowOff>
    </xdr:from>
    <xdr:to>
      <xdr:col>10</xdr:col>
      <xdr:colOff>165100</xdr:colOff>
      <xdr:row>58</xdr:row>
      <xdr:rowOff>107910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5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99037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4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105751</xdr:rowOff>
    </xdr:from>
    <xdr:to>
      <xdr:col>6</xdr:col>
      <xdr:colOff>38100</xdr:colOff>
      <xdr:row>59</xdr:row>
      <xdr:rowOff>35901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27028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4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17514</xdr:rowOff>
    </xdr:from>
    <xdr:to>
      <xdr:col>24</xdr:col>
      <xdr:colOff>63500</xdr:colOff>
      <xdr:row>77</xdr:row>
      <xdr:rowOff>19914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19164"/>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148730</xdr:rowOff>
    </xdr:from>
    <xdr:to>
      <xdr:col>19</xdr:col>
      <xdr:colOff>177800</xdr:colOff>
      <xdr:row>77</xdr:row>
      <xdr:rowOff>19914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78930"/>
          <a:ext cx="8890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148730</xdr:rowOff>
    </xdr:from>
    <xdr:to>
      <xdr:col>15</xdr:col>
      <xdr:colOff>50800</xdr:colOff>
      <xdr:row>76</xdr:row>
      <xdr:rowOff>150044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78930"/>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133128</xdr:rowOff>
    </xdr:from>
    <xdr:to>
      <xdr:col>10</xdr:col>
      <xdr:colOff>114300</xdr:colOff>
      <xdr:row>76</xdr:row>
      <xdr:rowOff>150044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163328"/>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138164</xdr:rowOff>
    </xdr:from>
    <xdr:to>
      <xdr:col>24</xdr:col>
      <xdr:colOff>114300</xdr:colOff>
      <xdr:row>77</xdr:row>
      <xdr:rowOff>68314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116591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140564</xdr:rowOff>
    </xdr:from>
    <xdr:to>
      <xdr:col>20</xdr:col>
      <xdr:colOff>38100</xdr:colOff>
      <xdr:row>77</xdr:row>
      <xdr:rowOff>70714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61841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6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97930</xdr:rowOff>
    </xdr:from>
    <xdr:to>
      <xdr:col>15</xdr:col>
      <xdr:colOff>101600</xdr:colOff>
      <xdr:row>77</xdr:row>
      <xdr:rowOff>28080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19207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99244</xdr:rowOff>
    </xdr:from>
    <xdr:to>
      <xdr:col>10</xdr:col>
      <xdr:colOff>165100</xdr:colOff>
      <xdr:row>77</xdr:row>
      <xdr:rowOff>29394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20521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2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82328</xdr:rowOff>
    </xdr:from>
    <xdr:to>
      <xdr:col>6</xdr:col>
      <xdr:colOff>38100</xdr:colOff>
      <xdr:row>77</xdr:row>
      <xdr:rowOff>12478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1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3605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0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58744</xdr:rowOff>
    </xdr:from>
    <xdr:to>
      <xdr:col>24</xdr:col>
      <xdr:colOff>63500</xdr:colOff>
      <xdr:row>94</xdr:row>
      <xdr:rowOff>19859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003594"/>
          <a:ext cx="838200" cy="13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58744</xdr:rowOff>
    </xdr:from>
    <xdr:to>
      <xdr:col>19</xdr:col>
      <xdr:colOff>177800</xdr:colOff>
      <xdr:row>95</xdr:row>
      <xdr:rowOff>61497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003594"/>
          <a:ext cx="889000" cy="34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61497</xdr:rowOff>
    </xdr:from>
    <xdr:to>
      <xdr:col>15</xdr:col>
      <xdr:colOff>50800</xdr:colOff>
      <xdr:row>95</xdr:row>
      <xdr:rowOff>136674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49247"/>
          <a:ext cx="889000" cy="7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136674</xdr:rowOff>
    </xdr:from>
    <xdr:to>
      <xdr:col>10</xdr:col>
      <xdr:colOff>114300</xdr:colOff>
      <xdr:row>96</xdr:row>
      <xdr:rowOff>43765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24424"/>
          <a:ext cx="889000" cy="7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53176</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85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107179</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90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140509</xdr:rowOff>
    </xdr:from>
    <xdr:to>
      <xdr:col>24</xdr:col>
      <xdr:colOff>114300</xdr:colOff>
      <xdr:row>94</xdr:row>
      <xdr:rowOff>70659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8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163386</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3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7944</xdr:rowOff>
    </xdr:from>
    <xdr:to>
      <xdr:col>20</xdr:col>
      <xdr:colOff>38100</xdr:colOff>
      <xdr:row>93</xdr:row>
      <xdr:rowOff>109544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9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126071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72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10697</xdr:rowOff>
    </xdr:from>
    <xdr:to>
      <xdr:col>15</xdr:col>
      <xdr:colOff>101600</xdr:colOff>
      <xdr:row>95</xdr:row>
      <xdr:rowOff>112297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9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128824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07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85874</xdr:rowOff>
    </xdr:from>
    <xdr:to>
      <xdr:col>10</xdr:col>
      <xdr:colOff>165100</xdr:colOff>
      <xdr:row>96</xdr:row>
      <xdr:rowOff>16024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32551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148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164415</xdr:rowOff>
    </xdr:from>
    <xdr:to>
      <xdr:col>6</xdr:col>
      <xdr:colOff>38100</xdr:colOff>
      <xdr:row>96</xdr:row>
      <xdr:rowOff>94565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111092</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2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148278</xdr:rowOff>
    </xdr:from>
    <xdr:to>
      <xdr:col>54</xdr:col>
      <xdr:colOff>189865</xdr:colOff>
      <xdr:row>38</xdr:row>
      <xdr:rowOff>10084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806128"/>
          <a:ext cx="1270" cy="719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13911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10084</xdr:rowOff>
    </xdr:from>
    <xdr:to>
      <xdr:col>55</xdr:col>
      <xdr:colOff>88900</xdr:colOff>
      <xdr:row>38</xdr:row>
      <xdr:rowOff>10084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94955</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8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148278</xdr:rowOff>
    </xdr:from>
    <xdr:to>
      <xdr:col>55</xdr:col>
      <xdr:colOff>88900</xdr:colOff>
      <xdr:row>33</xdr:row>
      <xdr:rowOff>148278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8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96038</xdr:rowOff>
    </xdr:from>
    <xdr:to>
      <xdr:col>55</xdr:col>
      <xdr:colOff>0</xdr:colOff>
      <xdr:row>38</xdr:row>
      <xdr:rowOff>1625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439688"/>
          <a:ext cx="838200" cy="7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121563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223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98686</xdr:rowOff>
    </xdr:from>
    <xdr:to>
      <xdr:col>55</xdr:col>
      <xdr:colOff>50800</xdr:colOff>
      <xdr:row>37</xdr:row>
      <xdr:rowOff>28836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77880</xdr:rowOff>
    </xdr:from>
    <xdr:to>
      <xdr:col>50</xdr:col>
      <xdr:colOff>114300</xdr:colOff>
      <xdr:row>38</xdr:row>
      <xdr:rowOff>1625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392830"/>
          <a:ext cx="889000" cy="112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137853</xdr:rowOff>
    </xdr:from>
    <xdr:to>
      <xdr:col>50</xdr:col>
      <xdr:colOff>165100</xdr:colOff>
      <xdr:row>37</xdr:row>
      <xdr:rowOff>68003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84530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8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77880</xdr:rowOff>
    </xdr:from>
    <xdr:to>
      <xdr:col>45</xdr:col>
      <xdr:colOff>177800</xdr:colOff>
      <xdr:row>38</xdr:row>
      <xdr:rowOff>85554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392830"/>
          <a:ext cx="889000" cy="120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81062</xdr:rowOff>
    </xdr:from>
    <xdr:to>
      <xdr:col>46</xdr:col>
      <xdr:colOff>38100</xdr:colOff>
      <xdr:row>31</xdr:row>
      <xdr:rowOff>11212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27739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85554</xdr:rowOff>
    </xdr:from>
    <xdr:to>
      <xdr:col>41</xdr:col>
      <xdr:colOff>50800</xdr:colOff>
      <xdr:row>38</xdr:row>
      <xdr:rowOff>101099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0065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47948</xdr:rowOff>
    </xdr:from>
    <xdr:to>
      <xdr:col>41</xdr:col>
      <xdr:colOff>101600</xdr:colOff>
      <xdr:row>37</xdr:row>
      <xdr:rowOff>149548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166075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66345</xdr:rowOff>
    </xdr:from>
    <xdr:to>
      <xdr:col>36</xdr:col>
      <xdr:colOff>165100</xdr:colOff>
      <xdr:row>37</xdr:row>
      <xdr:rowOff>167945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13022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45238</xdr:rowOff>
    </xdr:from>
    <xdr:to>
      <xdr:col>55</xdr:col>
      <xdr:colOff>50800</xdr:colOff>
      <xdr:row>37</xdr:row>
      <xdr:rowOff>146838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131615</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0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122275</xdr:rowOff>
    </xdr:from>
    <xdr:to>
      <xdr:col>50</xdr:col>
      <xdr:colOff>165100</xdr:colOff>
      <xdr:row>38</xdr:row>
      <xdr:rowOff>52425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43552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5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27080</xdr:rowOff>
    </xdr:from>
    <xdr:to>
      <xdr:col>46</xdr:col>
      <xdr:colOff>38100</xdr:colOff>
      <xdr:row>31</xdr:row>
      <xdr:rowOff>128680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34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119807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43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34754</xdr:rowOff>
    </xdr:from>
    <xdr:to>
      <xdr:col>41</xdr:col>
      <xdr:colOff>101600</xdr:colOff>
      <xdr:row>38</xdr:row>
      <xdr:rowOff>136354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4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127481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4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50299</xdr:rowOff>
    </xdr:from>
    <xdr:to>
      <xdr:col>36</xdr:col>
      <xdr:colOff>165100</xdr:colOff>
      <xdr:row>38</xdr:row>
      <xdr:rowOff>151899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143026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5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78125</xdr:rowOff>
    </xdr:from>
    <xdr:to>
      <xdr:col>55</xdr:col>
      <xdr:colOff>0</xdr:colOff>
      <xdr:row>56</xdr:row>
      <xdr:rowOff>118228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507875"/>
          <a:ext cx="838200" cy="21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135275</xdr:rowOff>
    </xdr:from>
    <xdr:to>
      <xdr:col>50</xdr:col>
      <xdr:colOff>114300</xdr:colOff>
      <xdr:row>55</xdr:row>
      <xdr:rowOff>78125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22212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135275</xdr:rowOff>
    </xdr:from>
    <xdr:to>
      <xdr:col>45</xdr:col>
      <xdr:colOff>177800</xdr:colOff>
      <xdr:row>55</xdr:row>
      <xdr:rowOff>19293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222125"/>
          <a:ext cx="889000" cy="22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19293</xdr:rowOff>
    </xdr:from>
    <xdr:to>
      <xdr:col>41</xdr:col>
      <xdr:colOff>50800</xdr:colOff>
      <xdr:row>56</xdr:row>
      <xdr:rowOff>97066</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449043"/>
          <a:ext cx="889000" cy="24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67428</xdr:rowOff>
    </xdr:from>
    <xdr:to>
      <xdr:col>55</xdr:col>
      <xdr:colOff>50800</xdr:colOff>
      <xdr:row>56</xdr:row>
      <xdr:rowOff>169028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66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90305</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52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27325</xdr:rowOff>
    </xdr:from>
    <xdr:to>
      <xdr:col>50</xdr:col>
      <xdr:colOff>165100</xdr:colOff>
      <xdr:row>55</xdr:row>
      <xdr:rowOff>128925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45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145452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23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84475</xdr:rowOff>
    </xdr:from>
    <xdr:to>
      <xdr:col>46</xdr:col>
      <xdr:colOff>38100</xdr:colOff>
      <xdr:row>54</xdr:row>
      <xdr:rowOff>14625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17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31152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894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139943</xdr:rowOff>
    </xdr:from>
    <xdr:to>
      <xdr:col>41</xdr:col>
      <xdr:colOff>101600</xdr:colOff>
      <xdr:row>55</xdr:row>
      <xdr:rowOff>70093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3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86620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1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46266</xdr:rowOff>
    </xdr:from>
    <xdr:to>
      <xdr:col>36</xdr:col>
      <xdr:colOff>165100</xdr:colOff>
      <xdr:row>56</xdr:row>
      <xdr:rowOff>147866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64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164393</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42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94254</xdr:rowOff>
    </xdr:from>
    <xdr:to>
      <xdr:col>55</xdr:col>
      <xdr:colOff>0</xdr:colOff>
      <xdr:row>77</xdr:row>
      <xdr:rowOff>71943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2953004"/>
          <a:ext cx="838200" cy="32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80173</xdr:rowOff>
    </xdr:from>
    <xdr:to>
      <xdr:col>50</xdr:col>
      <xdr:colOff>114300</xdr:colOff>
      <xdr:row>75</xdr:row>
      <xdr:rowOff>94254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2767473"/>
          <a:ext cx="889000" cy="18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80173</xdr:rowOff>
    </xdr:from>
    <xdr:to>
      <xdr:col>45</xdr:col>
      <xdr:colOff>177800</xdr:colOff>
      <xdr:row>76</xdr:row>
      <xdr:rowOff>41356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2767473"/>
          <a:ext cx="889000" cy="30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37518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41356</xdr:rowOff>
    </xdr:from>
    <xdr:to>
      <xdr:col>41</xdr:col>
      <xdr:colOff>50800</xdr:colOff>
      <xdr:row>76</xdr:row>
      <xdr:rowOff>170926</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071556"/>
          <a:ext cx="889000" cy="12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122328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21143</xdr:rowOff>
    </xdr:from>
    <xdr:to>
      <xdr:col>55</xdr:col>
      <xdr:colOff>50800</xdr:colOff>
      <xdr:row>77</xdr:row>
      <xdr:rowOff>122743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22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171020</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20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43454</xdr:rowOff>
    </xdr:from>
    <xdr:to>
      <xdr:col>50</xdr:col>
      <xdr:colOff>165100</xdr:colOff>
      <xdr:row>75</xdr:row>
      <xdr:rowOff>145054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161581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67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29373</xdr:rowOff>
    </xdr:from>
    <xdr:to>
      <xdr:col>46</xdr:col>
      <xdr:colOff>38100</xdr:colOff>
      <xdr:row>74</xdr:row>
      <xdr:rowOff>130973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71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147500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49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162006</xdr:rowOff>
    </xdr:from>
    <xdr:to>
      <xdr:col>41</xdr:col>
      <xdr:colOff>101600</xdr:colOff>
      <xdr:row>76</xdr:row>
      <xdr:rowOff>92156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0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108683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7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120126</xdr:rowOff>
    </xdr:from>
    <xdr:to>
      <xdr:col>36</xdr:col>
      <xdr:colOff>165100</xdr:colOff>
      <xdr:row>77</xdr:row>
      <xdr:rowOff>50276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15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66804</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92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25949</xdr:rowOff>
    </xdr:from>
    <xdr:to>
      <xdr:col>55</xdr:col>
      <xdr:colOff>0</xdr:colOff>
      <xdr:row>95</xdr:row>
      <xdr:rowOff>68673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142249"/>
          <a:ext cx="838200" cy="2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42042</xdr:rowOff>
    </xdr:from>
    <xdr:to>
      <xdr:col>50</xdr:col>
      <xdr:colOff>114300</xdr:colOff>
      <xdr:row>95</xdr:row>
      <xdr:rowOff>68673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158342"/>
          <a:ext cx="889000" cy="19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42042</xdr:rowOff>
    </xdr:from>
    <xdr:to>
      <xdr:col>45</xdr:col>
      <xdr:colOff>177800</xdr:colOff>
      <xdr:row>94</xdr:row>
      <xdr:rowOff>85637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158342"/>
          <a:ext cx="889000" cy="4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85637</xdr:rowOff>
    </xdr:from>
    <xdr:to>
      <xdr:col>41</xdr:col>
      <xdr:colOff>50800</xdr:colOff>
      <xdr:row>94</xdr:row>
      <xdr:rowOff>118349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201937"/>
          <a:ext cx="889000" cy="3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146599</xdr:rowOff>
    </xdr:from>
    <xdr:to>
      <xdr:col>55</xdr:col>
      <xdr:colOff>50800</xdr:colOff>
      <xdr:row>94</xdr:row>
      <xdr:rowOff>76749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09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169476</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94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17873</xdr:rowOff>
    </xdr:from>
    <xdr:to>
      <xdr:col>50</xdr:col>
      <xdr:colOff>165100</xdr:colOff>
      <xdr:row>95</xdr:row>
      <xdr:rowOff>119473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30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110600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39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162692</xdr:rowOff>
    </xdr:from>
    <xdr:to>
      <xdr:col>46</xdr:col>
      <xdr:colOff>38100</xdr:colOff>
      <xdr:row>94</xdr:row>
      <xdr:rowOff>92842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1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109369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588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34837</xdr:rowOff>
    </xdr:from>
    <xdr:to>
      <xdr:col>41</xdr:col>
      <xdr:colOff>101600</xdr:colOff>
      <xdr:row>94</xdr:row>
      <xdr:rowOff>136437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1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152964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592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67549</xdr:rowOff>
    </xdr:from>
    <xdr:to>
      <xdr:col>36</xdr:col>
      <xdr:colOff>165100</xdr:colOff>
      <xdr:row>94</xdr:row>
      <xdr:rowOff>169149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18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14226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595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146177</xdr:rowOff>
    </xdr:from>
    <xdr:to>
      <xdr:col>85</xdr:col>
      <xdr:colOff>127000</xdr:colOff>
      <xdr:row>38</xdr:row>
      <xdr:rowOff>28575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489827"/>
          <a:ext cx="838200" cy="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45483</xdr:rowOff>
    </xdr:from>
    <xdr:ext cx="378565"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60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62357</xdr:rowOff>
    </xdr:from>
    <xdr:to>
      <xdr:col>81</xdr:col>
      <xdr:colOff>50800</xdr:colOff>
      <xdr:row>37</xdr:row>
      <xdr:rowOff>146177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406007"/>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86885</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60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62357</xdr:rowOff>
    </xdr:from>
    <xdr:to>
      <xdr:col>76</xdr:col>
      <xdr:colOff>114300</xdr:colOff>
      <xdr:row>37</xdr:row>
      <xdr:rowOff>74295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406007"/>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74295</xdr:rowOff>
    </xdr:from>
    <xdr:to>
      <xdr:col>71</xdr:col>
      <xdr:colOff>177800</xdr:colOff>
      <xdr:row>38</xdr:row>
      <xdr:rowOff>25527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417945"/>
          <a:ext cx="889000" cy="1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149225</xdr:rowOff>
    </xdr:from>
    <xdr:to>
      <xdr:col>85</xdr:col>
      <xdr:colOff>177800</xdr:colOff>
      <xdr:row>38</xdr:row>
      <xdr:rowOff>79375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652</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95377</xdr:rowOff>
    </xdr:from>
    <xdr:to>
      <xdr:col>81</xdr:col>
      <xdr:colOff>101600</xdr:colOff>
      <xdr:row>38</xdr:row>
      <xdr:rowOff>25527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43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42054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21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11557</xdr:rowOff>
    </xdr:from>
    <xdr:to>
      <xdr:col>76</xdr:col>
      <xdr:colOff>165100</xdr:colOff>
      <xdr:row>37</xdr:row>
      <xdr:rowOff>113157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104284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44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23495</xdr:rowOff>
    </xdr:from>
    <xdr:to>
      <xdr:col>72</xdr:col>
      <xdr:colOff>38100</xdr:colOff>
      <xdr:row>37</xdr:row>
      <xdr:rowOff>125095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116222</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45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146177</xdr:rowOff>
    </xdr:from>
    <xdr:to>
      <xdr:col>67</xdr:col>
      <xdr:colOff>101600</xdr:colOff>
      <xdr:row>38</xdr:row>
      <xdr:rowOff>76327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48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67454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58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63870</xdr:rowOff>
    </xdr:from>
    <xdr:to>
      <xdr:col>85</xdr:col>
      <xdr:colOff>127000</xdr:colOff>
      <xdr:row>73</xdr:row>
      <xdr:rowOff>110472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2579720"/>
          <a:ext cx="838200" cy="4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63870</xdr:rowOff>
    </xdr:from>
    <xdr:to>
      <xdr:col>81</xdr:col>
      <xdr:colOff>50800</xdr:colOff>
      <xdr:row>73</xdr:row>
      <xdr:rowOff>152730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579720"/>
          <a:ext cx="889000" cy="8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102209</xdr:rowOff>
    </xdr:from>
    <xdr:to>
      <xdr:col>76</xdr:col>
      <xdr:colOff>114300</xdr:colOff>
      <xdr:row>73</xdr:row>
      <xdr:rowOff>152730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618059"/>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102209</xdr:rowOff>
    </xdr:from>
    <xdr:to>
      <xdr:col>71</xdr:col>
      <xdr:colOff>177800</xdr:colOff>
      <xdr:row>73</xdr:row>
      <xdr:rowOff>147701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618059"/>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59672</xdr:rowOff>
    </xdr:from>
    <xdr:to>
      <xdr:col>85</xdr:col>
      <xdr:colOff>177800</xdr:colOff>
      <xdr:row>73</xdr:row>
      <xdr:rowOff>161272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57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82549</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42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13070</xdr:rowOff>
    </xdr:from>
    <xdr:to>
      <xdr:col>81</xdr:col>
      <xdr:colOff>101600</xdr:colOff>
      <xdr:row>73</xdr:row>
      <xdr:rowOff>114670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5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131197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101930</xdr:rowOff>
    </xdr:from>
    <xdr:to>
      <xdr:col>76</xdr:col>
      <xdr:colOff>165100</xdr:colOff>
      <xdr:row>74</xdr:row>
      <xdr:rowOff>32080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6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48607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39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51409</xdr:rowOff>
    </xdr:from>
    <xdr:to>
      <xdr:col>72</xdr:col>
      <xdr:colOff>38100</xdr:colOff>
      <xdr:row>73</xdr:row>
      <xdr:rowOff>153009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56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169536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34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96901</xdr:rowOff>
    </xdr:from>
    <xdr:to>
      <xdr:col>67</xdr:col>
      <xdr:colOff>101600</xdr:colOff>
      <xdr:row>74</xdr:row>
      <xdr:rowOff>27051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6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43578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38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150079</xdr:rowOff>
    </xdr:from>
    <xdr:to>
      <xdr:col>85</xdr:col>
      <xdr:colOff>127000</xdr:colOff>
      <xdr:row>97</xdr:row>
      <xdr:rowOff>77087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609279"/>
          <a:ext cx="838200" cy="9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150079</xdr:rowOff>
    </xdr:from>
    <xdr:to>
      <xdr:col>81</xdr:col>
      <xdr:colOff>50800</xdr:colOff>
      <xdr:row>98</xdr:row>
      <xdr:rowOff>24692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609279"/>
          <a:ext cx="889000" cy="21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94117</xdr:rowOff>
    </xdr:from>
    <xdr:to>
      <xdr:col>76</xdr:col>
      <xdr:colOff>114300</xdr:colOff>
      <xdr:row>98</xdr:row>
      <xdr:rowOff>24692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724767"/>
          <a:ext cx="889000" cy="10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93385</xdr:rowOff>
    </xdr:from>
    <xdr:to>
      <xdr:col>71</xdr:col>
      <xdr:colOff>177800</xdr:colOff>
      <xdr:row>97</xdr:row>
      <xdr:rowOff>94117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724035"/>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26287</xdr:rowOff>
    </xdr:from>
    <xdr:to>
      <xdr:col>85</xdr:col>
      <xdr:colOff>177800</xdr:colOff>
      <xdr:row>97</xdr:row>
      <xdr:rowOff>127887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5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4714</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63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99279</xdr:rowOff>
    </xdr:from>
    <xdr:to>
      <xdr:col>81</xdr:col>
      <xdr:colOff>101600</xdr:colOff>
      <xdr:row>97</xdr:row>
      <xdr:rowOff>29429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55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45956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33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145342</xdr:rowOff>
    </xdr:from>
    <xdr:to>
      <xdr:col>76</xdr:col>
      <xdr:colOff>165100</xdr:colOff>
      <xdr:row>98</xdr:row>
      <xdr:rowOff>75492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7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66619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86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43317</xdr:rowOff>
    </xdr:from>
    <xdr:to>
      <xdr:col>72</xdr:col>
      <xdr:colOff>38100</xdr:colOff>
      <xdr:row>97</xdr:row>
      <xdr:rowOff>144917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67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161444</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44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42585</xdr:rowOff>
    </xdr:from>
    <xdr:to>
      <xdr:col>67</xdr:col>
      <xdr:colOff>101600</xdr:colOff>
      <xdr:row>97</xdr:row>
      <xdr:rowOff>144185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6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160712</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44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141986</xdr:rowOff>
    </xdr:from>
    <xdr:to>
      <xdr:col>116</xdr:col>
      <xdr:colOff>63500</xdr:colOff>
      <xdr:row>38</xdr:row>
      <xdr:rowOff>48831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485636"/>
          <a:ext cx="8382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141986</xdr:rowOff>
    </xdr:from>
    <xdr:to>
      <xdr:col>111</xdr:col>
      <xdr:colOff>177800</xdr:colOff>
      <xdr:row>38</xdr:row>
      <xdr:rowOff>30924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485636"/>
          <a:ext cx="8890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30924</xdr:rowOff>
    </xdr:from>
    <xdr:to>
      <xdr:col>107</xdr:col>
      <xdr:colOff>50800</xdr:colOff>
      <xdr:row>38</xdr:row>
      <xdr:rowOff>91504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546024"/>
          <a:ext cx="8890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39116</xdr:rowOff>
    </xdr:from>
    <xdr:to>
      <xdr:col>102</xdr:col>
      <xdr:colOff>114300</xdr:colOff>
      <xdr:row>38</xdr:row>
      <xdr:rowOff>91504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554216"/>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169481</xdr:rowOff>
    </xdr:from>
    <xdr:to>
      <xdr:col>116</xdr:col>
      <xdr:colOff>114300</xdr:colOff>
      <xdr:row>38</xdr:row>
      <xdr:rowOff>99631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5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147908</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491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91186</xdr:rowOff>
    </xdr:from>
    <xdr:to>
      <xdr:col>112</xdr:col>
      <xdr:colOff>38100</xdr:colOff>
      <xdr:row>38</xdr:row>
      <xdr:rowOff>21336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12463</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151574</xdr:rowOff>
    </xdr:from>
    <xdr:to>
      <xdr:col>107</xdr:col>
      <xdr:colOff>101600</xdr:colOff>
      <xdr:row>38</xdr:row>
      <xdr:rowOff>81724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72851</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587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40704</xdr:rowOff>
    </xdr:from>
    <xdr:to>
      <xdr:col>102</xdr:col>
      <xdr:colOff>165100</xdr:colOff>
      <xdr:row>38</xdr:row>
      <xdr:rowOff>142304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5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133431</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648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159766</xdr:rowOff>
    </xdr:from>
    <xdr:to>
      <xdr:col>98</xdr:col>
      <xdr:colOff>38100</xdr:colOff>
      <xdr:row>38</xdr:row>
      <xdr:rowOff>89916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81043</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31038</xdr:rowOff>
    </xdr:from>
    <xdr:to>
      <xdr:col>116</xdr:col>
      <xdr:colOff>63500</xdr:colOff>
      <xdr:row>59</xdr:row>
      <xdr:rowOff>43650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146588"/>
          <a:ext cx="8382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11417</xdr:rowOff>
    </xdr:from>
    <xdr:to>
      <xdr:col>111</xdr:col>
      <xdr:colOff>177800</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26967"/>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11417</xdr:rowOff>
    </xdr:from>
    <xdr:to>
      <xdr:col>107</xdr:col>
      <xdr:colOff>50800</xdr:colOff>
      <xdr:row>59</xdr:row>
      <xdr:rowOff>43040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2696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42869</xdr:rowOff>
    </xdr:from>
    <xdr:to>
      <xdr:col>102</xdr:col>
      <xdr:colOff>114300</xdr:colOff>
      <xdr:row>59</xdr:row>
      <xdr:rowOff>43040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58419"/>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151688</xdr:rowOff>
    </xdr:from>
    <xdr:to>
      <xdr:col>116</xdr:col>
      <xdr:colOff>114300</xdr:colOff>
      <xdr:row>59</xdr:row>
      <xdr:rowOff>81838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9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66615</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10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164300</xdr:rowOff>
    </xdr:from>
    <xdr:to>
      <xdr:col>112</xdr:col>
      <xdr:colOff>38100</xdr:colOff>
      <xdr:row>59</xdr:row>
      <xdr:rowOff>94450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85577</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66333" y="10201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132067</xdr:rowOff>
    </xdr:from>
    <xdr:to>
      <xdr:col>107</xdr:col>
      <xdr:colOff>101600</xdr:colOff>
      <xdr:row>59</xdr:row>
      <xdr:rowOff>62217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53344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16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163690</xdr:rowOff>
    </xdr:from>
    <xdr:to>
      <xdr:col>102</xdr:col>
      <xdr:colOff>165100</xdr:colOff>
      <xdr:row>59</xdr:row>
      <xdr:rowOff>93840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84967</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88333" y="10200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163519</xdr:rowOff>
    </xdr:from>
    <xdr:to>
      <xdr:col>98</xdr:col>
      <xdr:colOff>38100</xdr:colOff>
      <xdr:row>59</xdr:row>
      <xdr:rowOff>93669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84796</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99333" y="10200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38926</xdr:rowOff>
    </xdr:from>
    <xdr:to>
      <xdr:col>116</xdr:col>
      <xdr:colOff>63500</xdr:colOff>
      <xdr:row>74</xdr:row>
      <xdr:rowOff>57671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726226"/>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57671</xdr:rowOff>
    </xdr:from>
    <xdr:to>
      <xdr:col>111</xdr:col>
      <xdr:colOff>177800</xdr:colOff>
      <xdr:row>74</xdr:row>
      <xdr:rowOff>73901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744971"/>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73901</xdr:rowOff>
    </xdr:from>
    <xdr:to>
      <xdr:col>107</xdr:col>
      <xdr:colOff>50800</xdr:colOff>
      <xdr:row>74</xdr:row>
      <xdr:rowOff>126822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761201"/>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126822</xdr:rowOff>
    </xdr:from>
    <xdr:to>
      <xdr:col>102</xdr:col>
      <xdr:colOff>114300</xdr:colOff>
      <xdr:row>75</xdr:row>
      <xdr:rowOff>34696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814122"/>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159576</xdr:rowOff>
    </xdr:from>
    <xdr:to>
      <xdr:col>116</xdr:col>
      <xdr:colOff>114300</xdr:colOff>
      <xdr:row>74</xdr:row>
      <xdr:rowOff>89726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6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11003</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5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6871</xdr:rowOff>
    </xdr:from>
    <xdr:to>
      <xdr:col>112</xdr:col>
      <xdr:colOff>38100</xdr:colOff>
      <xdr:row>74</xdr:row>
      <xdr:rowOff>108471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69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124998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46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23101</xdr:rowOff>
    </xdr:from>
    <xdr:to>
      <xdr:col>107</xdr:col>
      <xdr:colOff>101600</xdr:colOff>
      <xdr:row>74</xdr:row>
      <xdr:rowOff>124701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7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141228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48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76022</xdr:rowOff>
    </xdr:from>
    <xdr:to>
      <xdr:col>102</xdr:col>
      <xdr:colOff>165100</xdr:colOff>
      <xdr:row>75</xdr:row>
      <xdr:rowOff>6172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7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22699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53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155346</xdr:rowOff>
    </xdr:from>
    <xdr:to>
      <xdr:col>98</xdr:col>
      <xdr:colOff>38100</xdr:colOff>
      <xdr:row>75</xdr:row>
      <xdr:rowOff>85496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8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102023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61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主に清掃工場の整備等に要する経費の減により、普通建設事業費が</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一方、人件費や補助費は類似団体平均値より低くなっており、健全な財政に寄与しているものと考えられる。</a:t>
          </a:r>
          <a:endParaRPr lang="ja-JP" altLang="ja-JP" sz="1400">
            <a:effectLst/>
          </a:endParaRPr>
        </a:p>
        <a:p>
          <a:r>
            <a:rPr kumimoji="1" lang="ja-JP" altLang="ja-JP" sz="1100">
              <a:solidFill>
                <a:schemeClr val="dk1"/>
              </a:solidFill>
              <a:effectLst/>
              <a:latin typeface="+mn-lt"/>
              <a:ea typeface="+mn-ea"/>
              <a:cs typeface="+mn-cs"/>
            </a:rPr>
            <a:t>　今後も、事務の効率化を図るとともに、事業のしゅん別や見直しを行い、健全な財政運営に努めていく。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597,834
594,149
547.61
293,890,590
284,550,019
6,854,960
136,943,985
254,284,336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85598</xdr:rowOff>
    </xdr:from>
    <xdr:to>
      <xdr:col>24</xdr:col>
      <xdr:colOff>63500</xdr:colOff>
      <xdr:row>36</xdr:row>
      <xdr:rowOff>96266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57798"/>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68072</xdr:rowOff>
    </xdr:from>
    <xdr:to>
      <xdr:col>19</xdr:col>
      <xdr:colOff>177800</xdr:colOff>
      <xdr:row>36</xdr:row>
      <xdr:rowOff>96266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4027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110744</xdr:rowOff>
    </xdr:from>
    <xdr:to>
      <xdr:col>15</xdr:col>
      <xdr:colOff>50800</xdr:colOff>
      <xdr:row>36</xdr:row>
      <xdr:rowOff>68072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11494"/>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107696</xdr:rowOff>
    </xdr:from>
    <xdr:to>
      <xdr:col>10</xdr:col>
      <xdr:colOff>114300</xdr:colOff>
      <xdr:row>35</xdr:row>
      <xdr:rowOff>110744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0844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34798</xdr:rowOff>
    </xdr:from>
    <xdr:to>
      <xdr:col>24</xdr:col>
      <xdr:colOff>114300</xdr:colOff>
      <xdr:row>36</xdr:row>
      <xdr:rowOff>136398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13225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45466</xdr:rowOff>
    </xdr:from>
    <xdr:to>
      <xdr:col>20</xdr:col>
      <xdr:colOff>38100</xdr:colOff>
      <xdr:row>36</xdr:row>
      <xdr:rowOff>147066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138193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1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17272</xdr:rowOff>
    </xdr:from>
    <xdr:to>
      <xdr:col>15</xdr:col>
      <xdr:colOff>101600</xdr:colOff>
      <xdr:row>36</xdr:row>
      <xdr:rowOff>118872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8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109999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8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59944</xdr:rowOff>
    </xdr:from>
    <xdr:to>
      <xdr:col>10</xdr:col>
      <xdr:colOff>165100</xdr:colOff>
      <xdr:row>35</xdr:row>
      <xdr:rowOff>161544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152671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56896</xdr:rowOff>
    </xdr:from>
    <xdr:to>
      <xdr:col>6</xdr:col>
      <xdr:colOff>38100</xdr:colOff>
      <xdr:row>35</xdr:row>
      <xdr:rowOff>158496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149623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5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37973</xdr:rowOff>
    </xdr:from>
    <xdr:to>
      <xdr:col>24</xdr:col>
      <xdr:colOff>63500</xdr:colOff>
      <xdr:row>57</xdr:row>
      <xdr:rowOff>58786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10623"/>
          <a:ext cx="838200" cy="2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44254</xdr:rowOff>
    </xdr:from>
    <xdr:to>
      <xdr:col>19</xdr:col>
      <xdr:colOff>177800</xdr:colOff>
      <xdr:row>57</xdr:row>
      <xdr:rowOff>37973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788204"/>
          <a:ext cx="889000" cy="102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44254</xdr:rowOff>
    </xdr:from>
    <xdr:to>
      <xdr:col>15</xdr:col>
      <xdr:colOff>50800</xdr:colOff>
      <xdr:row>57</xdr:row>
      <xdr:rowOff>78544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788204"/>
          <a:ext cx="889000" cy="106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78544</xdr:rowOff>
    </xdr:from>
    <xdr:to>
      <xdr:col>10</xdr:col>
      <xdr:colOff>114300</xdr:colOff>
      <xdr:row>57</xdr:row>
      <xdr:rowOff>94927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51194"/>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7986</xdr:rowOff>
    </xdr:from>
    <xdr:to>
      <xdr:col>24</xdr:col>
      <xdr:colOff>114300</xdr:colOff>
      <xdr:row>57</xdr:row>
      <xdr:rowOff>109586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8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157863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5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158623</xdr:rowOff>
    </xdr:from>
    <xdr:to>
      <xdr:col>20</xdr:col>
      <xdr:colOff>38100</xdr:colOff>
      <xdr:row>57</xdr:row>
      <xdr:rowOff>88773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79900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164904</xdr:rowOff>
    </xdr:from>
    <xdr:to>
      <xdr:col>15</xdr:col>
      <xdr:colOff>101600</xdr:colOff>
      <xdr:row>51</xdr:row>
      <xdr:rowOff>95054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7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86181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8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27744</xdr:rowOff>
    </xdr:from>
    <xdr:to>
      <xdr:col>10</xdr:col>
      <xdr:colOff>165100</xdr:colOff>
      <xdr:row>57</xdr:row>
      <xdr:rowOff>129344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120471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44127</xdr:rowOff>
    </xdr:from>
    <xdr:to>
      <xdr:col>6</xdr:col>
      <xdr:colOff>38100</xdr:colOff>
      <xdr:row>57</xdr:row>
      <xdr:rowOff>145727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136854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129815</xdr:rowOff>
    </xdr:from>
    <xdr:to>
      <xdr:col>24</xdr:col>
      <xdr:colOff>63500</xdr:colOff>
      <xdr:row>74</xdr:row>
      <xdr:rowOff>6152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645665"/>
          <a:ext cx="838200" cy="4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129815</xdr:rowOff>
    </xdr:from>
    <xdr:to>
      <xdr:col>19</xdr:col>
      <xdr:colOff>177800</xdr:colOff>
      <xdr:row>75</xdr:row>
      <xdr:rowOff>57559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45665"/>
          <a:ext cx="889000" cy="27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57559</xdr:rowOff>
    </xdr:from>
    <xdr:to>
      <xdr:col>15</xdr:col>
      <xdr:colOff>50800</xdr:colOff>
      <xdr:row>75</xdr:row>
      <xdr:rowOff>121403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16309"/>
          <a:ext cx="889000" cy="6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121403</xdr:rowOff>
    </xdr:from>
    <xdr:to>
      <xdr:col>10</xdr:col>
      <xdr:colOff>114300</xdr:colOff>
      <xdr:row>76</xdr:row>
      <xdr:rowOff>67435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80153"/>
          <a:ext cx="889000" cy="11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59802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126802</xdr:rowOff>
    </xdr:from>
    <xdr:to>
      <xdr:col>24</xdr:col>
      <xdr:colOff>114300</xdr:colOff>
      <xdr:row>74</xdr:row>
      <xdr:rowOff>56952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4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149679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9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79015</xdr:rowOff>
    </xdr:from>
    <xdr:to>
      <xdr:col>20</xdr:col>
      <xdr:colOff>38100</xdr:colOff>
      <xdr:row>74</xdr:row>
      <xdr:rowOff>9165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25692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7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6759</xdr:rowOff>
    </xdr:from>
    <xdr:to>
      <xdr:col>15</xdr:col>
      <xdr:colOff>101600</xdr:colOff>
      <xdr:row>75</xdr:row>
      <xdr:rowOff>108359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6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124886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4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70603</xdr:rowOff>
    </xdr:from>
    <xdr:to>
      <xdr:col>10</xdr:col>
      <xdr:colOff>165100</xdr:colOff>
      <xdr:row>76</xdr:row>
      <xdr:rowOff>753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17280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0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16635</xdr:rowOff>
    </xdr:from>
    <xdr:to>
      <xdr:col>6</xdr:col>
      <xdr:colOff>38100</xdr:colOff>
      <xdr:row>76</xdr:row>
      <xdr:rowOff>118235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134762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2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125625</xdr:rowOff>
    </xdr:from>
    <xdr:to>
      <xdr:col>24</xdr:col>
      <xdr:colOff>63500</xdr:colOff>
      <xdr:row>96</xdr:row>
      <xdr:rowOff>84737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413375"/>
          <a:ext cx="838200" cy="13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146883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26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125625</xdr:rowOff>
    </xdr:from>
    <xdr:to>
      <xdr:col>19</xdr:col>
      <xdr:colOff>177800</xdr:colOff>
      <xdr:row>96</xdr:row>
      <xdr:rowOff>10770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13375"/>
          <a:ext cx="889000" cy="5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10770</xdr:rowOff>
    </xdr:from>
    <xdr:to>
      <xdr:col>15</xdr:col>
      <xdr:colOff>50800</xdr:colOff>
      <xdr:row>99</xdr:row>
      <xdr:rowOff>20991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69970"/>
          <a:ext cx="889000" cy="52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127677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20991</xdr:rowOff>
    </xdr:from>
    <xdr:to>
      <xdr:col>10</xdr:col>
      <xdr:colOff>114300</xdr:colOff>
      <xdr:row>99</xdr:row>
      <xdr:rowOff>110375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94541"/>
          <a:ext cx="889000" cy="8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26204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33937</xdr:rowOff>
    </xdr:from>
    <xdr:to>
      <xdr:col>24</xdr:col>
      <xdr:colOff>114300</xdr:colOff>
      <xdr:row>96</xdr:row>
      <xdr:rowOff>135537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12364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74825</xdr:rowOff>
    </xdr:from>
    <xdr:to>
      <xdr:col>20</xdr:col>
      <xdr:colOff>38100</xdr:colOff>
      <xdr:row>96</xdr:row>
      <xdr:rowOff>4975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21502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13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131420</xdr:rowOff>
    </xdr:from>
    <xdr:to>
      <xdr:col>15</xdr:col>
      <xdr:colOff>101600</xdr:colOff>
      <xdr:row>96</xdr:row>
      <xdr:rowOff>61570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78097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19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141641</xdr:rowOff>
    </xdr:from>
    <xdr:to>
      <xdr:col>10</xdr:col>
      <xdr:colOff>165100</xdr:colOff>
      <xdr:row>99</xdr:row>
      <xdr:rowOff>71791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4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62918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3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59575</xdr:rowOff>
    </xdr:from>
    <xdr:to>
      <xdr:col>6</xdr:col>
      <xdr:colOff>38100</xdr:colOff>
      <xdr:row>99</xdr:row>
      <xdr:rowOff>161175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703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152302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12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121869</xdr:rowOff>
    </xdr:from>
    <xdr:to>
      <xdr:col>55</xdr:col>
      <xdr:colOff>0</xdr:colOff>
      <xdr:row>34</xdr:row>
      <xdr:rowOff>89408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5608269"/>
          <a:ext cx="838200" cy="3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121869</xdr:rowOff>
    </xdr:from>
    <xdr:to>
      <xdr:col>50</xdr:col>
      <xdr:colOff>114300</xdr:colOff>
      <xdr:row>33</xdr:row>
      <xdr:rowOff>32258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5608269"/>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21150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32258</xdr:rowOff>
    </xdr:from>
    <xdr:to>
      <xdr:col>45</xdr:col>
      <xdr:colOff>177800</xdr:colOff>
      <xdr:row>35</xdr:row>
      <xdr:rowOff>111811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5690108"/>
          <a:ext cx="889000" cy="42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111811</xdr:rowOff>
    </xdr:from>
    <xdr:to>
      <xdr:col>41</xdr:col>
      <xdr:colOff>50800</xdr:colOff>
      <xdr:row>35</xdr:row>
      <xdr:rowOff>142443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112561"/>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32123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38608</xdr:rowOff>
    </xdr:from>
    <xdr:to>
      <xdr:col>55</xdr:col>
      <xdr:colOff>50800</xdr:colOff>
      <xdr:row>34</xdr:row>
      <xdr:rowOff>140208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61485</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71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71069</xdr:rowOff>
    </xdr:from>
    <xdr:to>
      <xdr:col>50</xdr:col>
      <xdr:colOff>165100</xdr:colOff>
      <xdr:row>33</xdr:row>
      <xdr:rowOff>1219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55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17746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33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152908</xdr:rowOff>
    </xdr:from>
    <xdr:to>
      <xdr:col>46</xdr:col>
      <xdr:colOff>38100</xdr:colOff>
      <xdr:row>33</xdr:row>
      <xdr:rowOff>83058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6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99585</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41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61011</xdr:rowOff>
    </xdr:from>
    <xdr:to>
      <xdr:col>41</xdr:col>
      <xdr:colOff>101600</xdr:colOff>
      <xdr:row>35</xdr:row>
      <xdr:rowOff>162611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0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7688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83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91643</xdr:rowOff>
    </xdr:from>
    <xdr:to>
      <xdr:col>36</xdr:col>
      <xdr:colOff>165100</xdr:colOff>
      <xdr:row>36</xdr:row>
      <xdr:rowOff>21793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09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38320</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86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116097</xdr:rowOff>
    </xdr:from>
    <xdr:to>
      <xdr:col>55</xdr:col>
      <xdr:colOff>0</xdr:colOff>
      <xdr:row>56</xdr:row>
      <xdr:rowOff>128670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717297"/>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128670</xdr:rowOff>
    </xdr:from>
    <xdr:to>
      <xdr:col>50</xdr:col>
      <xdr:colOff>114300</xdr:colOff>
      <xdr:row>56</xdr:row>
      <xdr:rowOff>144387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729870"/>
          <a:ext cx="889000" cy="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144387</xdr:rowOff>
    </xdr:from>
    <xdr:to>
      <xdr:col>45</xdr:col>
      <xdr:colOff>177800</xdr:colOff>
      <xdr:row>56</xdr:row>
      <xdr:rowOff>154616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745587"/>
          <a:ext cx="8890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154616</xdr:rowOff>
    </xdr:from>
    <xdr:to>
      <xdr:col>41</xdr:col>
      <xdr:colOff>50800</xdr:colOff>
      <xdr:row>57</xdr:row>
      <xdr:rowOff>1854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755816"/>
          <a:ext cx="8890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65297</xdr:rowOff>
    </xdr:from>
    <xdr:to>
      <xdr:col>55</xdr:col>
      <xdr:colOff>50800</xdr:colOff>
      <xdr:row>56</xdr:row>
      <xdr:rowOff>166897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66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43724</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64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77870</xdr:rowOff>
    </xdr:from>
    <xdr:to>
      <xdr:col>50</xdr:col>
      <xdr:colOff>165100</xdr:colOff>
      <xdr:row>57</xdr:row>
      <xdr:rowOff>8020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6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170597</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77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93587</xdr:rowOff>
    </xdr:from>
    <xdr:to>
      <xdr:col>46</xdr:col>
      <xdr:colOff>38100</xdr:colOff>
      <xdr:row>57</xdr:row>
      <xdr:rowOff>23737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6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14864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78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103816</xdr:rowOff>
    </xdr:from>
    <xdr:to>
      <xdr:col>41</xdr:col>
      <xdr:colOff>101600</xdr:colOff>
      <xdr:row>57</xdr:row>
      <xdr:rowOff>33966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7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25093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79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122504</xdr:rowOff>
    </xdr:from>
    <xdr:to>
      <xdr:col>36</xdr:col>
      <xdr:colOff>165100</xdr:colOff>
      <xdr:row>57</xdr:row>
      <xdr:rowOff>52654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7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43781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81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124792</xdr:rowOff>
    </xdr:from>
    <xdr:to>
      <xdr:col>55</xdr:col>
      <xdr:colOff>0</xdr:colOff>
      <xdr:row>78</xdr:row>
      <xdr:rowOff>158592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97892"/>
          <a:ext cx="8382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96707</xdr:rowOff>
    </xdr:from>
    <xdr:to>
      <xdr:col>50</xdr:col>
      <xdr:colOff>114300</xdr:colOff>
      <xdr:row>78</xdr:row>
      <xdr:rowOff>158592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69807"/>
          <a:ext cx="889000" cy="6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96707</xdr:rowOff>
    </xdr:from>
    <xdr:to>
      <xdr:col>45</xdr:col>
      <xdr:colOff>177800</xdr:colOff>
      <xdr:row>79</xdr:row>
      <xdr:rowOff>13267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69807"/>
          <a:ext cx="889000" cy="8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91</xdr:rowOff>
    </xdr:from>
    <xdr:to>
      <xdr:col>41</xdr:col>
      <xdr:colOff>50800</xdr:colOff>
      <xdr:row>79</xdr:row>
      <xdr:rowOff>13267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544641"/>
          <a:ext cx="889000" cy="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73992</xdr:rowOff>
    </xdr:from>
    <xdr:to>
      <xdr:col>55</xdr:col>
      <xdr:colOff>50800</xdr:colOff>
      <xdr:row>79</xdr:row>
      <xdr:rowOff>4142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52419</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2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107792</xdr:rowOff>
    </xdr:from>
    <xdr:to>
      <xdr:col>50</xdr:col>
      <xdr:colOff>165100</xdr:colOff>
      <xdr:row>79</xdr:row>
      <xdr:rowOff>37942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29069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7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45907</xdr:rowOff>
    </xdr:from>
    <xdr:to>
      <xdr:col>46</xdr:col>
      <xdr:colOff>38100</xdr:colOff>
      <xdr:row>78</xdr:row>
      <xdr:rowOff>147507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1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138634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1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133917</xdr:rowOff>
    </xdr:from>
    <xdr:to>
      <xdr:col>41</xdr:col>
      <xdr:colOff>101600</xdr:colOff>
      <xdr:row>79</xdr:row>
      <xdr:rowOff>64067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0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55194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9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120741</xdr:rowOff>
    </xdr:from>
    <xdr:to>
      <xdr:col>36</xdr:col>
      <xdr:colOff>165100</xdr:colOff>
      <xdr:row>79</xdr:row>
      <xdr:rowOff>50891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42018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145301</xdr:rowOff>
    </xdr:from>
    <xdr:to>
      <xdr:col>55</xdr:col>
      <xdr:colOff>0</xdr:colOff>
      <xdr:row>97</xdr:row>
      <xdr:rowOff>114946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04501"/>
          <a:ext cx="838200" cy="14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25563</xdr:rowOff>
    </xdr:from>
    <xdr:to>
      <xdr:col>50</xdr:col>
      <xdr:colOff>114300</xdr:colOff>
      <xdr:row>96</xdr:row>
      <xdr:rowOff>145301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484763"/>
          <a:ext cx="889000" cy="11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25563</xdr:rowOff>
    </xdr:from>
    <xdr:to>
      <xdr:col>45</xdr:col>
      <xdr:colOff>177800</xdr:colOff>
      <xdr:row>96</xdr:row>
      <xdr:rowOff>143700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484763"/>
          <a:ext cx="889000" cy="11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143700</xdr:rowOff>
    </xdr:from>
    <xdr:to>
      <xdr:col>41</xdr:col>
      <xdr:colOff>50800</xdr:colOff>
      <xdr:row>97</xdr:row>
      <xdr:rowOff>113705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02900"/>
          <a:ext cx="889000" cy="14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64146</xdr:rowOff>
    </xdr:from>
    <xdr:to>
      <xdr:col>55</xdr:col>
      <xdr:colOff>50800</xdr:colOff>
      <xdr:row>97</xdr:row>
      <xdr:rowOff>165746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9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42573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7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94501</xdr:rowOff>
    </xdr:from>
    <xdr:to>
      <xdr:col>50</xdr:col>
      <xdr:colOff>165100</xdr:colOff>
      <xdr:row>97</xdr:row>
      <xdr:rowOff>24651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41178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32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146213</xdr:rowOff>
    </xdr:from>
    <xdr:to>
      <xdr:col>46</xdr:col>
      <xdr:colOff>38100</xdr:colOff>
      <xdr:row>96</xdr:row>
      <xdr:rowOff>76363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3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92890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20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92900</xdr:rowOff>
    </xdr:from>
    <xdr:to>
      <xdr:col>41</xdr:col>
      <xdr:colOff>101600</xdr:colOff>
      <xdr:row>97</xdr:row>
      <xdr:rowOff>23050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39577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62905</xdr:rowOff>
    </xdr:from>
    <xdr:to>
      <xdr:col>36</xdr:col>
      <xdr:colOff>165100</xdr:colOff>
      <xdr:row>97</xdr:row>
      <xdr:rowOff>164505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155632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119289</xdr:rowOff>
    </xdr:from>
    <xdr:to>
      <xdr:col>85</xdr:col>
      <xdr:colOff>127000</xdr:colOff>
      <xdr:row>38</xdr:row>
      <xdr:rowOff>14949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462939"/>
          <a:ext cx="838200" cy="6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123535</xdr:rowOff>
    </xdr:from>
    <xdr:to>
      <xdr:col>81</xdr:col>
      <xdr:colOff>50800</xdr:colOff>
      <xdr:row>38</xdr:row>
      <xdr:rowOff>14949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46718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123535</xdr:rowOff>
    </xdr:from>
    <xdr:to>
      <xdr:col>76</xdr:col>
      <xdr:colOff>114300</xdr:colOff>
      <xdr:row>38</xdr:row>
      <xdr:rowOff>25726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467185"/>
          <a:ext cx="889000" cy="7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22624</xdr:rowOff>
    </xdr:from>
    <xdr:to>
      <xdr:col>71</xdr:col>
      <xdr:colOff>177800</xdr:colOff>
      <xdr:row>38</xdr:row>
      <xdr:rowOff>25726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537724"/>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68489</xdr:rowOff>
    </xdr:from>
    <xdr:to>
      <xdr:col>85</xdr:col>
      <xdr:colOff>177800</xdr:colOff>
      <xdr:row>37</xdr:row>
      <xdr:rowOff>170089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46916</xdr:rowOff>
    </xdr:from>
    <xdr:ext cx="469744"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9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135600</xdr:rowOff>
    </xdr:from>
    <xdr:to>
      <xdr:col>81</xdr:col>
      <xdr:colOff>101600</xdr:colOff>
      <xdr:row>38</xdr:row>
      <xdr:rowOff>65749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79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56876</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46428" y="657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72735</xdr:rowOff>
    </xdr:from>
    <xdr:to>
      <xdr:col>76</xdr:col>
      <xdr:colOff>165100</xdr:colOff>
      <xdr:row>38</xdr:row>
      <xdr:rowOff>2885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1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165462</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57428" y="65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146377</xdr:rowOff>
    </xdr:from>
    <xdr:to>
      <xdr:col>72</xdr:col>
      <xdr:colOff>38100</xdr:colOff>
      <xdr:row>38</xdr:row>
      <xdr:rowOff>76527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9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67653</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68428" y="658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143274</xdr:rowOff>
    </xdr:from>
    <xdr:to>
      <xdr:col>67</xdr:col>
      <xdr:colOff>101600</xdr:colOff>
      <xdr:row>38</xdr:row>
      <xdr:rowOff>73424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64551</xdr:rowOff>
    </xdr:from>
    <xdr:ext cx="469744"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79428" y="657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108724</xdr:rowOff>
    </xdr:from>
    <xdr:to>
      <xdr:col>85</xdr:col>
      <xdr:colOff>127000</xdr:colOff>
      <xdr:row>57</xdr:row>
      <xdr:rowOff>21857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09924"/>
          <a:ext cx="8382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78569</xdr:rowOff>
    </xdr:from>
    <xdr:to>
      <xdr:col>81</xdr:col>
      <xdr:colOff>50800</xdr:colOff>
      <xdr:row>57</xdr:row>
      <xdr:rowOff>21857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79769"/>
          <a:ext cx="889000" cy="11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78569</xdr:rowOff>
    </xdr:from>
    <xdr:to>
      <xdr:col>76</xdr:col>
      <xdr:colOff>114300</xdr:colOff>
      <xdr:row>56</xdr:row>
      <xdr:rowOff>128118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79769"/>
          <a:ext cx="889000" cy="4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128118</xdr:rowOff>
    </xdr:from>
    <xdr:to>
      <xdr:col>71</xdr:col>
      <xdr:colOff>177800</xdr:colOff>
      <xdr:row>57</xdr:row>
      <xdr:rowOff>23685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29318"/>
          <a:ext cx="889000" cy="6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57924</xdr:rowOff>
    </xdr:from>
    <xdr:to>
      <xdr:col>85</xdr:col>
      <xdr:colOff>177800</xdr:colOff>
      <xdr:row>56</xdr:row>
      <xdr:rowOff>159524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36351</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3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142507</xdr:rowOff>
    </xdr:from>
    <xdr:to>
      <xdr:col>81</xdr:col>
      <xdr:colOff>101600</xdr:colOff>
      <xdr:row>57</xdr:row>
      <xdr:rowOff>72657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4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63784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3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27769</xdr:rowOff>
    </xdr:from>
    <xdr:to>
      <xdr:col>76</xdr:col>
      <xdr:colOff>165100</xdr:colOff>
      <xdr:row>56</xdr:row>
      <xdr:rowOff>129369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2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120496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72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77318</xdr:rowOff>
    </xdr:from>
    <xdr:to>
      <xdr:col>72</xdr:col>
      <xdr:colOff>38100</xdr:colOff>
      <xdr:row>57</xdr:row>
      <xdr:rowOff>7468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7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170045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144335</xdr:rowOff>
    </xdr:from>
    <xdr:to>
      <xdr:col>67</xdr:col>
      <xdr:colOff>101600</xdr:colOff>
      <xdr:row>57</xdr:row>
      <xdr:rowOff>74485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65612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3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146177</xdr:rowOff>
    </xdr:from>
    <xdr:to>
      <xdr:col>85</xdr:col>
      <xdr:colOff>127000</xdr:colOff>
      <xdr:row>78</xdr:row>
      <xdr:rowOff>28575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347827"/>
          <a:ext cx="838200" cy="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45483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8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62357</xdr:rowOff>
    </xdr:from>
    <xdr:to>
      <xdr:col>81</xdr:col>
      <xdr:colOff>50800</xdr:colOff>
      <xdr:row>77</xdr:row>
      <xdr:rowOff>146177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264007"/>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86885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45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62357</xdr:rowOff>
    </xdr:from>
    <xdr:to>
      <xdr:col>76</xdr:col>
      <xdr:colOff>114300</xdr:colOff>
      <xdr:row>77</xdr:row>
      <xdr:rowOff>74295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264007"/>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74295</xdr:rowOff>
    </xdr:from>
    <xdr:to>
      <xdr:col>71</xdr:col>
      <xdr:colOff>177800</xdr:colOff>
      <xdr:row>78</xdr:row>
      <xdr:rowOff>25527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275945"/>
          <a:ext cx="889000" cy="1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149225</xdr:rowOff>
    </xdr:from>
    <xdr:to>
      <xdr:col>85</xdr:col>
      <xdr:colOff>177800</xdr:colOff>
      <xdr:row>78</xdr:row>
      <xdr:rowOff>79375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652</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20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95377</xdr:rowOff>
    </xdr:from>
    <xdr:to>
      <xdr:col>81</xdr:col>
      <xdr:colOff>101600</xdr:colOff>
      <xdr:row>78</xdr:row>
      <xdr:rowOff>25527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29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42054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07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11557</xdr:rowOff>
    </xdr:from>
    <xdr:to>
      <xdr:col>76</xdr:col>
      <xdr:colOff>165100</xdr:colOff>
      <xdr:row>77</xdr:row>
      <xdr:rowOff>113157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21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104284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30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23495</xdr:rowOff>
    </xdr:from>
    <xdr:to>
      <xdr:col>72</xdr:col>
      <xdr:colOff>38100</xdr:colOff>
      <xdr:row>77</xdr:row>
      <xdr:rowOff>125095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116222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31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146177</xdr:rowOff>
    </xdr:from>
    <xdr:to>
      <xdr:col>67</xdr:col>
      <xdr:colOff>101600</xdr:colOff>
      <xdr:row>78</xdr:row>
      <xdr:rowOff>76327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67454</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44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63871</xdr:rowOff>
    </xdr:from>
    <xdr:to>
      <xdr:col>85</xdr:col>
      <xdr:colOff>127000</xdr:colOff>
      <xdr:row>93</xdr:row>
      <xdr:rowOff>110472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008721"/>
          <a:ext cx="838200" cy="4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63871</xdr:rowOff>
    </xdr:from>
    <xdr:to>
      <xdr:col>81</xdr:col>
      <xdr:colOff>50800</xdr:colOff>
      <xdr:row>93</xdr:row>
      <xdr:rowOff>152730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008721"/>
          <a:ext cx="889000" cy="8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102209</xdr:rowOff>
    </xdr:from>
    <xdr:to>
      <xdr:col>76</xdr:col>
      <xdr:colOff>114300</xdr:colOff>
      <xdr:row>93</xdr:row>
      <xdr:rowOff>152730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047059"/>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102209</xdr:rowOff>
    </xdr:from>
    <xdr:to>
      <xdr:col>71</xdr:col>
      <xdr:colOff>177800</xdr:colOff>
      <xdr:row>93</xdr:row>
      <xdr:rowOff>147701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047059"/>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59672</xdr:rowOff>
    </xdr:from>
    <xdr:to>
      <xdr:col>85</xdr:col>
      <xdr:colOff>177800</xdr:colOff>
      <xdr:row>93</xdr:row>
      <xdr:rowOff>161272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00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82549</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8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13071</xdr:rowOff>
    </xdr:from>
    <xdr:to>
      <xdr:col>81</xdr:col>
      <xdr:colOff>101600</xdr:colOff>
      <xdr:row>93</xdr:row>
      <xdr:rowOff>114671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95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131198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73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101930</xdr:rowOff>
    </xdr:from>
    <xdr:to>
      <xdr:col>76</xdr:col>
      <xdr:colOff>165100</xdr:colOff>
      <xdr:row>94</xdr:row>
      <xdr:rowOff>32080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04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48607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82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51409</xdr:rowOff>
    </xdr:from>
    <xdr:to>
      <xdr:col>72</xdr:col>
      <xdr:colOff>38100</xdr:colOff>
      <xdr:row>93</xdr:row>
      <xdr:rowOff>153009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99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169536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77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96901</xdr:rowOff>
    </xdr:from>
    <xdr:to>
      <xdr:col>67</xdr:col>
      <xdr:colOff>101600</xdr:colOff>
      <xdr:row>94</xdr:row>
      <xdr:rowOff>27051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04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43578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81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131928</xdr:rowOff>
    </xdr:from>
    <xdr:to>
      <xdr:col>116</xdr:col>
      <xdr:colOff>63500</xdr:colOff>
      <xdr:row>38</xdr:row>
      <xdr:rowOff>145644</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1323300" y="66470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104932</xdr:rowOff>
    </xdr:from>
    <xdr:ext cx="469744"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620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143396</xdr:rowOff>
    </xdr:from>
    <xdr:to>
      <xdr:col>111</xdr:col>
      <xdr:colOff>177800</xdr:colOff>
      <xdr:row>38</xdr:row>
      <xdr:rowOff>145644</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658496"/>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75366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76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143396</xdr:rowOff>
    </xdr:from>
    <xdr:to>
      <xdr:col>107</xdr:col>
      <xdr:colOff>50800</xdr:colOff>
      <xdr:row>38</xdr:row>
      <xdr:rowOff>158864</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9545300" y="6658496"/>
          <a:ext cx="889000" cy="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75633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158864</xdr:rowOff>
    </xdr:from>
    <xdr:to>
      <xdr:col>102</xdr:col>
      <xdr:colOff>114300</xdr:colOff>
      <xdr:row>38</xdr:row>
      <xdr:rowOff>161684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flipV="1">
          <a:off x="18656300" y="6673964"/>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78033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7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75252</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761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81128</xdr:rowOff>
    </xdr:from>
    <xdr:to>
      <xdr:col>116</xdr:col>
      <xdr:colOff>114300</xdr:colOff>
      <xdr:row>39</xdr:row>
      <xdr:rowOff>11278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40505</xdr:rowOff>
    </xdr:from>
    <xdr:ext cx="469744"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38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94844</xdr:rowOff>
    </xdr:from>
    <xdr:to>
      <xdr:col>112</xdr:col>
      <xdr:colOff>38100</xdr:colOff>
      <xdr:row>39</xdr:row>
      <xdr:rowOff>24994</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41520</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088428" y="638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92596</xdr:rowOff>
    </xdr:from>
    <xdr:to>
      <xdr:col>107</xdr:col>
      <xdr:colOff>101600</xdr:colOff>
      <xdr:row>39</xdr:row>
      <xdr:rowOff>22746</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0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39273</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199428" y="638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108064</xdr:rowOff>
    </xdr:from>
    <xdr:to>
      <xdr:col>102</xdr:col>
      <xdr:colOff>165100</xdr:colOff>
      <xdr:row>39</xdr:row>
      <xdr:rowOff>38214</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54741</xdr:rowOff>
    </xdr:from>
    <xdr:ext cx="469744"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10428" y="639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110884</xdr:rowOff>
    </xdr:from>
    <xdr:to>
      <xdr:col>98</xdr:col>
      <xdr:colOff>38100</xdr:colOff>
      <xdr:row>39</xdr:row>
      <xdr:rowOff>41034</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2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57561</xdr:rowOff>
    </xdr:from>
    <xdr:ext cx="469744"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21428"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電力・ガス・食料品等価格高騰緊急支援給付金事業等の支出</a:t>
          </a:r>
          <a:r>
            <a:rPr kumimoji="1" lang="ja-JP" altLang="ja-JP" sz="1100">
              <a:solidFill>
                <a:schemeClr val="dk1"/>
              </a:solidFill>
              <a:effectLst/>
              <a:latin typeface="+mn-lt"/>
              <a:ea typeface="+mn-ea"/>
              <a:cs typeface="+mn-cs"/>
            </a:rPr>
            <a:t>により、民生費が類似団体の平均値より高くなっている。</a:t>
          </a:r>
          <a:endParaRPr lang="ja-JP" altLang="ja-JP" sz="1400">
            <a:effectLst/>
          </a:endParaRPr>
        </a:p>
        <a:p>
          <a:r>
            <a:rPr kumimoji="1" lang="ja-JP" altLang="ja-JP" sz="1100">
              <a:solidFill>
                <a:schemeClr val="dk1"/>
              </a:solidFill>
              <a:effectLst/>
              <a:latin typeface="+mn-lt"/>
              <a:ea typeface="+mn-ea"/>
              <a:cs typeface="+mn-cs"/>
            </a:rPr>
            <a:t>　社会保障関係経費については今後も増加が見込まれるが、市単独事業については、改めて費用対効果等を検証して、見直しを行うなど、扶助費の抑制に努める。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標準財政規模に対する財政調整基金残高、実質収支額ともに健全な財政を維持していると考えている。</a:t>
          </a:r>
          <a:endParaRPr lang="ja-JP" altLang="ja-JP" sz="1400">
            <a:effectLst/>
          </a:endParaRPr>
        </a:p>
        <a:p>
          <a:r>
            <a:rPr kumimoji="1" lang="ja-JP" altLang="ja-JP" sz="1100">
              <a:solidFill>
                <a:schemeClr val="dk1"/>
              </a:solidFill>
              <a:effectLst/>
              <a:latin typeface="+mn-lt"/>
              <a:ea typeface="+mn-ea"/>
              <a:cs typeface="+mn-cs"/>
            </a:rPr>
            <a:t>　財政環境が一段と厳しくなることが予想される中、持続可能なまちづくりを進めるためには、基金の計画的かつ効果的活用がますます重要となることから、適切な基金残高を確保するとともに、実質収支、実質単年度収支についても黒字になる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国民健康保険事業については赤字が発生しているが、</a:t>
          </a:r>
          <a:r>
            <a:rPr kumimoji="1" lang="ja-JP" altLang="en-US" sz="1100">
              <a:solidFill>
                <a:schemeClr val="dk1"/>
              </a:solidFill>
              <a:effectLst/>
              <a:latin typeface="+mn-lt"/>
              <a:ea typeface="+mn-ea"/>
              <a:cs typeface="+mn-cs"/>
            </a:rPr>
            <a:t>保険者努力支援交付金と県繰入金が予算額を上回ったことなどから</a:t>
          </a:r>
          <a:r>
            <a:rPr kumimoji="1" lang="ja-JP" altLang="ja-JP" sz="1100">
              <a:solidFill>
                <a:schemeClr val="dk1"/>
              </a:solidFill>
              <a:effectLst/>
              <a:latin typeface="+mn-lt"/>
              <a:ea typeface="+mn-ea"/>
              <a:cs typeface="+mn-cs"/>
            </a:rPr>
            <a:t>、単年度の赤字幅が縮小している。</a:t>
          </a:r>
          <a:endParaRPr lang="ja-JP" altLang="ja-JP" sz="1400">
            <a:effectLst/>
          </a:endParaRPr>
        </a:p>
        <a:p>
          <a:r>
            <a:rPr kumimoji="1" lang="ja-JP" altLang="ja-JP" sz="1100">
              <a:solidFill>
                <a:schemeClr val="dk1"/>
              </a:solidFill>
              <a:effectLst/>
              <a:latin typeface="+mn-lt"/>
              <a:ea typeface="+mn-ea"/>
              <a:cs typeface="+mn-cs"/>
            </a:rPr>
            <a:t>　その他の会計は黒字になっており、全体としては、健全な財政が維持できている。</a:t>
          </a:r>
          <a:endParaRPr lang="ja-JP" altLang="ja-JP" sz="1400">
            <a:effectLst/>
          </a:endParaRPr>
        </a:p>
        <a:p>
          <a:r>
            <a:rPr kumimoji="1" lang="ja-JP" altLang="ja-JP" sz="1100">
              <a:solidFill>
                <a:schemeClr val="dk1"/>
              </a:solidFill>
              <a:effectLst/>
              <a:latin typeface="+mn-lt"/>
              <a:ea typeface="+mn-ea"/>
              <a:cs typeface="+mn-cs"/>
            </a:rPr>
            <a:t>　今後も、各会計において独立採算制の原則のもと、財政健全化に向けた取組を進めることで、市全体として</a:t>
          </a:r>
          <a:r>
            <a:rPr kumimoji="1" lang="ja-JP" altLang="en-US" sz="1100">
              <a:solidFill>
                <a:schemeClr val="dk1"/>
              </a:solidFill>
              <a:effectLst/>
              <a:latin typeface="+mn-lt"/>
              <a:ea typeface="+mn-ea"/>
              <a:cs typeface="+mn-cs"/>
            </a:rPr>
            <a:t>健全な</a:t>
          </a:r>
          <a:r>
            <a:rPr kumimoji="1" lang="ja-JP" altLang="ja-JP" sz="1100">
              <a:solidFill>
                <a:schemeClr val="dk1"/>
              </a:solidFill>
              <a:effectLst/>
              <a:latin typeface="+mn-lt"/>
              <a:ea typeface="+mn-ea"/>
              <a:cs typeface="+mn-cs"/>
            </a:rPr>
            <a:t>財政</a:t>
          </a:r>
          <a:r>
            <a:rPr kumimoji="1" lang="ja-JP" altLang="en-US" sz="1100">
              <a:solidFill>
                <a:schemeClr val="dk1"/>
              </a:solidFill>
              <a:effectLst/>
              <a:latin typeface="+mn-lt"/>
              <a:ea typeface="+mn-ea"/>
              <a:cs typeface="+mn-cs"/>
            </a:rPr>
            <a:t>運営</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c r="B2" s="176" t="s">
        <v>83</v>
      </c>
      <c r="C2" s="176"/>
      <c r="D2" s="177"/>
    </row>
    <row r="3" spans="1:119" ht="18.75" customHeight="1" thickBot="1">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293890590</v>
      </c>
      <c r="BO4" s="358"/>
      <c r="BP4" s="358"/>
      <c r="BQ4" s="358"/>
      <c r="BR4" s="358"/>
      <c r="BS4" s="358"/>
      <c r="BT4" s="358"/>
      <c r="BU4" s="359"/>
      <c r="BV4" s="357">
        <v>305428183</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5</v>
      </c>
      <c r="CU4" s="364"/>
      <c r="CV4" s="364"/>
      <c r="CW4" s="364"/>
      <c r="CX4" s="364"/>
      <c r="CY4" s="364"/>
      <c r="CZ4" s="364"/>
      <c r="DA4" s="365"/>
      <c r="DB4" s="363">
        <v>6.6</v>
      </c>
      <c r="DC4" s="364"/>
      <c r="DD4" s="364"/>
      <c r="DE4" s="364"/>
      <c r="DF4" s="364"/>
      <c r="DG4" s="364"/>
      <c r="DH4" s="364"/>
      <c r="DI4" s="365"/>
    </row>
    <row r="5" spans="1:119" ht="18.75" customHeight="1">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284550019</v>
      </c>
      <c r="BO5" s="395"/>
      <c r="BP5" s="395"/>
      <c r="BQ5" s="395"/>
      <c r="BR5" s="395"/>
      <c r="BS5" s="395"/>
      <c r="BT5" s="395"/>
      <c r="BU5" s="396"/>
      <c r="BV5" s="394">
        <v>294612280</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92.9</v>
      </c>
      <c r="CU5" s="392"/>
      <c r="CV5" s="392"/>
      <c r="CW5" s="392"/>
      <c r="CX5" s="392"/>
      <c r="CY5" s="392"/>
      <c r="CZ5" s="392"/>
      <c r="DA5" s="393"/>
      <c r="DB5" s="391">
        <v>88.4</v>
      </c>
      <c r="DC5" s="392"/>
      <c r="DD5" s="392"/>
      <c r="DE5" s="392"/>
      <c r="DF5" s="392"/>
      <c r="DG5" s="392"/>
      <c r="DH5" s="392"/>
      <c r="DI5" s="393"/>
    </row>
    <row r="6" spans="1:119" ht="18.75" customHeight="1">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9340571</v>
      </c>
      <c r="BO6" s="395"/>
      <c r="BP6" s="395"/>
      <c r="BQ6" s="395"/>
      <c r="BR6" s="395"/>
      <c r="BS6" s="395"/>
      <c r="BT6" s="395"/>
      <c r="BU6" s="396"/>
      <c r="BV6" s="394">
        <v>10815903</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96.6</v>
      </c>
      <c r="CU6" s="432"/>
      <c r="CV6" s="432"/>
      <c r="CW6" s="432"/>
      <c r="CX6" s="432"/>
      <c r="CY6" s="432"/>
      <c r="CZ6" s="432"/>
      <c r="DA6" s="433"/>
      <c r="DB6" s="431">
        <v>96.1</v>
      </c>
      <c r="DC6" s="432"/>
      <c r="DD6" s="432"/>
      <c r="DE6" s="432"/>
      <c r="DF6" s="432"/>
      <c r="DG6" s="432"/>
      <c r="DH6" s="432"/>
      <c r="DI6" s="433"/>
    </row>
    <row r="7" spans="1:119" ht="18.75" customHeight="1">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108</v>
      </c>
      <c r="AV7" s="427"/>
      <c r="AW7" s="427"/>
      <c r="AX7" s="427"/>
      <c r="AY7" s="428" t="s">
        <v>109</v>
      </c>
      <c r="AZ7" s="429"/>
      <c r="BA7" s="429"/>
      <c r="BB7" s="429"/>
      <c r="BC7" s="429"/>
      <c r="BD7" s="429"/>
      <c r="BE7" s="429"/>
      <c r="BF7" s="429"/>
      <c r="BG7" s="429"/>
      <c r="BH7" s="429"/>
      <c r="BI7" s="429"/>
      <c r="BJ7" s="429"/>
      <c r="BK7" s="429"/>
      <c r="BL7" s="429"/>
      <c r="BM7" s="430"/>
      <c r="BN7" s="394">
        <v>2485611</v>
      </c>
      <c r="BO7" s="395"/>
      <c r="BP7" s="395"/>
      <c r="BQ7" s="395"/>
      <c r="BR7" s="395"/>
      <c r="BS7" s="395"/>
      <c r="BT7" s="395"/>
      <c r="BU7" s="396"/>
      <c r="BV7" s="394">
        <v>1636080</v>
      </c>
      <c r="BW7" s="395"/>
      <c r="BX7" s="395"/>
      <c r="BY7" s="395"/>
      <c r="BZ7" s="395"/>
      <c r="CA7" s="395"/>
      <c r="CB7" s="395"/>
      <c r="CC7" s="396"/>
      <c r="CD7" s="397" t="s">
        <v>110</v>
      </c>
      <c r="CE7" s="398"/>
      <c r="CF7" s="398"/>
      <c r="CG7" s="398"/>
      <c r="CH7" s="398"/>
      <c r="CI7" s="398"/>
      <c r="CJ7" s="398"/>
      <c r="CK7" s="398"/>
      <c r="CL7" s="398"/>
      <c r="CM7" s="398"/>
      <c r="CN7" s="398"/>
      <c r="CO7" s="398"/>
      <c r="CP7" s="398"/>
      <c r="CQ7" s="398"/>
      <c r="CR7" s="398"/>
      <c r="CS7" s="399"/>
      <c r="CT7" s="394">
        <v>136943985</v>
      </c>
      <c r="CU7" s="395"/>
      <c r="CV7" s="395"/>
      <c r="CW7" s="395"/>
      <c r="CX7" s="395"/>
      <c r="CY7" s="395"/>
      <c r="CZ7" s="395"/>
      <c r="DA7" s="396"/>
      <c r="DB7" s="394">
        <v>138752949</v>
      </c>
      <c r="DC7" s="395"/>
      <c r="DD7" s="395"/>
      <c r="DE7" s="395"/>
      <c r="DF7" s="395"/>
      <c r="DG7" s="395"/>
      <c r="DH7" s="395"/>
      <c r="DI7" s="396"/>
    </row>
    <row r="8" spans="1:119" ht="18.75" customHeight="1" thickBot="1">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111</v>
      </c>
      <c r="AN8" s="424"/>
      <c r="AO8" s="424"/>
      <c r="AP8" s="424"/>
      <c r="AQ8" s="424"/>
      <c r="AR8" s="424"/>
      <c r="AS8" s="424"/>
      <c r="AT8" s="425"/>
      <c r="AU8" s="426" t="s">
        <v>96</v>
      </c>
      <c r="AV8" s="427"/>
      <c r="AW8" s="427"/>
      <c r="AX8" s="427"/>
      <c r="AY8" s="428" t="s">
        <v>112</v>
      </c>
      <c r="AZ8" s="429"/>
      <c r="BA8" s="429"/>
      <c r="BB8" s="429"/>
      <c r="BC8" s="429"/>
      <c r="BD8" s="429"/>
      <c r="BE8" s="429"/>
      <c r="BF8" s="429"/>
      <c r="BG8" s="429"/>
      <c r="BH8" s="429"/>
      <c r="BI8" s="429"/>
      <c r="BJ8" s="429"/>
      <c r="BK8" s="429"/>
      <c r="BL8" s="429"/>
      <c r="BM8" s="430"/>
      <c r="BN8" s="394">
        <v>6854960</v>
      </c>
      <c r="BO8" s="395"/>
      <c r="BP8" s="395"/>
      <c r="BQ8" s="395"/>
      <c r="BR8" s="395"/>
      <c r="BS8" s="395"/>
      <c r="BT8" s="395"/>
      <c r="BU8" s="396"/>
      <c r="BV8" s="394">
        <v>9179823</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0.71</v>
      </c>
      <c r="CU8" s="435"/>
      <c r="CV8" s="435"/>
      <c r="CW8" s="435"/>
      <c r="CX8" s="435"/>
      <c r="CY8" s="435"/>
      <c r="CZ8" s="435"/>
      <c r="DA8" s="436"/>
      <c r="DB8" s="434">
        <v>0.71</v>
      </c>
      <c r="DC8" s="435"/>
      <c r="DD8" s="435"/>
      <c r="DE8" s="435"/>
      <c r="DF8" s="435"/>
      <c r="DG8" s="435"/>
      <c r="DH8" s="435"/>
      <c r="DI8" s="436"/>
    </row>
    <row r="9" spans="1:119" ht="18.75" customHeight="1" thickBot="1">
      <c r="A9" s="175"/>
      <c r="B9" s="388" t="s">
        <v>114</v>
      </c>
      <c r="C9" s="389"/>
      <c r="D9" s="389"/>
      <c r="E9" s="389"/>
      <c r="F9" s="389"/>
      <c r="G9" s="389"/>
      <c r="H9" s="389"/>
      <c r="I9" s="389"/>
      <c r="J9" s="389"/>
      <c r="K9" s="437"/>
      <c r="L9" s="438" t="s">
        <v>115</v>
      </c>
      <c r="M9" s="439"/>
      <c r="N9" s="439"/>
      <c r="O9" s="439"/>
      <c r="P9" s="439"/>
      <c r="Q9" s="440"/>
      <c r="R9" s="441">
        <v>593128</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118</v>
      </c>
      <c r="AV9" s="427"/>
      <c r="AW9" s="427"/>
      <c r="AX9" s="427"/>
      <c r="AY9" s="428" t="s">
        <v>119</v>
      </c>
      <c r="AZ9" s="429"/>
      <c r="BA9" s="429"/>
      <c r="BB9" s="429"/>
      <c r="BC9" s="429"/>
      <c r="BD9" s="429"/>
      <c r="BE9" s="429"/>
      <c r="BF9" s="429"/>
      <c r="BG9" s="429"/>
      <c r="BH9" s="429"/>
      <c r="BI9" s="429"/>
      <c r="BJ9" s="429"/>
      <c r="BK9" s="429"/>
      <c r="BL9" s="429"/>
      <c r="BM9" s="430"/>
      <c r="BN9" s="394">
        <v>-2324863</v>
      </c>
      <c r="BO9" s="395"/>
      <c r="BP9" s="395"/>
      <c r="BQ9" s="395"/>
      <c r="BR9" s="395"/>
      <c r="BS9" s="395"/>
      <c r="BT9" s="395"/>
      <c r="BU9" s="396"/>
      <c r="BV9" s="394">
        <v>4670818</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13.8</v>
      </c>
      <c r="CU9" s="392"/>
      <c r="CV9" s="392"/>
      <c r="CW9" s="392"/>
      <c r="CX9" s="392"/>
      <c r="CY9" s="392"/>
      <c r="CZ9" s="392"/>
      <c r="DA9" s="393"/>
      <c r="DB9" s="391">
        <v>14.4</v>
      </c>
      <c r="DC9" s="392"/>
      <c r="DD9" s="392"/>
      <c r="DE9" s="392"/>
      <c r="DF9" s="392"/>
      <c r="DG9" s="392"/>
      <c r="DH9" s="392"/>
      <c r="DI9" s="393"/>
    </row>
    <row r="10" spans="1:119" ht="18.75" customHeight="1" thickBot="1">
      <c r="A10" s="175"/>
      <c r="B10" s="388"/>
      <c r="C10" s="389"/>
      <c r="D10" s="389"/>
      <c r="E10" s="389"/>
      <c r="F10" s="389"/>
      <c r="G10" s="389"/>
      <c r="H10" s="389"/>
      <c r="I10" s="389"/>
      <c r="J10" s="389"/>
      <c r="K10" s="437"/>
      <c r="L10" s="444" t="s">
        <v>121</v>
      </c>
      <c r="M10" s="424"/>
      <c r="N10" s="424"/>
      <c r="O10" s="424"/>
      <c r="P10" s="424"/>
      <c r="Q10" s="425"/>
      <c r="R10" s="445">
        <v>599814</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123</v>
      </c>
      <c r="AV10" s="427"/>
      <c r="AW10" s="427"/>
      <c r="AX10" s="427"/>
      <c r="AY10" s="428" t="s">
        <v>124</v>
      </c>
      <c r="AZ10" s="429"/>
      <c r="BA10" s="429"/>
      <c r="BB10" s="429"/>
      <c r="BC10" s="429"/>
      <c r="BD10" s="429"/>
      <c r="BE10" s="429"/>
      <c r="BF10" s="429"/>
      <c r="BG10" s="429"/>
      <c r="BH10" s="429"/>
      <c r="BI10" s="429"/>
      <c r="BJ10" s="429"/>
      <c r="BK10" s="429"/>
      <c r="BL10" s="429"/>
      <c r="BM10" s="430"/>
      <c r="BN10" s="394">
        <v>939</v>
      </c>
      <c r="BO10" s="395"/>
      <c r="BP10" s="395"/>
      <c r="BQ10" s="395"/>
      <c r="BR10" s="395"/>
      <c r="BS10" s="395"/>
      <c r="BT10" s="395"/>
      <c r="BU10" s="396"/>
      <c r="BV10" s="394">
        <v>649998</v>
      </c>
      <c r="BW10" s="395"/>
      <c r="BX10" s="395"/>
      <c r="BY10" s="395"/>
      <c r="BZ10" s="395"/>
      <c r="CA10" s="395"/>
      <c r="CB10" s="395"/>
      <c r="CC10" s="396"/>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123</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131</v>
      </c>
      <c r="DC11" s="435"/>
      <c r="DD11" s="435"/>
      <c r="DE11" s="435"/>
      <c r="DF11" s="435"/>
      <c r="DG11" s="435"/>
      <c r="DH11" s="435"/>
      <c r="DI11" s="436"/>
    </row>
    <row r="12" spans="1:119" ht="18.75" customHeight="1">
      <c r="A12" s="175"/>
      <c r="B12" s="454" t="s">
        <v>132</v>
      </c>
      <c r="C12" s="455"/>
      <c r="D12" s="455"/>
      <c r="E12" s="455"/>
      <c r="F12" s="455"/>
      <c r="G12" s="455"/>
      <c r="H12" s="455"/>
      <c r="I12" s="455"/>
      <c r="J12" s="455"/>
      <c r="K12" s="456"/>
      <c r="L12" s="463" t="s">
        <v>133</v>
      </c>
      <c r="M12" s="464"/>
      <c r="N12" s="464"/>
      <c r="O12" s="464"/>
      <c r="P12" s="464"/>
      <c r="Q12" s="465"/>
      <c r="R12" s="466">
        <v>597834</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108</v>
      </c>
      <c r="AV12" s="427"/>
      <c r="AW12" s="427"/>
      <c r="AX12" s="427"/>
      <c r="AY12" s="428" t="s">
        <v>137</v>
      </c>
      <c r="AZ12" s="429"/>
      <c r="BA12" s="429"/>
      <c r="BB12" s="429"/>
      <c r="BC12" s="429"/>
      <c r="BD12" s="429"/>
      <c r="BE12" s="429"/>
      <c r="BF12" s="429"/>
      <c r="BG12" s="429"/>
      <c r="BH12" s="429"/>
      <c r="BI12" s="429"/>
      <c r="BJ12" s="429"/>
      <c r="BK12" s="429"/>
      <c r="BL12" s="429"/>
      <c r="BM12" s="430"/>
      <c r="BN12" s="394">
        <v>1728811</v>
      </c>
      <c r="BO12" s="395"/>
      <c r="BP12" s="395"/>
      <c r="BQ12" s="395"/>
      <c r="BR12" s="395"/>
      <c r="BS12" s="395"/>
      <c r="BT12" s="395"/>
      <c r="BU12" s="396"/>
      <c r="BV12" s="394">
        <v>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131</v>
      </c>
      <c r="CU12" s="435"/>
      <c r="CV12" s="435"/>
      <c r="CW12" s="435"/>
      <c r="CX12" s="435"/>
      <c r="CY12" s="435"/>
      <c r="CZ12" s="435"/>
      <c r="DA12" s="436"/>
      <c r="DB12" s="434" t="s">
        <v>131</v>
      </c>
      <c r="DC12" s="435"/>
      <c r="DD12" s="435"/>
      <c r="DE12" s="435"/>
      <c r="DF12" s="435"/>
      <c r="DG12" s="435"/>
      <c r="DH12" s="435"/>
      <c r="DI12" s="436"/>
    </row>
    <row r="13" spans="1:119" ht="18.75" customHeight="1">
      <c r="A13" s="175"/>
      <c r="B13" s="457"/>
      <c r="C13" s="458"/>
      <c r="D13" s="458"/>
      <c r="E13" s="458"/>
      <c r="F13" s="458"/>
      <c r="G13" s="458"/>
      <c r="H13" s="458"/>
      <c r="I13" s="458"/>
      <c r="J13" s="458"/>
      <c r="K13" s="459"/>
      <c r="L13" s="190"/>
      <c r="M13" s="485" t="s">
        <v>139</v>
      </c>
      <c r="N13" s="486"/>
      <c r="O13" s="486"/>
      <c r="P13" s="486"/>
      <c r="Q13" s="487"/>
      <c r="R13" s="478">
        <v>594149</v>
      </c>
      <c r="S13" s="479"/>
      <c r="T13" s="479"/>
      <c r="U13" s="479"/>
      <c r="V13" s="480"/>
      <c r="W13" s="410" t="s">
        <v>140</v>
      </c>
      <c r="X13" s="411"/>
      <c r="Y13" s="411"/>
      <c r="Z13" s="411"/>
      <c r="AA13" s="411"/>
      <c r="AB13" s="401"/>
      <c r="AC13" s="445">
        <v>3302</v>
      </c>
      <c r="AD13" s="446"/>
      <c r="AE13" s="446"/>
      <c r="AF13" s="446"/>
      <c r="AG13" s="488"/>
      <c r="AH13" s="445">
        <v>3598</v>
      </c>
      <c r="AI13" s="446"/>
      <c r="AJ13" s="446"/>
      <c r="AK13" s="446"/>
      <c r="AL13" s="447"/>
      <c r="AM13" s="423" t="s">
        <v>141</v>
      </c>
      <c r="AN13" s="424"/>
      <c r="AO13" s="424"/>
      <c r="AP13" s="424"/>
      <c r="AQ13" s="424"/>
      <c r="AR13" s="424"/>
      <c r="AS13" s="424"/>
      <c r="AT13" s="425"/>
      <c r="AU13" s="426" t="s">
        <v>142</v>
      </c>
      <c r="AV13" s="427"/>
      <c r="AW13" s="427"/>
      <c r="AX13" s="427"/>
      <c r="AY13" s="428" t="s">
        <v>143</v>
      </c>
      <c r="AZ13" s="429"/>
      <c r="BA13" s="429"/>
      <c r="BB13" s="429"/>
      <c r="BC13" s="429"/>
      <c r="BD13" s="429"/>
      <c r="BE13" s="429"/>
      <c r="BF13" s="429"/>
      <c r="BG13" s="429"/>
      <c r="BH13" s="429"/>
      <c r="BI13" s="429"/>
      <c r="BJ13" s="429"/>
      <c r="BK13" s="429"/>
      <c r="BL13" s="429"/>
      <c r="BM13" s="430"/>
      <c r="BN13" s="394">
        <v>-4052735</v>
      </c>
      <c r="BO13" s="395"/>
      <c r="BP13" s="395"/>
      <c r="BQ13" s="395"/>
      <c r="BR13" s="395"/>
      <c r="BS13" s="395"/>
      <c r="BT13" s="395"/>
      <c r="BU13" s="396"/>
      <c r="BV13" s="394">
        <v>5320816</v>
      </c>
      <c r="BW13" s="395"/>
      <c r="BX13" s="395"/>
      <c r="BY13" s="395"/>
      <c r="BZ13" s="395"/>
      <c r="CA13" s="395"/>
      <c r="CB13" s="395"/>
      <c r="CC13" s="396"/>
      <c r="CD13" s="397" t="s">
        <v>144</v>
      </c>
      <c r="CE13" s="398"/>
      <c r="CF13" s="398"/>
      <c r="CG13" s="398"/>
      <c r="CH13" s="398"/>
      <c r="CI13" s="398"/>
      <c r="CJ13" s="398"/>
      <c r="CK13" s="398"/>
      <c r="CL13" s="398"/>
      <c r="CM13" s="398"/>
      <c r="CN13" s="398"/>
      <c r="CO13" s="398"/>
      <c r="CP13" s="398"/>
      <c r="CQ13" s="398"/>
      <c r="CR13" s="398"/>
      <c r="CS13" s="399"/>
      <c r="CT13" s="391">
        <v>4.3</v>
      </c>
      <c r="CU13" s="392"/>
      <c r="CV13" s="392"/>
      <c r="CW13" s="392"/>
      <c r="CX13" s="392"/>
      <c r="CY13" s="392"/>
      <c r="CZ13" s="392"/>
      <c r="DA13" s="393"/>
      <c r="DB13" s="391">
        <v>3.8</v>
      </c>
      <c r="DC13" s="392"/>
      <c r="DD13" s="392"/>
      <c r="DE13" s="392"/>
      <c r="DF13" s="392"/>
      <c r="DG13" s="392"/>
      <c r="DH13" s="392"/>
      <c r="DI13" s="393"/>
    </row>
    <row r="14" spans="1:119" ht="18.75" customHeight="1" thickBot="1">
      <c r="A14" s="175"/>
      <c r="B14" s="457"/>
      <c r="C14" s="458"/>
      <c r="D14" s="458"/>
      <c r="E14" s="458"/>
      <c r="F14" s="458"/>
      <c r="G14" s="458"/>
      <c r="H14" s="458"/>
      <c r="I14" s="458"/>
      <c r="J14" s="458"/>
      <c r="K14" s="459"/>
      <c r="L14" s="475" t="s">
        <v>145</v>
      </c>
      <c r="M14" s="476"/>
      <c r="N14" s="476"/>
      <c r="O14" s="476"/>
      <c r="P14" s="476"/>
      <c r="Q14" s="477"/>
      <c r="R14" s="478">
        <v>600318</v>
      </c>
      <c r="S14" s="479"/>
      <c r="T14" s="479"/>
      <c r="U14" s="479"/>
      <c r="V14" s="480"/>
      <c r="W14" s="384"/>
      <c r="X14" s="385"/>
      <c r="Y14" s="385"/>
      <c r="Z14" s="385"/>
      <c r="AA14" s="385"/>
      <c r="AB14" s="374"/>
      <c r="AC14" s="481">
        <v>1.3</v>
      </c>
      <c r="AD14" s="482"/>
      <c r="AE14" s="482"/>
      <c r="AF14" s="482"/>
      <c r="AG14" s="483"/>
      <c r="AH14" s="481">
        <v>1.4</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146</v>
      </c>
      <c r="CE14" s="490"/>
      <c r="CF14" s="490"/>
      <c r="CG14" s="490"/>
      <c r="CH14" s="490"/>
      <c r="CI14" s="490"/>
      <c r="CJ14" s="490"/>
      <c r="CK14" s="490"/>
      <c r="CL14" s="490"/>
      <c r="CM14" s="490"/>
      <c r="CN14" s="490"/>
      <c r="CO14" s="490"/>
      <c r="CP14" s="490"/>
      <c r="CQ14" s="490"/>
      <c r="CR14" s="490"/>
      <c r="CS14" s="491"/>
      <c r="CT14" s="492">
        <v>25.1</v>
      </c>
      <c r="CU14" s="493"/>
      <c r="CV14" s="493"/>
      <c r="CW14" s="493"/>
      <c r="CX14" s="493"/>
      <c r="CY14" s="493"/>
      <c r="CZ14" s="493"/>
      <c r="DA14" s="494"/>
      <c r="DB14" s="492">
        <v>25.6</v>
      </c>
      <c r="DC14" s="493"/>
      <c r="DD14" s="493"/>
      <c r="DE14" s="493"/>
      <c r="DF14" s="493"/>
      <c r="DG14" s="493"/>
      <c r="DH14" s="493"/>
      <c r="DI14" s="494"/>
    </row>
    <row r="15" spans="1:119" ht="18.75" customHeight="1">
      <c r="A15" s="175"/>
      <c r="B15" s="457"/>
      <c r="C15" s="458"/>
      <c r="D15" s="458"/>
      <c r="E15" s="458"/>
      <c r="F15" s="458"/>
      <c r="G15" s="458"/>
      <c r="H15" s="458"/>
      <c r="I15" s="458"/>
      <c r="J15" s="458"/>
      <c r="K15" s="459"/>
      <c r="L15" s="190"/>
      <c r="M15" s="485" t="s">
        <v>139</v>
      </c>
      <c r="N15" s="486"/>
      <c r="O15" s="486"/>
      <c r="P15" s="486"/>
      <c r="Q15" s="487"/>
      <c r="R15" s="478">
        <v>597207</v>
      </c>
      <c r="S15" s="479"/>
      <c r="T15" s="479"/>
      <c r="U15" s="479"/>
      <c r="V15" s="480"/>
      <c r="W15" s="410" t="s">
        <v>147</v>
      </c>
      <c r="X15" s="411"/>
      <c r="Y15" s="411"/>
      <c r="Z15" s="411"/>
      <c r="AA15" s="411"/>
      <c r="AB15" s="401"/>
      <c r="AC15" s="445">
        <v>38986</v>
      </c>
      <c r="AD15" s="446"/>
      <c r="AE15" s="446"/>
      <c r="AF15" s="446"/>
      <c r="AG15" s="488"/>
      <c r="AH15" s="445">
        <v>40046</v>
      </c>
      <c r="AI15" s="446"/>
      <c r="AJ15" s="446"/>
      <c r="AK15" s="446"/>
      <c r="AL15" s="447"/>
      <c r="AM15" s="423"/>
      <c r="AN15" s="424"/>
      <c r="AO15" s="424"/>
      <c r="AP15" s="424"/>
      <c r="AQ15" s="424"/>
      <c r="AR15" s="424"/>
      <c r="AS15" s="424"/>
      <c r="AT15" s="425"/>
      <c r="AU15" s="426"/>
      <c r="AV15" s="427"/>
      <c r="AW15" s="427"/>
      <c r="AX15" s="427"/>
      <c r="AY15" s="354" t="s">
        <v>148</v>
      </c>
      <c r="AZ15" s="355"/>
      <c r="BA15" s="355"/>
      <c r="BB15" s="355"/>
      <c r="BC15" s="355"/>
      <c r="BD15" s="355"/>
      <c r="BE15" s="355"/>
      <c r="BF15" s="355"/>
      <c r="BG15" s="355"/>
      <c r="BH15" s="355"/>
      <c r="BI15" s="355"/>
      <c r="BJ15" s="355"/>
      <c r="BK15" s="355"/>
      <c r="BL15" s="355"/>
      <c r="BM15" s="356"/>
      <c r="BN15" s="357">
        <v>78078949</v>
      </c>
      <c r="BO15" s="358"/>
      <c r="BP15" s="358"/>
      <c r="BQ15" s="358"/>
      <c r="BR15" s="358"/>
      <c r="BS15" s="358"/>
      <c r="BT15" s="358"/>
      <c r="BU15" s="359"/>
      <c r="BV15" s="357">
        <v>74175349</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c r="A16" s="175"/>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14.8</v>
      </c>
      <c r="AD16" s="482"/>
      <c r="AE16" s="482"/>
      <c r="AF16" s="482"/>
      <c r="AG16" s="483"/>
      <c r="AH16" s="481">
        <v>15.4</v>
      </c>
      <c r="AI16" s="482"/>
      <c r="AJ16" s="482"/>
      <c r="AK16" s="482"/>
      <c r="AL16" s="484"/>
      <c r="AM16" s="423"/>
      <c r="AN16" s="424"/>
      <c r="AO16" s="424"/>
      <c r="AP16" s="424"/>
      <c r="AQ16" s="424"/>
      <c r="AR16" s="424"/>
      <c r="AS16" s="424"/>
      <c r="AT16" s="425"/>
      <c r="AU16" s="426"/>
      <c r="AV16" s="427"/>
      <c r="AW16" s="427"/>
      <c r="AX16" s="427"/>
      <c r="AY16" s="428" t="s">
        <v>152</v>
      </c>
      <c r="AZ16" s="429"/>
      <c r="BA16" s="429"/>
      <c r="BB16" s="429"/>
      <c r="BC16" s="429"/>
      <c r="BD16" s="429"/>
      <c r="BE16" s="429"/>
      <c r="BF16" s="429"/>
      <c r="BG16" s="429"/>
      <c r="BH16" s="429"/>
      <c r="BI16" s="429"/>
      <c r="BJ16" s="429"/>
      <c r="BK16" s="429"/>
      <c r="BL16" s="429"/>
      <c r="BM16" s="430"/>
      <c r="BN16" s="394">
        <v>110017474</v>
      </c>
      <c r="BO16" s="395"/>
      <c r="BP16" s="395"/>
      <c r="BQ16" s="395"/>
      <c r="BR16" s="395"/>
      <c r="BS16" s="395"/>
      <c r="BT16" s="395"/>
      <c r="BU16" s="396"/>
      <c r="BV16" s="394">
        <v>106856891</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c r="A17" s="175"/>
      <c r="B17" s="460"/>
      <c r="C17" s="461"/>
      <c r="D17" s="461"/>
      <c r="E17" s="461"/>
      <c r="F17" s="461"/>
      <c r="G17" s="461"/>
      <c r="H17" s="461"/>
      <c r="I17" s="461"/>
      <c r="J17" s="461"/>
      <c r="K17" s="462"/>
      <c r="L17" s="194"/>
      <c r="M17" s="505" t="s">
        <v>153</v>
      </c>
      <c r="N17" s="506"/>
      <c r="O17" s="506"/>
      <c r="P17" s="506"/>
      <c r="Q17" s="507"/>
      <c r="R17" s="500" t="s">
        <v>154</v>
      </c>
      <c r="S17" s="501"/>
      <c r="T17" s="501"/>
      <c r="U17" s="501"/>
      <c r="V17" s="502"/>
      <c r="W17" s="410" t="s">
        <v>155</v>
      </c>
      <c r="X17" s="411"/>
      <c r="Y17" s="411"/>
      <c r="Z17" s="411"/>
      <c r="AA17" s="411"/>
      <c r="AB17" s="401"/>
      <c r="AC17" s="445">
        <v>221555</v>
      </c>
      <c r="AD17" s="446"/>
      <c r="AE17" s="446"/>
      <c r="AF17" s="446"/>
      <c r="AG17" s="488"/>
      <c r="AH17" s="445">
        <v>216355</v>
      </c>
      <c r="AI17" s="446"/>
      <c r="AJ17" s="446"/>
      <c r="AK17" s="446"/>
      <c r="AL17" s="447"/>
      <c r="AM17" s="423"/>
      <c r="AN17" s="424"/>
      <c r="AO17" s="424"/>
      <c r="AP17" s="424"/>
      <c r="AQ17" s="424"/>
      <c r="AR17" s="424"/>
      <c r="AS17" s="424"/>
      <c r="AT17" s="425"/>
      <c r="AU17" s="426"/>
      <c r="AV17" s="427"/>
      <c r="AW17" s="427"/>
      <c r="AX17" s="427"/>
      <c r="AY17" s="428" t="s">
        <v>156</v>
      </c>
      <c r="AZ17" s="429"/>
      <c r="BA17" s="429"/>
      <c r="BB17" s="429"/>
      <c r="BC17" s="429"/>
      <c r="BD17" s="429"/>
      <c r="BE17" s="429"/>
      <c r="BF17" s="429"/>
      <c r="BG17" s="429"/>
      <c r="BH17" s="429"/>
      <c r="BI17" s="429"/>
      <c r="BJ17" s="429"/>
      <c r="BK17" s="429"/>
      <c r="BL17" s="429"/>
      <c r="BM17" s="430"/>
      <c r="BN17" s="394">
        <v>99650706</v>
      </c>
      <c r="BO17" s="395"/>
      <c r="BP17" s="395"/>
      <c r="BQ17" s="395"/>
      <c r="BR17" s="395"/>
      <c r="BS17" s="395"/>
      <c r="BT17" s="395"/>
      <c r="BU17" s="396"/>
      <c r="BV17" s="394">
        <v>94345345</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c r="A18" s="175"/>
      <c r="B18" s="516" t="s">
        <v>157</v>
      </c>
      <c r="C18" s="437"/>
      <c r="D18" s="437"/>
      <c r="E18" s="517"/>
      <c r="F18" s="517"/>
      <c r="G18" s="517"/>
      <c r="H18" s="517"/>
      <c r="I18" s="517"/>
      <c r="J18" s="517"/>
      <c r="K18" s="517"/>
      <c r="L18" s="518">
        <v>547.61</v>
      </c>
      <c r="M18" s="518"/>
      <c r="N18" s="518"/>
      <c r="O18" s="518"/>
      <c r="P18" s="518"/>
      <c r="Q18" s="518"/>
      <c r="R18" s="519"/>
      <c r="S18" s="519"/>
      <c r="T18" s="519"/>
      <c r="U18" s="519"/>
      <c r="V18" s="520"/>
      <c r="W18" s="412"/>
      <c r="X18" s="413"/>
      <c r="Y18" s="413"/>
      <c r="Z18" s="413"/>
      <c r="AA18" s="413"/>
      <c r="AB18" s="404"/>
      <c r="AC18" s="521">
        <v>84</v>
      </c>
      <c r="AD18" s="522"/>
      <c r="AE18" s="522"/>
      <c r="AF18" s="522"/>
      <c r="AG18" s="523"/>
      <c r="AH18" s="521">
        <v>83.2</v>
      </c>
      <c r="AI18" s="522"/>
      <c r="AJ18" s="522"/>
      <c r="AK18" s="522"/>
      <c r="AL18" s="524"/>
      <c r="AM18" s="423"/>
      <c r="AN18" s="424"/>
      <c r="AO18" s="424"/>
      <c r="AP18" s="424"/>
      <c r="AQ18" s="424"/>
      <c r="AR18" s="424"/>
      <c r="AS18" s="424"/>
      <c r="AT18" s="425"/>
      <c r="AU18" s="426"/>
      <c r="AV18" s="427"/>
      <c r="AW18" s="427"/>
      <c r="AX18" s="427"/>
      <c r="AY18" s="428" t="s">
        <v>158</v>
      </c>
      <c r="AZ18" s="429"/>
      <c r="BA18" s="429"/>
      <c r="BB18" s="429"/>
      <c r="BC18" s="429"/>
      <c r="BD18" s="429"/>
      <c r="BE18" s="429"/>
      <c r="BF18" s="429"/>
      <c r="BG18" s="429"/>
      <c r="BH18" s="429"/>
      <c r="BI18" s="429"/>
      <c r="BJ18" s="429"/>
      <c r="BK18" s="429"/>
      <c r="BL18" s="429"/>
      <c r="BM18" s="430"/>
      <c r="BN18" s="394">
        <v>129982957</v>
      </c>
      <c r="BO18" s="395"/>
      <c r="BP18" s="395"/>
      <c r="BQ18" s="395"/>
      <c r="BR18" s="395"/>
      <c r="BS18" s="395"/>
      <c r="BT18" s="395"/>
      <c r="BU18" s="396"/>
      <c r="BV18" s="394">
        <v>128729995</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c r="A19" s="175"/>
      <c r="B19" s="516" t="s">
        <v>159</v>
      </c>
      <c r="C19" s="437"/>
      <c r="D19" s="437"/>
      <c r="E19" s="517"/>
      <c r="F19" s="517"/>
      <c r="G19" s="517"/>
      <c r="H19" s="517"/>
      <c r="I19" s="517"/>
      <c r="J19" s="517"/>
      <c r="K19" s="517"/>
      <c r="L19" s="525">
        <v>1083</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160</v>
      </c>
      <c r="AZ19" s="429"/>
      <c r="BA19" s="429"/>
      <c r="BB19" s="429"/>
      <c r="BC19" s="429"/>
      <c r="BD19" s="429"/>
      <c r="BE19" s="429"/>
      <c r="BF19" s="429"/>
      <c r="BG19" s="429"/>
      <c r="BH19" s="429"/>
      <c r="BI19" s="429"/>
      <c r="BJ19" s="429"/>
      <c r="BK19" s="429"/>
      <c r="BL19" s="429"/>
      <c r="BM19" s="430"/>
      <c r="BN19" s="394">
        <v>175984297</v>
      </c>
      <c r="BO19" s="395"/>
      <c r="BP19" s="395"/>
      <c r="BQ19" s="395"/>
      <c r="BR19" s="395"/>
      <c r="BS19" s="395"/>
      <c r="BT19" s="395"/>
      <c r="BU19" s="396"/>
      <c r="BV19" s="394">
        <v>175538132</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c r="A20" s="175"/>
      <c r="B20" s="516" t="s">
        <v>161</v>
      </c>
      <c r="C20" s="437"/>
      <c r="D20" s="437"/>
      <c r="E20" s="517"/>
      <c r="F20" s="517"/>
      <c r="G20" s="517"/>
      <c r="H20" s="517"/>
      <c r="I20" s="517"/>
      <c r="J20" s="517"/>
      <c r="K20" s="517"/>
      <c r="L20" s="525">
        <v>279644</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c r="A21" s="175"/>
      <c r="B21" s="534" t="s">
        <v>162</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c r="A22" s="175"/>
      <c r="B22" s="564" t="s">
        <v>163</v>
      </c>
      <c r="C22" s="538"/>
      <c r="D22" s="539"/>
      <c r="E22" s="406" t="s">
        <v>1</v>
      </c>
      <c r="F22" s="411"/>
      <c r="G22" s="411"/>
      <c r="H22" s="411"/>
      <c r="I22" s="411"/>
      <c r="J22" s="411"/>
      <c r="K22" s="401"/>
      <c r="L22" s="406" t="s">
        <v>164</v>
      </c>
      <c r="M22" s="411"/>
      <c r="N22" s="411"/>
      <c r="O22" s="411"/>
      <c r="P22" s="401"/>
      <c r="Q22" s="569" t="s">
        <v>165</v>
      </c>
      <c r="R22" s="570"/>
      <c r="S22" s="570"/>
      <c r="T22" s="570"/>
      <c r="U22" s="570"/>
      <c r="V22" s="571"/>
      <c r="W22" s="537" t="s">
        <v>166</v>
      </c>
      <c r="X22" s="538"/>
      <c r="Y22" s="539"/>
      <c r="Z22" s="406" t="s">
        <v>1</v>
      </c>
      <c r="AA22" s="411"/>
      <c r="AB22" s="411"/>
      <c r="AC22" s="411"/>
      <c r="AD22" s="411"/>
      <c r="AE22" s="411"/>
      <c r="AF22" s="411"/>
      <c r="AG22" s="401"/>
      <c r="AH22" s="575" t="s">
        <v>167</v>
      </c>
      <c r="AI22" s="411"/>
      <c r="AJ22" s="411"/>
      <c r="AK22" s="411"/>
      <c r="AL22" s="401"/>
      <c r="AM22" s="575" t="s">
        <v>168</v>
      </c>
      <c r="AN22" s="576"/>
      <c r="AO22" s="576"/>
      <c r="AP22" s="576"/>
      <c r="AQ22" s="576"/>
      <c r="AR22" s="577"/>
      <c r="AS22" s="569" t="s">
        <v>165</v>
      </c>
      <c r="AT22" s="570"/>
      <c r="AU22" s="570"/>
      <c r="AV22" s="570"/>
      <c r="AW22" s="570"/>
      <c r="AX22" s="581"/>
      <c r="AY22" s="354" t="s">
        <v>169</v>
      </c>
      <c r="AZ22" s="355"/>
      <c r="BA22" s="355"/>
      <c r="BB22" s="355"/>
      <c r="BC22" s="355"/>
      <c r="BD22" s="355"/>
      <c r="BE22" s="355"/>
      <c r="BF22" s="355"/>
      <c r="BG22" s="355"/>
      <c r="BH22" s="355"/>
      <c r="BI22" s="355"/>
      <c r="BJ22" s="355"/>
      <c r="BK22" s="355"/>
      <c r="BL22" s="355"/>
      <c r="BM22" s="356"/>
      <c r="BN22" s="357">
        <v>254284336</v>
      </c>
      <c r="BO22" s="358"/>
      <c r="BP22" s="358"/>
      <c r="BQ22" s="358"/>
      <c r="BR22" s="358"/>
      <c r="BS22" s="358"/>
      <c r="BT22" s="358"/>
      <c r="BU22" s="359"/>
      <c r="BV22" s="357">
        <v>260498024</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170</v>
      </c>
      <c r="AZ23" s="429"/>
      <c r="BA23" s="429"/>
      <c r="BB23" s="429"/>
      <c r="BC23" s="429"/>
      <c r="BD23" s="429"/>
      <c r="BE23" s="429"/>
      <c r="BF23" s="429"/>
      <c r="BG23" s="429"/>
      <c r="BH23" s="429"/>
      <c r="BI23" s="429"/>
      <c r="BJ23" s="429"/>
      <c r="BK23" s="429"/>
      <c r="BL23" s="429"/>
      <c r="BM23" s="430"/>
      <c r="BN23" s="394">
        <v>180269588</v>
      </c>
      <c r="BO23" s="395"/>
      <c r="BP23" s="395"/>
      <c r="BQ23" s="395"/>
      <c r="BR23" s="395"/>
      <c r="BS23" s="395"/>
      <c r="BT23" s="395"/>
      <c r="BU23" s="396"/>
      <c r="BV23" s="394">
        <v>184474219</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c r="A24" s="175"/>
      <c r="B24" s="565"/>
      <c r="C24" s="541"/>
      <c r="D24" s="542"/>
      <c r="E24" s="444" t="s">
        <v>171</v>
      </c>
      <c r="F24" s="424"/>
      <c r="G24" s="424"/>
      <c r="H24" s="424"/>
      <c r="I24" s="424"/>
      <c r="J24" s="424"/>
      <c r="K24" s="425"/>
      <c r="L24" s="445">
        <v>1</v>
      </c>
      <c r="M24" s="446"/>
      <c r="N24" s="446"/>
      <c r="O24" s="446"/>
      <c r="P24" s="488"/>
      <c r="Q24" s="445">
        <v>11540</v>
      </c>
      <c r="R24" s="446"/>
      <c r="S24" s="446"/>
      <c r="T24" s="446"/>
      <c r="U24" s="446"/>
      <c r="V24" s="488"/>
      <c r="W24" s="540"/>
      <c r="X24" s="541"/>
      <c r="Y24" s="542"/>
      <c r="Z24" s="444" t="s">
        <v>172</v>
      </c>
      <c r="AA24" s="424"/>
      <c r="AB24" s="424"/>
      <c r="AC24" s="424"/>
      <c r="AD24" s="424"/>
      <c r="AE24" s="424"/>
      <c r="AF24" s="424"/>
      <c r="AG24" s="425"/>
      <c r="AH24" s="445">
        <v>3604</v>
      </c>
      <c r="AI24" s="446"/>
      <c r="AJ24" s="446"/>
      <c r="AK24" s="446"/>
      <c r="AL24" s="488"/>
      <c r="AM24" s="445">
        <v>11431888</v>
      </c>
      <c r="AN24" s="446"/>
      <c r="AO24" s="446"/>
      <c r="AP24" s="446"/>
      <c r="AQ24" s="446"/>
      <c r="AR24" s="488"/>
      <c r="AS24" s="445">
        <v>3172</v>
      </c>
      <c r="AT24" s="446"/>
      <c r="AU24" s="446"/>
      <c r="AV24" s="446"/>
      <c r="AW24" s="446"/>
      <c r="AX24" s="447"/>
      <c r="AY24" s="510" t="s">
        <v>173</v>
      </c>
      <c r="AZ24" s="511"/>
      <c r="BA24" s="511"/>
      <c r="BB24" s="511"/>
      <c r="BC24" s="511"/>
      <c r="BD24" s="511"/>
      <c r="BE24" s="511"/>
      <c r="BF24" s="511"/>
      <c r="BG24" s="511"/>
      <c r="BH24" s="511"/>
      <c r="BI24" s="511"/>
      <c r="BJ24" s="511"/>
      <c r="BK24" s="511"/>
      <c r="BL24" s="511"/>
      <c r="BM24" s="512"/>
      <c r="BN24" s="394">
        <v>150793393</v>
      </c>
      <c r="BO24" s="395"/>
      <c r="BP24" s="395"/>
      <c r="BQ24" s="395"/>
      <c r="BR24" s="395"/>
      <c r="BS24" s="395"/>
      <c r="BT24" s="395"/>
      <c r="BU24" s="396"/>
      <c r="BV24" s="394">
        <v>152978348</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c r="A25" s="175"/>
      <c r="B25" s="565"/>
      <c r="C25" s="541"/>
      <c r="D25" s="542"/>
      <c r="E25" s="444" t="s">
        <v>174</v>
      </c>
      <c r="F25" s="424"/>
      <c r="G25" s="424"/>
      <c r="H25" s="424"/>
      <c r="I25" s="424"/>
      <c r="J25" s="424"/>
      <c r="K25" s="425"/>
      <c r="L25" s="445">
        <v>2</v>
      </c>
      <c r="M25" s="446"/>
      <c r="N25" s="446"/>
      <c r="O25" s="446"/>
      <c r="P25" s="488"/>
      <c r="Q25" s="445">
        <v>9310</v>
      </c>
      <c r="R25" s="446"/>
      <c r="S25" s="446"/>
      <c r="T25" s="446"/>
      <c r="U25" s="446"/>
      <c r="V25" s="488"/>
      <c r="W25" s="540"/>
      <c r="X25" s="541"/>
      <c r="Y25" s="542"/>
      <c r="Z25" s="444" t="s">
        <v>175</v>
      </c>
      <c r="AA25" s="424"/>
      <c r="AB25" s="424"/>
      <c r="AC25" s="424"/>
      <c r="AD25" s="424"/>
      <c r="AE25" s="424"/>
      <c r="AF25" s="424"/>
      <c r="AG25" s="425"/>
      <c r="AH25" s="445">
        <v>521</v>
      </c>
      <c r="AI25" s="446"/>
      <c r="AJ25" s="446"/>
      <c r="AK25" s="446"/>
      <c r="AL25" s="488"/>
      <c r="AM25" s="445">
        <v>1606243</v>
      </c>
      <c r="AN25" s="446"/>
      <c r="AO25" s="446"/>
      <c r="AP25" s="446"/>
      <c r="AQ25" s="446"/>
      <c r="AR25" s="488"/>
      <c r="AS25" s="445">
        <v>3083</v>
      </c>
      <c r="AT25" s="446"/>
      <c r="AU25" s="446"/>
      <c r="AV25" s="446"/>
      <c r="AW25" s="446"/>
      <c r="AX25" s="447"/>
      <c r="AY25" s="354" t="s">
        <v>176</v>
      </c>
      <c r="AZ25" s="355"/>
      <c r="BA25" s="355"/>
      <c r="BB25" s="355"/>
      <c r="BC25" s="355"/>
      <c r="BD25" s="355"/>
      <c r="BE25" s="355"/>
      <c r="BF25" s="355"/>
      <c r="BG25" s="355"/>
      <c r="BH25" s="355"/>
      <c r="BI25" s="355"/>
      <c r="BJ25" s="355"/>
      <c r="BK25" s="355"/>
      <c r="BL25" s="355"/>
      <c r="BM25" s="356"/>
      <c r="BN25" s="357">
        <v>47608772</v>
      </c>
      <c r="BO25" s="358"/>
      <c r="BP25" s="358"/>
      <c r="BQ25" s="358"/>
      <c r="BR25" s="358"/>
      <c r="BS25" s="358"/>
      <c r="BT25" s="358"/>
      <c r="BU25" s="359"/>
      <c r="BV25" s="357">
        <v>54541176</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c r="A26" s="175"/>
      <c r="B26" s="565"/>
      <c r="C26" s="541"/>
      <c r="D26" s="542"/>
      <c r="E26" s="444" t="s">
        <v>177</v>
      </c>
      <c r="F26" s="424"/>
      <c r="G26" s="424"/>
      <c r="H26" s="424"/>
      <c r="I26" s="424"/>
      <c r="J26" s="424"/>
      <c r="K26" s="425"/>
      <c r="L26" s="445">
        <v>1</v>
      </c>
      <c r="M26" s="446"/>
      <c r="N26" s="446"/>
      <c r="O26" s="446"/>
      <c r="P26" s="488"/>
      <c r="Q26" s="445">
        <v>8130</v>
      </c>
      <c r="R26" s="446"/>
      <c r="S26" s="446"/>
      <c r="T26" s="446"/>
      <c r="U26" s="446"/>
      <c r="V26" s="488"/>
      <c r="W26" s="540"/>
      <c r="X26" s="541"/>
      <c r="Y26" s="542"/>
      <c r="Z26" s="444" t="s">
        <v>178</v>
      </c>
      <c r="AA26" s="546"/>
      <c r="AB26" s="546"/>
      <c r="AC26" s="546"/>
      <c r="AD26" s="546"/>
      <c r="AE26" s="546"/>
      <c r="AF26" s="546"/>
      <c r="AG26" s="547"/>
      <c r="AH26" s="445">
        <v>455</v>
      </c>
      <c r="AI26" s="446"/>
      <c r="AJ26" s="446"/>
      <c r="AK26" s="446"/>
      <c r="AL26" s="488"/>
      <c r="AM26" s="445">
        <v>1578850</v>
      </c>
      <c r="AN26" s="446"/>
      <c r="AO26" s="446"/>
      <c r="AP26" s="446"/>
      <c r="AQ26" s="446"/>
      <c r="AR26" s="488"/>
      <c r="AS26" s="445">
        <v>3470</v>
      </c>
      <c r="AT26" s="446"/>
      <c r="AU26" s="446"/>
      <c r="AV26" s="446"/>
      <c r="AW26" s="446"/>
      <c r="AX26" s="447"/>
      <c r="AY26" s="397" t="s">
        <v>179</v>
      </c>
      <c r="AZ26" s="398"/>
      <c r="BA26" s="398"/>
      <c r="BB26" s="398"/>
      <c r="BC26" s="398"/>
      <c r="BD26" s="398"/>
      <c r="BE26" s="398"/>
      <c r="BF26" s="398"/>
      <c r="BG26" s="398"/>
      <c r="BH26" s="398"/>
      <c r="BI26" s="398"/>
      <c r="BJ26" s="398"/>
      <c r="BK26" s="398"/>
      <c r="BL26" s="398"/>
      <c r="BM26" s="399"/>
      <c r="BN26" s="394" t="s">
        <v>131</v>
      </c>
      <c r="BO26" s="395"/>
      <c r="BP26" s="395"/>
      <c r="BQ26" s="395"/>
      <c r="BR26" s="395"/>
      <c r="BS26" s="395"/>
      <c r="BT26" s="395"/>
      <c r="BU26" s="396"/>
      <c r="BV26" s="394" t="s">
        <v>180</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c r="A27" s="175"/>
      <c r="B27" s="565"/>
      <c r="C27" s="541"/>
      <c r="D27" s="542"/>
      <c r="E27" s="444" t="s">
        <v>181</v>
      </c>
      <c r="F27" s="424"/>
      <c r="G27" s="424"/>
      <c r="H27" s="424"/>
      <c r="I27" s="424"/>
      <c r="J27" s="424"/>
      <c r="K27" s="425"/>
      <c r="L27" s="445">
        <v>1</v>
      </c>
      <c r="M27" s="446"/>
      <c r="N27" s="446"/>
      <c r="O27" s="446"/>
      <c r="P27" s="488"/>
      <c r="Q27" s="445">
        <v>7900</v>
      </c>
      <c r="R27" s="446"/>
      <c r="S27" s="446"/>
      <c r="T27" s="446"/>
      <c r="U27" s="446"/>
      <c r="V27" s="488"/>
      <c r="W27" s="540"/>
      <c r="X27" s="541"/>
      <c r="Y27" s="542"/>
      <c r="Z27" s="444" t="s">
        <v>182</v>
      </c>
      <c r="AA27" s="424"/>
      <c r="AB27" s="424"/>
      <c r="AC27" s="424"/>
      <c r="AD27" s="424"/>
      <c r="AE27" s="424"/>
      <c r="AF27" s="424"/>
      <c r="AG27" s="425"/>
      <c r="AH27" s="445">
        <v>235</v>
      </c>
      <c r="AI27" s="446"/>
      <c r="AJ27" s="446"/>
      <c r="AK27" s="446"/>
      <c r="AL27" s="488"/>
      <c r="AM27" s="445">
        <v>945365</v>
      </c>
      <c r="AN27" s="446"/>
      <c r="AO27" s="446"/>
      <c r="AP27" s="446"/>
      <c r="AQ27" s="446"/>
      <c r="AR27" s="488"/>
      <c r="AS27" s="445">
        <v>4023</v>
      </c>
      <c r="AT27" s="446"/>
      <c r="AU27" s="446"/>
      <c r="AV27" s="446"/>
      <c r="AW27" s="446"/>
      <c r="AX27" s="447"/>
      <c r="AY27" s="489" t="s">
        <v>183</v>
      </c>
      <c r="AZ27" s="490"/>
      <c r="BA27" s="490"/>
      <c r="BB27" s="490"/>
      <c r="BC27" s="490"/>
      <c r="BD27" s="490"/>
      <c r="BE27" s="490"/>
      <c r="BF27" s="490"/>
      <c r="BG27" s="490"/>
      <c r="BH27" s="490"/>
      <c r="BI27" s="490"/>
      <c r="BJ27" s="490"/>
      <c r="BK27" s="490"/>
      <c r="BL27" s="490"/>
      <c r="BM27" s="491"/>
      <c r="BN27" s="513">
        <v>1070000</v>
      </c>
      <c r="BO27" s="514"/>
      <c r="BP27" s="514"/>
      <c r="BQ27" s="514"/>
      <c r="BR27" s="514"/>
      <c r="BS27" s="514"/>
      <c r="BT27" s="514"/>
      <c r="BU27" s="515"/>
      <c r="BV27" s="513">
        <v>1070000</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c r="A28" s="175"/>
      <c r="B28" s="565"/>
      <c r="C28" s="541"/>
      <c r="D28" s="542"/>
      <c r="E28" s="444" t="s">
        <v>184</v>
      </c>
      <c r="F28" s="424"/>
      <c r="G28" s="424"/>
      <c r="H28" s="424"/>
      <c r="I28" s="424"/>
      <c r="J28" s="424"/>
      <c r="K28" s="425"/>
      <c r="L28" s="445">
        <v>1</v>
      </c>
      <c r="M28" s="446"/>
      <c r="N28" s="446"/>
      <c r="O28" s="446"/>
      <c r="P28" s="488"/>
      <c r="Q28" s="445">
        <v>7380</v>
      </c>
      <c r="R28" s="446"/>
      <c r="S28" s="446"/>
      <c r="T28" s="446"/>
      <c r="U28" s="446"/>
      <c r="V28" s="488"/>
      <c r="W28" s="540"/>
      <c r="X28" s="541"/>
      <c r="Y28" s="542"/>
      <c r="Z28" s="444" t="s">
        <v>185</v>
      </c>
      <c r="AA28" s="424"/>
      <c r="AB28" s="424"/>
      <c r="AC28" s="424"/>
      <c r="AD28" s="424"/>
      <c r="AE28" s="424"/>
      <c r="AF28" s="424"/>
      <c r="AG28" s="425"/>
      <c r="AH28" s="445">
        <v>14</v>
      </c>
      <c r="AI28" s="446"/>
      <c r="AJ28" s="446"/>
      <c r="AK28" s="446"/>
      <c r="AL28" s="488"/>
      <c r="AM28" s="445">
        <v>34776</v>
      </c>
      <c r="AN28" s="446"/>
      <c r="AO28" s="446"/>
      <c r="AP28" s="446"/>
      <c r="AQ28" s="446"/>
      <c r="AR28" s="488"/>
      <c r="AS28" s="445">
        <v>2484</v>
      </c>
      <c r="AT28" s="446"/>
      <c r="AU28" s="446"/>
      <c r="AV28" s="446"/>
      <c r="AW28" s="446"/>
      <c r="AX28" s="447"/>
      <c r="AY28" s="548" t="s">
        <v>186</v>
      </c>
      <c r="AZ28" s="549"/>
      <c r="BA28" s="549"/>
      <c r="BB28" s="550"/>
      <c r="BC28" s="354" t="s">
        <v>50</v>
      </c>
      <c r="BD28" s="355"/>
      <c r="BE28" s="355"/>
      <c r="BF28" s="355"/>
      <c r="BG28" s="355"/>
      <c r="BH28" s="355"/>
      <c r="BI28" s="355"/>
      <c r="BJ28" s="355"/>
      <c r="BK28" s="355"/>
      <c r="BL28" s="355"/>
      <c r="BM28" s="356"/>
      <c r="BN28" s="357">
        <v>8980423</v>
      </c>
      <c r="BO28" s="358"/>
      <c r="BP28" s="358"/>
      <c r="BQ28" s="358"/>
      <c r="BR28" s="358"/>
      <c r="BS28" s="358"/>
      <c r="BT28" s="358"/>
      <c r="BU28" s="359"/>
      <c r="BV28" s="357">
        <v>10708296</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c r="A29" s="175"/>
      <c r="B29" s="565"/>
      <c r="C29" s="541"/>
      <c r="D29" s="542"/>
      <c r="E29" s="444" t="s">
        <v>187</v>
      </c>
      <c r="F29" s="424"/>
      <c r="G29" s="424"/>
      <c r="H29" s="424"/>
      <c r="I29" s="424"/>
      <c r="J29" s="424"/>
      <c r="K29" s="425"/>
      <c r="L29" s="445">
        <v>43</v>
      </c>
      <c r="M29" s="446"/>
      <c r="N29" s="446"/>
      <c r="O29" s="446"/>
      <c r="P29" s="488"/>
      <c r="Q29" s="445">
        <v>6860</v>
      </c>
      <c r="R29" s="446"/>
      <c r="S29" s="446"/>
      <c r="T29" s="446"/>
      <c r="U29" s="446"/>
      <c r="V29" s="488"/>
      <c r="W29" s="543"/>
      <c r="X29" s="544"/>
      <c r="Y29" s="545"/>
      <c r="Z29" s="444" t="s">
        <v>188</v>
      </c>
      <c r="AA29" s="424"/>
      <c r="AB29" s="424"/>
      <c r="AC29" s="424"/>
      <c r="AD29" s="424"/>
      <c r="AE29" s="424"/>
      <c r="AF29" s="424"/>
      <c r="AG29" s="425"/>
      <c r="AH29" s="445">
        <v>3853</v>
      </c>
      <c r="AI29" s="446"/>
      <c r="AJ29" s="446"/>
      <c r="AK29" s="446"/>
      <c r="AL29" s="488"/>
      <c r="AM29" s="445">
        <v>12412029</v>
      </c>
      <c r="AN29" s="446"/>
      <c r="AO29" s="446"/>
      <c r="AP29" s="446"/>
      <c r="AQ29" s="446"/>
      <c r="AR29" s="488"/>
      <c r="AS29" s="445">
        <v>3221</v>
      </c>
      <c r="AT29" s="446"/>
      <c r="AU29" s="446"/>
      <c r="AV29" s="446"/>
      <c r="AW29" s="446"/>
      <c r="AX29" s="447"/>
      <c r="AY29" s="551"/>
      <c r="AZ29" s="552"/>
      <c r="BA29" s="552"/>
      <c r="BB29" s="553"/>
      <c r="BC29" s="428" t="s">
        <v>189</v>
      </c>
      <c r="BD29" s="429"/>
      <c r="BE29" s="429"/>
      <c r="BF29" s="429"/>
      <c r="BG29" s="429"/>
      <c r="BH29" s="429"/>
      <c r="BI29" s="429"/>
      <c r="BJ29" s="429"/>
      <c r="BK29" s="429"/>
      <c r="BL29" s="429"/>
      <c r="BM29" s="430"/>
      <c r="BN29" s="394">
        <v>13664466</v>
      </c>
      <c r="BO29" s="395"/>
      <c r="BP29" s="395"/>
      <c r="BQ29" s="395"/>
      <c r="BR29" s="395"/>
      <c r="BS29" s="395"/>
      <c r="BT29" s="395"/>
      <c r="BU29" s="396"/>
      <c r="BV29" s="394">
        <v>12144873</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190</v>
      </c>
      <c r="X30" s="562"/>
      <c r="Y30" s="562"/>
      <c r="Z30" s="562"/>
      <c r="AA30" s="562"/>
      <c r="AB30" s="562"/>
      <c r="AC30" s="562"/>
      <c r="AD30" s="562"/>
      <c r="AE30" s="562"/>
      <c r="AF30" s="562"/>
      <c r="AG30" s="563"/>
      <c r="AH30" s="521">
        <v>99.7</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19642827</v>
      </c>
      <c r="BO30" s="514"/>
      <c r="BP30" s="514"/>
      <c r="BQ30" s="514"/>
      <c r="BR30" s="514"/>
      <c r="BS30" s="514"/>
      <c r="BT30" s="514"/>
      <c r="BU30" s="515"/>
      <c r="BV30" s="513">
        <v>20826970</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5"/>
      <c r="B31" s="200"/>
      <c r="DI31" s="201"/>
    </row>
    <row r="32" spans="1:113" ht="13.5" customHeight="1">
      <c r="A32" s="175"/>
      <c r="B32" s="202"/>
      <c r="C32" s="557" t="s">
        <v>191</v>
      </c>
      <c r="D32" s="557"/>
      <c r="E32" s="557"/>
      <c r="F32" s="557"/>
      <c r="G32" s="557"/>
      <c r="H32" s="557"/>
      <c r="I32" s="557"/>
      <c r="J32" s="557"/>
      <c r="K32" s="557"/>
      <c r="L32" s="557"/>
      <c r="M32" s="557"/>
      <c r="N32" s="557"/>
      <c r="O32" s="557"/>
      <c r="P32" s="557"/>
      <c r="Q32" s="557"/>
      <c r="R32" s="557"/>
      <c r="S32" s="557"/>
      <c r="U32" s="398" t="s">
        <v>192</v>
      </c>
      <c r="V32" s="398"/>
      <c r="W32" s="398"/>
      <c r="X32" s="398"/>
      <c r="Y32" s="398"/>
      <c r="Z32" s="398"/>
      <c r="AA32" s="398"/>
      <c r="AB32" s="398"/>
      <c r="AC32" s="398"/>
      <c r="AD32" s="398"/>
      <c r="AE32" s="398"/>
      <c r="AF32" s="398"/>
      <c r="AG32" s="398"/>
      <c r="AH32" s="398"/>
      <c r="AI32" s="398"/>
      <c r="AJ32" s="398"/>
      <c r="AK32" s="398"/>
      <c r="AM32" s="398" t="s">
        <v>193</v>
      </c>
      <c r="AN32" s="398"/>
      <c r="AO32" s="398"/>
      <c r="AP32" s="398"/>
      <c r="AQ32" s="398"/>
      <c r="AR32" s="398"/>
      <c r="AS32" s="398"/>
      <c r="AT32" s="398"/>
      <c r="AU32" s="398"/>
      <c r="AV32" s="398"/>
      <c r="AW32" s="398"/>
      <c r="AX32" s="398"/>
      <c r="AY32" s="398"/>
      <c r="AZ32" s="398"/>
      <c r="BA32" s="398"/>
      <c r="BB32" s="398"/>
      <c r="BC32" s="398"/>
      <c r="BE32" s="398" t="s">
        <v>194</v>
      </c>
      <c r="BF32" s="398"/>
      <c r="BG32" s="398"/>
      <c r="BH32" s="398"/>
      <c r="BI32" s="398"/>
      <c r="BJ32" s="398"/>
      <c r="BK32" s="398"/>
      <c r="BL32" s="398"/>
      <c r="BM32" s="398"/>
      <c r="BN32" s="398"/>
      <c r="BO32" s="398"/>
      <c r="BP32" s="398"/>
      <c r="BQ32" s="398"/>
      <c r="BR32" s="398"/>
      <c r="BS32" s="398"/>
      <c r="BT32" s="398"/>
      <c r="BU32" s="398"/>
      <c r="BW32" s="398" t="s">
        <v>195</v>
      </c>
      <c r="BX32" s="398"/>
      <c r="BY32" s="398"/>
      <c r="BZ32" s="398"/>
      <c r="CA32" s="398"/>
      <c r="CB32" s="398"/>
      <c r="CC32" s="398"/>
      <c r="CD32" s="398"/>
      <c r="CE32" s="398"/>
      <c r="CF32" s="398"/>
      <c r="CG32" s="398"/>
      <c r="CH32" s="398"/>
      <c r="CI32" s="398"/>
      <c r="CJ32" s="398"/>
      <c r="CK32" s="398"/>
      <c r="CL32" s="398"/>
      <c r="CM32" s="398"/>
      <c r="CO32" s="398" t="s">
        <v>196</v>
      </c>
      <c r="CP32" s="398"/>
      <c r="CQ32" s="398"/>
      <c r="CR32" s="398"/>
      <c r="CS32" s="398"/>
      <c r="CT32" s="398"/>
      <c r="CU32" s="398"/>
      <c r="CV32" s="398"/>
      <c r="CW32" s="398"/>
      <c r="CX32" s="398"/>
      <c r="CY32" s="398"/>
      <c r="CZ32" s="398"/>
      <c r="DA32" s="398"/>
      <c r="DB32" s="398"/>
      <c r="DC32" s="398"/>
      <c r="DD32" s="398"/>
      <c r="DE32" s="398"/>
      <c r="DI32" s="201"/>
    </row>
    <row r="33" spans="1:113" ht="13.5" customHeight="1">
      <c r="A33" s="175"/>
      <c r="B33" s="202"/>
      <c r="C33" s="418" t="s">
        <v>197</v>
      </c>
      <c r="D33" s="418"/>
      <c r="E33" s="383" t="s">
        <v>198</v>
      </c>
      <c r="F33" s="383"/>
      <c r="G33" s="383"/>
      <c r="H33" s="383"/>
      <c r="I33" s="383"/>
      <c r="J33" s="383"/>
      <c r="K33" s="383"/>
      <c r="L33" s="383"/>
      <c r="M33" s="383"/>
      <c r="N33" s="383"/>
      <c r="O33" s="383"/>
      <c r="P33" s="383"/>
      <c r="Q33" s="383"/>
      <c r="R33" s="383"/>
      <c r="S33" s="383"/>
      <c r="T33" s="179"/>
      <c r="U33" s="418" t="s">
        <v>199</v>
      </c>
      <c r="V33" s="418"/>
      <c r="W33" s="383" t="s">
        <v>200</v>
      </c>
      <c r="X33" s="383"/>
      <c r="Y33" s="383"/>
      <c r="Z33" s="383"/>
      <c r="AA33" s="383"/>
      <c r="AB33" s="383"/>
      <c r="AC33" s="383"/>
      <c r="AD33" s="383"/>
      <c r="AE33" s="383"/>
      <c r="AF33" s="383"/>
      <c r="AG33" s="383"/>
      <c r="AH33" s="383"/>
      <c r="AI33" s="383"/>
      <c r="AJ33" s="383"/>
      <c r="AK33" s="383"/>
      <c r="AL33" s="179"/>
      <c r="AM33" s="418" t="s">
        <v>197</v>
      </c>
      <c r="AN33" s="418"/>
      <c r="AO33" s="383" t="s">
        <v>198</v>
      </c>
      <c r="AP33" s="383"/>
      <c r="AQ33" s="383"/>
      <c r="AR33" s="383"/>
      <c r="AS33" s="383"/>
      <c r="AT33" s="383"/>
      <c r="AU33" s="383"/>
      <c r="AV33" s="383"/>
      <c r="AW33" s="383"/>
      <c r="AX33" s="383"/>
      <c r="AY33" s="383"/>
      <c r="AZ33" s="383"/>
      <c r="BA33" s="383"/>
      <c r="BB33" s="383"/>
      <c r="BC33" s="383"/>
      <c r="BD33" s="185"/>
      <c r="BE33" s="383" t="s">
        <v>201</v>
      </c>
      <c r="BF33" s="383"/>
      <c r="BG33" s="383" t="s">
        <v>202</v>
      </c>
      <c r="BH33" s="383"/>
      <c r="BI33" s="383"/>
      <c r="BJ33" s="383"/>
      <c r="BK33" s="383"/>
      <c r="BL33" s="383"/>
      <c r="BM33" s="383"/>
      <c r="BN33" s="383"/>
      <c r="BO33" s="383"/>
      <c r="BP33" s="383"/>
      <c r="BQ33" s="383"/>
      <c r="BR33" s="383"/>
      <c r="BS33" s="383"/>
      <c r="BT33" s="383"/>
      <c r="BU33" s="383"/>
      <c r="BV33" s="185"/>
      <c r="BW33" s="418" t="s">
        <v>201</v>
      </c>
      <c r="BX33" s="418"/>
      <c r="BY33" s="383" t="s">
        <v>203</v>
      </c>
      <c r="BZ33" s="383"/>
      <c r="CA33" s="383"/>
      <c r="CB33" s="383"/>
      <c r="CC33" s="383"/>
      <c r="CD33" s="383"/>
      <c r="CE33" s="383"/>
      <c r="CF33" s="383"/>
      <c r="CG33" s="383"/>
      <c r="CH33" s="383"/>
      <c r="CI33" s="383"/>
      <c r="CJ33" s="383"/>
      <c r="CK33" s="383"/>
      <c r="CL33" s="383"/>
      <c r="CM33" s="383"/>
      <c r="CN33" s="179"/>
      <c r="CO33" s="418" t="s">
        <v>197</v>
      </c>
      <c r="CP33" s="418"/>
      <c r="CQ33" s="383" t="s">
        <v>204</v>
      </c>
      <c r="CR33" s="383"/>
      <c r="CS33" s="383"/>
      <c r="CT33" s="383"/>
      <c r="CU33" s="383"/>
      <c r="CV33" s="383"/>
      <c r="CW33" s="383"/>
      <c r="CX33" s="383"/>
      <c r="CY33" s="383"/>
      <c r="CZ33" s="383"/>
      <c r="DA33" s="383"/>
      <c r="DB33" s="383"/>
      <c r="DC33" s="383"/>
      <c r="DD33" s="383"/>
      <c r="DE33" s="383"/>
      <c r="DF33" s="179"/>
      <c r="DG33" s="583" t="s">
        <v>205</v>
      </c>
      <c r="DH33" s="583"/>
      <c r="DI33" s="180"/>
    </row>
    <row r="34" spans="1:113" ht="32.25" customHeight="1">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5</v>
      </c>
      <c r="V34" s="584"/>
      <c r="W34" s="585" t="str">
        <f>IF('各会計、関係団体の財政状況及び健全化判断比率'!B28="","",'各会計、関係団体の財政状況及び健全化判断比率'!B28)</f>
        <v>鹿児島市国民健康保険事業特別会計</v>
      </c>
      <c r="X34" s="585"/>
      <c r="Y34" s="585"/>
      <c r="Z34" s="585"/>
      <c r="AA34" s="585"/>
      <c r="AB34" s="585"/>
      <c r="AC34" s="585"/>
      <c r="AD34" s="585"/>
      <c r="AE34" s="585"/>
      <c r="AF34" s="585"/>
      <c r="AG34" s="585"/>
      <c r="AH34" s="585"/>
      <c r="AI34" s="585"/>
      <c r="AJ34" s="585"/>
      <c r="AK34" s="585"/>
      <c r="AL34" s="175"/>
      <c r="AM34" s="584">
        <f>IF(AO34="","",MAX(C34:D43,U34:V43)+1)</f>
        <v>8</v>
      </c>
      <c r="AN34" s="584"/>
      <c r="AO34" s="585" t="str">
        <f>IF('各会計、関係団体の財政状況及び健全化判断比率'!B31="","",'各会計、関係団体の財政状況及び健全化判断比率'!B31)</f>
        <v>鹿児島市病院事業特別会計</v>
      </c>
      <c r="AP34" s="585"/>
      <c r="AQ34" s="585"/>
      <c r="AR34" s="585"/>
      <c r="AS34" s="585"/>
      <c r="AT34" s="585"/>
      <c r="AU34" s="585"/>
      <c r="AV34" s="585"/>
      <c r="AW34" s="585"/>
      <c r="AX34" s="585"/>
      <c r="AY34" s="585"/>
      <c r="AZ34" s="585"/>
      <c r="BA34" s="585"/>
      <c r="BB34" s="585"/>
      <c r="BC34" s="585"/>
      <c r="BD34" s="175"/>
      <c r="BE34" s="584">
        <f>IF(BG34="","",MAX(C34:D43,U34:V43,AM34:AN43)+1)</f>
        <v>14</v>
      </c>
      <c r="BF34" s="584"/>
      <c r="BG34" s="585" t="str">
        <f>IF('各会計、関係団体の財政状況及び健全化判断比率'!B37="","",'各会計、関係団体の財政状況及び健全化判断比率'!B37)</f>
        <v>鹿児島市中央卸売市場特別会計</v>
      </c>
      <c r="BH34" s="585"/>
      <c r="BI34" s="585"/>
      <c r="BJ34" s="585"/>
      <c r="BK34" s="585"/>
      <c r="BL34" s="585"/>
      <c r="BM34" s="585"/>
      <c r="BN34" s="585"/>
      <c r="BO34" s="585"/>
      <c r="BP34" s="585"/>
      <c r="BQ34" s="585"/>
      <c r="BR34" s="585"/>
      <c r="BS34" s="585"/>
      <c r="BT34" s="585"/>
      <c r="BU34" s="585"/>
      <c r="BV34" s="175"/>
      <c r="BW34" s="584">
        <f>IF(BY34="","",MAX(C34:D43,U34:V43,AM34:AN43,BE34:BF43)+1)</f>
        <v>16</v>
      </c>
      <c r="BX34" s="584"/>
      <c r="BY34" s="585" t="str">
        <f>IF('各会計、関係団体の財政状況及び健全化判断比率'!B68="","",'各会計、関係団体の財政状況及び健全化判断比率'!B68)</f>
        <v>鹿児島県市町村総合事務組合</v>
      </c>
      <c r="BZ34" s="585"/>
      <c r="CA34" s="585"/>
      <c r="CB34" s="585"/>
      <c r="CC34" s="585"/>
      <c r="CD34" s="585"/>
      <c r="CE34" s="585"/>
      <c r="CF34" s="585"/>
      <c r="CG34" s="585"/>
      <c r="CH34" s="585"/>
      <c r="CI34" s="585"/>
      <c r="CJ34" s="585"/>
      <c r="CK34" s="585"/>
      <c r="CL34" s="585"/>
      <c r="CM34" s="585"/>
      <c r="CN34" s="175"/>
      <c r="CO34" s="584">
        <f>IF(CQ34="","",MAX(C34:D43,U34:V43,AM34:AN43,BE34:BF43,BW34:BX43)+1)</f>
        <v>19</v>
      </c>
      <c r="CP34" s="584"/>
      <c r="CQ34" s="585" t="str">
        <f>IF('各会計、関係団体の財政状況及び健全化判断比率'!BS7="","",'各会計、関係団体の財政状況及び健全化判断比率'!BS7)</f>
        <v>公益財団法人鹿児島市環境サービス財団</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c r="A35" s="175"/>
      <c r="B35" s="202"/>
      <c r="C35" s="584">
        <f>IF(E35="","",C34+1)</f>
        <v>2</v>
      </c>
      <c r="D35" s="584"/>
      <c r="E35" s="585" t="str">
        <f>IF('各会計、関係団体の財政状況及び健全化判断比率'!B8="","",'各会計、関係団体の財政状況及び健全化判断比率'!B8)</f>
        <v>鹿児島市土地区画整理事業清算特別会計</v>
      </c>
      <c r="F35" s="585"/>
      <c r="G35" s="585"/>
      <c r="H35" s="585"/>
      <c r="I35" s="585"/>
      <c r="J35" s="585"/>
      <c r="K35" s="585"/>
      <c r="L35" s="585"/>
      <c r="M35" s="585"/>
      <c r="N35" s="585"/>
      <c r="O35" s="585"/>
      <c r="P35" s="585"/>
      <c r="Q35" s="585"/>
      <c r="R35" s="585"/>
      <c r="S35" s="585"/>
      <c r="T35" s="175"/>
      <c r="U35" s="584">
        <f>IF(W35="","",U34+1)</f>
        <v>6</v>
      </c>
      <c r="V35" s="584"/>
      <c r="W35" s="585" t="str">
        <f>IF('各会計、関係団体の財政状況及び健全化判断比率'!B29="","",'各会計、関係団体の財政状況及び健全化判断比率'!B29)</f>
        <v>鹿児島市介護保険特別会計</v>
      </c>
      <c r="X35" s="585"/>
      <c r="Y35" s="585"/>
      <c r="Z35" s="585"/>
      <c r="AA35" s="585"/>
      <c r="AB35" s="585"/>
      <c r="AC35" s="585"/>
      <c r="AD35" s="585"/>
      <c r="AE35" s="585"/>
      <c r="AF35" s="585"/>
      <c r="AG35" s="585"/>
      <c r="AH35" s="585"/>
      <c r="AI35" s="585"/>
      <c r="AJ35" s="585"/>
      <c r="AK35" s="585"/>
      <c r="AL35" s="175"/>
      <c r="AM35" s="584">
        <f t="shared" ref="AM35:AM43" si="0">IF(AO35="","",AM34+1)</f>
        <v>9</v>
      </c>
      <c r="AN35" s="584"/>
      <c r="AO35" s="585" t="str">
        <f>IF('各会計、関係団体の財政状況及び健全化判断比率'!B32="","",'各会計、関係団体の財政状況及び健全化判断比率'!B32)</f>
        <v>鹿児島市交通事業特別会計</v>
      </c>
      <c r="AP35" s="585"/>
      <c r="AQ35" s="585"/>
      <c r="AR35" s="585"/>
      <c r="AS35" s="585"/>
      <c r="AT35" s="585"/>
      <c r="AU35" s="585"/>
      <c r="AV35" s="585"/>
      <c r="AW35" s="585"/>
      <c r="AX35" s="585"/>
      <c r="AY35" s="585"/>
      <c r="AZ35" s="585"/>
      <c r="BA35" s="585"/>
      <c r="BB35" s="585"/>
      <c r="BC35" s="585"/>
      <c r="BD35" s="175"/>
      <c r="BE35" s="584">
        <f t="shared" ref="BE35:BE43" si="1">IF(BG35="","",BE34+1)</f>
        <v>15</v>
      </c>
      <c r="BF35" s="584"/>
      <c r="BG35" s="585" t="str">
        <f>IF('各会計、関係団体の財政状況及び健全化判断比率'!B38="","",'各会計、関係団体の財政状況及び健全化判断比率'!B38)</f>
        <v>鹿児島市桜島観光施設特別会計</v>
      </c>
      <c r="BH35" s="585"/>
      <c r="BI35" s="585"/>
      <c r="BJ35" s="585"/>
      <c r="BK35" s="585"/>
      <c r="BL35" s="585"/>
      <c r="BM35" s="585"/>
      <c r="BN35" s="585"/>
      <c r="BO35" s="585"/>
      <c r="BP35" s="585"/>
      <c r="BQ35" s="585"/>
      <c r="BR35" s="585"/>
      <c r="BS35" s="585"/>
      <c r="BT35" s="585"/>
      <c r="BU35" s="585"/>
      <c r="BV35" s="175"/>
      <c r="BW35" s="584">
        <f t="shared" ref="BW35:BW43" si="2">IF(BY35="","",BW34+1)</f>
        <v>17</v>
      </c>
      <c r="BX35" s="584"/>
      <c r="BY35" s="585" t="str">
        <f>IF('各会計、関係団体の財政状況及び健全化判断比率'!B69="","",'各会計、関係団体の財政状況及び健全化判断比率'!B69)</f>
        <v>鹿児島県後期高齢者医療広域連合(一般会計)</v>
      </c>
      <c r="BZ35" s="585"/>
      <c r="CA35" s="585"/>
      <c r="CB35" s="585"/>
      <c r="CC35" s="585"/>
      <c r="CD35" s="585"/>
      <c r="CE35" s="585"/>
      <c r="CF35" s="585"/>
      <c r="CG35" s="585"/>
      <c r="CH35" s="585"/>
      <c r="CI35" s="585"/>
      <c r="CJ35" s="585"/>
      <c r="CK35" s="585"/>
      <c r="CL35" s="585"/>
      <c r="CM35" s="585"/>
      <c r="CN35" s="175"/>
      <c r="CO35" s="584">
        <f t="shared" ref="CO35:CO43" si="3">IF(CQ35="","",CO34+1)</f>
        <v>20</v>
      </c>
      <c r="CP35" s="584"/>
      <c r="CQ35" s="585" t="str">
        <f>IF('各会計、関係団体の財政状況及び健全化判断比率'!BS8="","",'各会計、関係団体の財政状況及び健全化判断比率'!BS8)</f>
        <v>鹿児島まちづくり土地区画整理協会</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c r="A36" s="175"/>
      <c r="B36" s="202"/>
      <c r="C36" s="584">
        <f>IF(E36="","",C35+1)</f>
        <v>3</v>
      </c>
      <c r="D36" s="584"/>
      <c r="E36" s="585" t="str">
        <f>IF('各会計、関係団体の財政状況及び健全化判断比率'!B9="","",'各会計、関係団体の財政状況及び健全化判断比率'!B9)</f>
        <v>鹿児島市地域下水道事業特別会計</v>
      </c>
      <c r="F36" s="585"/>
      <c r="G36" s="585"/>
      <c r="H36" s="585"/>
      <c r="I36" s="585"/>
      <c r="J36" s="585"/>
      <c r="K36" s="585"/>
      <c r="L36" s="585"/>
      <c r="M36" s="585"/>
      <c r="N36" s="585"/>
      <c r="O36" s="585"/>
      <c r="P36" s="585"/>
      <c r="Q36" s="585"/>
      <c r="R36" s="585"/>
      <c r="S36" s="585"/>
      <c r="T36" s="175"/>
      <c r="U36" s="584">
        <f t="shared" ref="U36:U43" si="4">IF(W36="","",U35+1)</f>
        <v>7</v>
      </c>
      <c r="V36" s="584"/>
      <c r="W36" s="585" t="str">
        <f>IF('各会計、関係団体の財政状況及び健全化判断比率'!B30="","",'各会計、関係団体の財政状況及び健全化判断比率'!B30)</f>
        <v>鹿児島市後期高齢者医療特別会計</v>
      </c>
      <c r="X36" s="585"/>
      <c r="Y36" s="585"/>
      <c r="Z36" s="585"/>
      <c r="AA36" s="585"/>
      <c r="AB36" s="585"/>
      <c r="AC36" s="585"/>
      <c r="AD36" s="585"/>
      <c r="AE36" s="585"/>
      <c r="AF36" s="585"/>
      <c r="AG36" s="585"/>
      <c r="AH36" s="585"/>
      <c r="AI36" s="585"/>
      <c r="AJ36" s="585"/>
      <c r="AK36" s="585"/>
      <c r="AL36" s="175"/>
      <c r="AM36" s="584">
        <f t="shared" si="0"/>
        <v>10</v>
      </c>
      <c r="AN36" s="584"/>
      <c r="AO36" s="585" t="str">
        <f>IF('各会計、関係団体の財政状況及び健全化判断比率'!B33="","",'各会計、関係団体の財政状況及び健全化判断比率'!B33)</f>
        <v>鹿児島市水道事業特別会計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18</v>
      </c>
      <c r="BX36" s="584"/>
      <c r="BY36" s="585" t="str">
        <f>IF('各会計、関係団体の財政状況及び健全化判断比率'!B70="","",'各会計、関係団体の財政状況及び健全化判断比率'!B70)</f>
        <v>鹿児島県後期高齢者医療広域連合(特別会計)</v>
      </c>
      <c r="BZ36" s="585"/>
      <c r="CA36" s="585"/>
      <c r="CB36" s="585"/>
      <c r="CC36" s="585"/>
      <c r="CD36" s="585"/>
      <c r="CE36" s="585"/>
      <c r="CF36" s="585"/>
      <c r="CG36" s="585"/>
      <c r="CH36" s="585"/>
      <c r="CI36" s="585"/>
      <c r="CJ36" s="585"/>
      <c r="CK36" s="585"/>
      <c r="CL36" s="585"/>
      <c r="CM36" s="585"/>
      <c r="CN36" s="175"/>
      <c r="CO36" s="584">
        <f t="shared" si="3"/>
        <v>21</v>
      </c>
      <c r="CP36" s="584"/>
      <c r="CQ36" s="585" t="str">
        <f>IF('各会計、関係団体の財政状況及び健全化判断比率'!BS9="","",'各会計、関係団体の財政状況及び健全化判断比率'!BS9)</f>
        <v>鹿児島市中小企業勤労者福祉サービスセンター</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c r="A37" s="175"/>
      <c r="B37" s="202"/>
      <c r="C37" s="584">
        <f>IF(E37="","",C36+1)</f>
        <v>4</v>
      </c>
      <c r="D37" s="584"/>
      <c r="E37" s="585" t="str">
        <f>IF('各会計、関係団体の財政状況及び健全化判断比率'!B10="","",'各会計、関係団体の財政状況及び健全化判断比率'!B10)</f>
        <v>鹿児島市母子父子寡婦福祉資金貸付事業特別会計</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f t="shared" si="0"/>
        <v>11</v>
      </c>
      <c r="AN37" s="584"/>
      <c r="AO37" s="585" t="str">
        <f>IF('各会計、関係団体の財政状況及び健全化判断比率'!B34="","",'各会計、関係団体の財政状況及び健全化判断比率'!B34)</f>
        <v>鹿児島市工業用水道事業特別会計</v>
      </c>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t="str">
        <f t="shared" si="2"/>
        <v/>
      </c>
      <c r="BX37" s="584"/>
      <c r="BY37" s="585" t="str">
        <f>IF('各会計、関係団体の財政状況及び健全化判断比率'!B71="","",'各会計、関係団体の財政状況及び健全化判断比率'!B71)</f>
        <v/>
      </c>
      <c r="BZ37" s="585"/>
      <c r="CA37" s="585"/>
      <c r="CB37" s="585"/>
      <c r="CC37" s="585"/>
      <c r="CD37" s="585"/>
      <c r="CE37" s="585"/>
      <c r="CF37" s="585"/>
      <c r="CG37" s="585"/>
      <c r="CH37" s="585"/>
      <c r="CI37" s="585"/>
      <c r="CJ37" s="585"/>
      <c r="CK37" s="585"/>
      <c r="CL37" s="585"/>
      <c r="CM37" s="585"/>
      <c r="CN37" s="175"/>
      <c r="CO37" s="584">
        <f t="shared" si="3"/>
        <v>22</v>
      </c>
      <c r="CP37" s="584"/>
      <c r="CQ37" s="585" t="str">
        <f>IF('各会計、関係団体の財政状況及び健全化判断比率'!BS10="","",'各会計、関係団体の財政状況及び健全化判断比率'!BS10)</f>
        <v>かごしま教育文化振興財団</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f t="shared" si="0"/>
        <v>12</v>
      </c>
      <c r="AN38" s="584"/>
      <c r="AO38" s="585" t="str">
        <f>IF('各会計、関係団体の財政状況及び健全化判断比率'!B35="","",'各会計、関係団体の財政状況及び健全化判断比率'!B35)</f>
        <v>鹿児島市公共下水道事業特別会計</v>
      </c>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t="str">
        <f t="shared" si="2"/>
        <v/>
      </c>
      <c r="BX38" s="584"/>
      <c r="BY38" s="585" t="str">
        <f>IF('各会計、関係団体の財政状況及び健全化判断比率'!B72="","",'各会計、関係団体の財政状況及び健全化判断比率'!B72)</f>
        <v/>
      </c>
      <c r="BZ38" s="585"/>
      <c r="CA38" s="585"/>
      <c r="CB38" s="585"/>
      <c r="CC38" s="585"/>
      <c r="CD38" s="585"/>
      <c r="CE38" s="585"/>
      <c r="CF38" s="585"/>
      <c r="CG38" s="585"/>
      <c r="CH38" s="585"/>
      <c r="CI38" s="585"/>
      <c r="CJ38" s="585"/>
      <c r="CK38" s="585"/>
      <c r="CL38" s="585"/>
      <c r="CM38" s="585"/>
      <c r="CN38" s="175"/>
      <c r="CO38" s="584">
        <f t="shared" si="3"/>
        <v>23</v>
      </c>
      <c r="CP38" s="584"/>
      <c r="CQ38" s="585" t="str">
        <f>IF('各会計、関係団体の財政状況及び健全化判断比率'!BS11="","",'各会計、関係団体の財政状況及び健全化判断比率'!BS11)</f>
        <v>鹿児島市水族館公社</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f t="shared" si="0"/>
        <v>13</v>
      </c>
      <c r="AN39" s="584"/>
      <c r="AO39" s="585" t="str">
        <f>IF('各会計、関係団体の財政状況及び健全化判断比率'!B36="","",'各会計、関係団体の財政状況及び健全化判断比率'!B36)</f>
        <v>鹿児島市船舶事業特別会計</v>
      </c>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f t="shared" si="3"/>
        <v>24</v>
      </c>
      <c r="CP39" s="584"/>
      <c r="CQ39" s="585" t="str">
        <f>IF('各会計、関係団体の財政状況及び健全化判断比率'!BS12="","",'各会計、関係団体の財政状況及び健全化判断比率'!BS12)</f>
        <v>鹿児島中央地下駐車場</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f t="shared" si="3"/>
        <v>25</v>
      </c>
      <c r="CP40" s="584"/>
      <c r="CQ40" s="585" t="str">
        <f>IF('各会計、関係団体の財政状況及び健全化判断比率'!BS13="","",'各会計、関係団体の財政状況及び健全化判断比率'!BS13)</f>
        <v>西郷南洲顕彰会</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f t="shared" si="3"/>
        <v>26</v>
      </c>
      <c r="CP41" s="584"/>
      <c r="CQ41" s="585" t="str">
        <f>IF('各会計、関係団体の財政状況及び健全化判断比率'!BS14="","",'各会計、関係団体の財政状況及び健全化判断比率'!BS14)</f>
        <v>鹿児島観光コンベンション協会</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f t="shared" si="3"/>
        <v>27</v>
      </c>
      <c r="CP42" s="584"/>
      <c r="CQ42" s="585" t="str">
        <f>IF('各会計、関係団体の財政状況及び健全化判断比率'!BS15="","",'各会計、関係団体の財政状況及び健全化判断比率'!BS15)</f>
        <v>まちづくり鹿児島</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f t="shared" si="3"/>
        <v>28</v>
      </c>
      <c r="CP43" s="584"/>
      <c r="CQ43" s="585" t="str">
        <f>IF('各会計、関係団体の財政状況及び健全化判断比率'!BS16="","",'各会計、関係団体の財政状況及び健全化判断比率'!BS16)</f>
        <v>鹿児島市国際交流財団</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row r="46" spans="1:113">
      <c r="B46" s="174" t="s">
        <v>206</v>
      </c>
      <c r="E46" s="587" t="s">
        <v>207</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c r="E47" s="587" t="s">
        <v>208</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c r="E48" s="587" t="s">
        <v>209</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c r="E49" s="588" t="s">
        <v>210</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c r="E50" s="587" t="s">
        <v>211</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c r="E51" s="587" t="s">
        <v>212</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c r="E52" s="587" t="s">
        <v>213</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c r="E53" s="587" t="s">
        <v>214</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row r="55" spans="5:113"/>
    <row r="56" spans="5:113"/>
  </sheetData>
  <sheetProtection algorithmName="SHA-512" hashValue="pIqG3nZoegzuMMay7dU0ZaHVJPGLuLgtpCwwQelo3z8xD9JLoDdO1xaStmihofFFBEAtGVEh5bKTUtwUJ+kNFQ==" saltValue="k+I9SmQo+NRjGT6eWxaYP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136" t="s">
        <v>575</v>
      </c>
      <c r="D34" s="1136"/>
      <c r="E34" s="1137"/>
      <c r="F34" s="32" t="s">
        <v>576</v>
      </c>
      <c r="G34" s="33" t="s">
        <v>577</v>
      </c>
      <c r="H34" s="33" t="s">
        <v>578</v>
      </c>
      <c r="I34" s="33" t="s">
        <v>579</v>
      </c>
      <c r="J34" s="34" t="s">
        <v>580</v>
      </c>
      <c r="K34" s="22"/>
      <c r="L34" s="22"/>
      <c r="M34" s="22"/>
      <c r="N34" s="22"/>
      <c r="O34" s="22"/>
      <c r="P34" s="22"/>
    </row>
    <row r="35" spans="1:16" ht="39" customHeight="1">
      <c r="A35" s="22"/>
      <c r="B35" s="35"/>
      <c r="C35" s="1132" t="s">
        <v>581</v>
      </c>
      <c r="D35" s="1132"/>
      <c r="E35" s="1133"/>
      <c r="F35" s="36">
        <v>8.9600000000000009</v>
      </c>
      <c r="G35" s="37">
        <v>9.4600000000000009</v>
      </c>
      <c r="H35" s="37">
        <v>9.17</v>
      </c>
      <c r="I35" s="37">
        <v>9.6</v>
      </c>
      <c r="J35" s="38">
        <v>10.24</v>
      </c>
      <c r="K35" s="22"/>
      <c r="L35" s="22"/>
      <c r="M35" s="22"/>
      <c r="N35" s="22"/>
      <c r="O35" s="22"/>
      <c r="P35" s="22"/>
    </row>
    <row r="36" spans="1:16" ht="39" customHeight="1">
      <c r="A36" s="22"/>
      <c r="B36" s="35"/>
      <c r="C36" s="1132" t="s">
        <v>582</v>
      </c>
      <c r="D36" s="1132"/>
      <c r="E36" s="1133"/>
      <c r="F36" s="36">
        <v>7.53</v>
      </c>
      <c r="G36" s="37">
        <v>7.39</v>
      </c>
      <c r="H36" s="37">
        <v>6.76</v>
      </c>
      <c r="I36" s="37">
        <v>6.91</v>
      </c>
      <c r="J36" s="38">
        <v>7.24</v>
      </c>
      <c r="K36" s="22"/>
      <c r="L36" s="22"/>
      <c r="M36" s="22"/>
      <c r="N36" s="22"/>
      <c r="O36" s="22"/>
      <c r="P36" s="22"/>
    </row>
    <row r="37" spans="1:16" ht="39" customHeight="1">
      <c r="A37" s="22"/>
      <c r="B37" s="35"/>
      <c r="C37" s="1132" t="s">
        <v>583</v>
      </c>
      <c r="D37" s="1132"/>
      <c r="E37" s="1133"/>
      <c r="F37" s="36">
        <v>4.08</v>
      </c>
      <c r="G37" s="37">
        <v>4.38</v>
      </c>
      <c r="H37" s="37">
        <v>4.58</v>
      </c>
      <c r="I37" s="37">
        <v>4.72</v>
      </c>
      <c r="J37" s="38">
        <v>4.8600000000000003</v>
      </c>
      <c r="K37" s="22"/>
      <c r="L37" s="22"/>
      <c r="M37" s="22"/>
      <c r="N37" s="22"/>
      <c r="O37" s="22"/>
      <c r="P37" s="22"/>
    </row>
    <row r="38" spans="1:16" ht="39" customHeight="1">
      <c r="A38" s="22"/>
      <c r="B38" s="35"/>
      <c r="C38" s="1132" t="s">
        <v>584</v>
      </c>
      <c r="D38" s="1132"/>
      <c r="E38" s="1133"/>
      <c r="F38" s="36">
        <v>4.4800000000000004</v>
      </c>
      <c r="G38" s="37">
        <v>3.32</v>
      </c>
      <c r="H38" s="37">
        <v>3.26</v>
      </c>
      <c r="I38" s="37">
        <v>6.45</v>
      </c>
      <c r="J38" s="38">
        <v>4.8099999999999996</v>
      </c>
      <c r="K38" s="22"/>
      <c r="L38" s="22"/>
      <c r="M38" s="22"/>
      <c r="N38" s="22"/>
      <c r="O38" s="22"/>
      <c r="P38" s="22"/>
    </row>
    <row r="39" spans="1:16" ht="39" customHeight="1">
      <c r="A39" s="22"/>
      <c r="B39" s="35"/>
      <c r="C39" s="1132" t="s">
        <v>585</v>
      </c>
      <c r="D39" s="1132"/>
      <c r="E39" s="1133"/>
      <c r="F39" s="36">
        <v>1.07</v>
      </c>
      <c r="G39" s="37">
        <v>0.34</v>
      </c>
      <c r="H39" s="37">
        <v>0.59</v>
      </c>
      <c r="I39" s="37">
        <v>0.76</v>
      </c>
      <c r="J39" s="38">
        <v>1.43</v>
      </c>
      <c r="K39" s="22"/>
      <c r="L39" s="22"/>
      <c r="M39" s="22"/>
      <c r="N39" s="22"/>
      <c r="O39" s="22"/>
      <c r="P39" s="22"/>
    </row>
    <row r="40" spans="1:16" ht="39" customHeight="1">
      <c r="A40" s="22"/>
      <c r="B40" s="35"/>
      <c r="C40" s="1132" t="s">
        <v>586</v>
      </c>
      <c r="D40" s="1132"/>
      <c r="E40" s="1133"/>
      <c r="F40" s="36">
        <v>0.04</v>
      </c>
      <c r="G40" s="37">
        <v>0.01</v>
      </c>
      <c r="H40" s="37">
        <v>0.08</v>
      </c>
      <c r="I40" s="37">
        <v>0.15</v>
      </c>
      <c r="J40" s="38">
        <v>0.18</v>
      </c>
      <c r="K40" s="22"/>
      <c r="L40" s="22"/>
      <c r="M40" s="22"/>
      <c r="N40" s="22"/>
      <c r="O40" s="22"/>
      <c r="P40" s="22"/>
    </row>
    <row r="41" spans="1:16" ht="39" customHeight="1">
      <c r="A41" s="22"/>
      <c r="B41" s="35"/>
      <c r="C41" s="1132" t="s">
        <v>587</v>
      </c>
      <c r="D41" s="1132"/>
      <c r="E41" s="1133"/>
      <c r="F41" s="36">
        <v>0.09</v>
      </c>
      <c r="G41" s="37">
        <v>0.09</v>
      </c>
      <c r="H41" s="37">
        <v>0.09</v>
      </c>
      <c r="I41" s="37">
        <v>0.09</v>
      </c>
      <c r="J41" s="38">
        <v>0.1</v>
      </c>
      <c r="K41" s="22"/>
      <c r="L41" s="22"/>
      <c r="M41" s="22"/>
      <c r="N41" s="22"/>
      <c r="O41" s="22"/>
      <c r="P41" s="22"/>
    </row>
    <row r="42" spans="1:16" ht="39" customHeight="1">
      <c r="A42" s="22"/>
      <c r="B42" s="39"/>
      <c r="C42" s="1132" t="s">
        <v>588</v>
      </c>
      <c r="D42" s="1132"/>
      <c r="E42" s="1133"/>
      <c r="F42" s="36" t="s">
        <v>526</v>
      </c>
      <c r="G42" s="37" t="s">
        <v>526</v>
      </c>
      <c r="H42" s="37" t="s">
        <v>526</v>
      </c>
      <c r="I42" s="37" t="s">
        <v>589</v>
      </c>
      <c r="J42" s="38" t="s">
        <v>526</v>
      </c>
      <c r="K42" s="22"/>
      <c r="L42" s="22"/>
      <c r="M42" s="22"/>
      <c r="N42" s="22"/>
      <c r="O42" s="22"/>
      <c r="P42" s="22"/>
    </row>
    <row r="43" spans="1:16" ht="39" customHeight="1" thickBot="1">
      <c r="A43" s="22"/>
      <c r="B43" s="40"/>
      <c r="C43" s="1134" t="s">
        <v>590</v>
      </c>
      <c r="D43" s="1134"/>
      <c r="E43" s="1135"/>
      <c r="F43" s="41">
        <v>1.36</v>
      </c>
      <c r="G43" s="42">
        <v>0.89</v>
      </c>
      <c r="H43" s="42">
        <v>0.38</v>
      </c>
      <c r="I43" s="42">
        <v>7.0000000000000007E-2</v>
      </c>
      <c r="J43" s="43">
        <v>0.09</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i7CVw5o8WFUeUamgJ1kJpSWe0VEHIROVcUsPYGkURWZY4I3LkoqMc4lrFAEpZ3W4vHBzVXG1Zeeox4rWuWLlUQ==" saltValue="Dq4bjnbhR5nC0MiE7pkS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567</v>
      </c>
      <c r="L44" s="54" t="s">
        <v>568</v>
      </c>
      <c r="M44" s="54" t="s">
        <v>569</v>
      </c>
      <c r="N44" s="54" t="s">
        <v>570</v>
      </c>
      <c r="O44" s="55" t="s">
        <v>571</v>
      </c>
      <c r="P44" s="46"/>
      <c r="Q44" s="46"/>
      <c r="R44" s="46"/>
      <c r="S44" s="46"/>
      <c r="T44" s="46"/>
      <c r="U44" s="46"/>
    </row>
    <row r="45" spans="1:21" ht="30.75" customHeight="1">
      <c r="A45" s="46"/>
      <c r="B45" s="1138" t="s">
        <v>11</v>
      </c>
      <c r="C45" s="1139"/>
      <c r="D45" s="56"/>
      <c r="E45" s="1144" t="s">
        <v>12</v>
      </c>
      <c r="F45" s="1144"/>
      <c r="G45" s="1144"/>
      <c r="H45" s="1144"/>
      <c r="I45" s="1144"/>
      <c r="J45" s="1145"/>
      <c r="K45" s="57">
        <v>24172</v>
      </c>
      <c r="L45" s="58">
        <v>24922</v>
      </c>
      <c r="M45" s="58">
        <v>23972</v>
      </c>
      <c r="N45" s="58">
        <v>25557</v>
      </c>
      <c r="O45" s="59">
        <v>24598</v>
      </c>
      <c r="P45" s="46"/>
      <c r="Q45" s="46"/>
      <c r="R45" s="46"/>
      <c r="S45" s="46"/>
      <c r="T45" s="46"/>
      <c r="U45" s="46"/>
    </row>
    <row r="46" spans="1:21" ht="30.75" customHeight="1">
      <c r="A46" s="46"/>
      <c r="B46" s="1140"/>
      <c r="C46" s="1141"/>
      <c r="D46" s="60"/>
      <c r="E46" s="1146" t="s">
        <v>13</v>
      </c>
      <c r="F46" s="1146"/>
      <c r="G46" s="1146"/>
      <c r="H46" s="1146"/>
      <c r="I46" s="1146"/>
      <c r="J46" s="1147"/>
      <c r="K46" s="61" t="s">
        <v>526</v>
      </c>
      <c r="L46" s="62" t="s">
        <v>526</v>
      </c>
      <c r="M46" s="62" t="s">
        <v>526</v>
      </c>
      <c r="N46" s="62" t="s">
        <v>526</v>
      </c>
      <c r="O46" s="63" t="s">
        <v>526</v>
      </c>
      <c r="P46" s="46"/>
      <c r="Q46" s="46"/>
      <c r="R46" s="46"/>
      <c r="S46" s="46"/>
      <c r="T46" s="46"/>
      <c r="U46" s="46"/>
    </row>
    <row r="47" spans="1:21" ht="30.75" customHeight="1">
      <c r="A47" s="46"/>
      <c r="B47" s="1140"/>
      <c r="C47" s="1141"/>
      <c r="D47" s="60"/>
      <c r="E47" s="1146" t="s">
        <v>14</v>
      </c>
      <c r="F47" s="1146"/>
      <c r="G47" s="1146"/>
      <c r="H47" s="1146"/>
      <c r="I47" s="1146"/>
      <c r="J47" s="1147"/>
      <c r="K47" s="61" t="s">
        <v>526</v>
      </c>
      <c r="L47" s="62" t="s">
        <v>526</v>
      </c>
      <c r="M47" s="62" t="s">
        <v>526</v>
      </c>
      <c r="N47" s="62" t="s">
        <v>526</v>
      </c>
      <c r="O47" s="63" t="s">
        <v>526</v>
      </c>
      <c r="P47" s="46"/>
      <c r="Q47" s="46"/>
      <c r="R47" s="46"/>
      <c r="S47" s="46"/>
      <c r="T47" s="46"/>
      <c r="U47" s="46"/>
    </row>
    <row r="48" spans="1:21" ht="30.75" customHeight="1">
      <c r="A48" s="46"/>
      <c r="B48" s="1140"/>
      <c r="C48" s="1141"/>
      <c r="D48" s="60"/>
      <c r="E48" s="1146" t="s">
        <v>15</v>
      </c>
      <c r="F48" s="1146"/>
      <c r="G48" s="1146"/>
      <c r="H48" s="1146"/>
      <c r="I48" s="1146"/>
      <c r="J48" s="1147"/>
      <c r="K48" s="61">
        <v>1171</v>
      </c>
      <c r="L48" s="62">
        <v>1363</v>
      </c>
      <c r="M48" s="62">
        <v>3010</v>
      </c>
      <c r="N48" s="62">
        <v>3058</v>
      </c>
      <c r="O48" s="63">
        <v>3416</v>
      </c>
      <c r="P48" s="46"/>
      <c r="Q48" s="46"/>
      <c r="R48" s="46"/>
      <c r="S48" s="46"/>
      <c r="T48" s="46"/>
      <c r="U48" s="46"/>
    </row>
    <row r="49" spans="1:21" ht="30.75" customHeight="1">
      <c r="A49" s="46"/>
      <c r="B49" s="1140"/>
      <c r="C49" s="1141"/>
      <c r="D49" s="60"/>
      <c r="E49" s="1146" t="s">
        <v>16</v>
      </c>
      <c r="F49" s="1146"/>
      <c r="G49" s="1146"/>
      <c r="H49" s="1146"/>
      <c r="I49" s="1146"/>
      <c r="J49" s="1147"/>
      <c r="K49" s="61" t="s">
        <v>526</v>
      </c>
      <c r="L49" s="62" t="s">
        <v>526</v>
      </c>
      <c r="M49" s="62" t="s">
        <v>526</v>
      </c>
      <c r="N49" s="62" t="s">
        <v>526</v>
      </c>
      <c r="O49" s="63" t="s">
        <v>526</v>
      </c>
      <c r="P49" s="46"/>
      <c r="Q49" s="46"/>
      <c r="R49" s="46"/>
      <c r="S49" s="46"/>
      <c r="T49" s="46"/>
      <c r="U49" s="46"/>
    </row>
    <row r="50" spans="1:21" ht="30.75" customHeight="1">
      <c r="A50" s="46"/>
      <c r="B50" s="1140"/>
      <c r="C50" s="1141"/>
      <c r="D50" s="60"/>
      <c r="E50" s="1146" t="s">
        <v>17</v>
      </c>
      <c r="F50" s="1146"/>
      <c r="G50" s="1146"/>
      <c r="H50" s="1146"/>
      <c r="I50" s="1146"/>
      <c r="J50" s="1147"/>
      <c r="K50" s="61">
        <v>63</v>
      </c>
      <c r="L50" s="62">
        <v>60</v>
      </c>
      <c r="M50" s="62">
        <v>61</v>
      </c>
      <c r="N50" s="62">
        <v>62</v>
      </c>
      <c r="O50" s="63">
        <v>62</v>
      </c>
      <c r="P50" s="46"/>
      <c r="Q50" s="46"/>
      <c r="R50" s="46"/>
      <c r="S50" s="46"/>
      <c r="T50" s="46"/>
      <c r="U50" s="46"/>
    </row>
    <row r="51" spans="1:21" ht="30.75" customHeight="1">
      <c r="A51" s="46"/>
      <c r="B51" s="1142"/>
      <c r="C51" s="1143"/>
      <c r="D51" s="64"/>
      <c r="E51" s="1146" t="s">
        <v>18</v>
      </c>
      <c r="F51" s="1146"/>
      <c r="G51" s="1146"/>
      <c r="H51" s="1146"/>
      <c r="I51" s="1146"/>
      <c r="J51" s="1147"/>
      <c r="K51" s="61" t="s">
        <v>526</v>
      </c>
      <c r="L51" s="62" t="s">
        <v>526</v>
      </c>
      <c r="M51" s="62" t="s">
        <v>526</v>
      </c>
      <c r="N51" s="62" t="s">
        <v>526</v>
      </c>
      <c r="O51" s="63" t="s">
        <v>526</v>
      </c>
      <c r="P51" s="46"/>
      <c r="Q51" s="46"/>
      <c r="R51" s="46"/>
      <c r="S51" s="46"/>
      <c r="T51" s="46"/>
      <c r="U51" s="46"/>
    </row>
    <row r="52" spans="1:21" ht="30.75" customHeight="1">
      <c r="A52" s="46"/>
      <c r="B52" s="1148" t="s">
        <v>19</v>
      </c>
      <c r="C52" s="1149"/>
      <c r="D52" s="64"/>
      <c r="E52" s="1146" t="s">
        <v>20</v>
      </c>
      <c r="F52" s="1146"/>
      <c r="G52" s="1146"/>
      <c r="H52" s="1146"/>
      <c r="I52" s="1146"/>
      <c r="J52" s="1147"/>
      <c r="K52" s="61">
        <v>22696</v>
      </c>
      <c r="L52" s="62">
        <v>22946</v>
      </c>
      <c r="M52" s="62">
        <v>22700</v>
      </c>
      <c r="N52" s="62">
        <v>22744</v>
      </c>
      <c r="O52" s="63">
        <v>22666</v>
      </c>
      <c r="P52" s="46"/>
      <c r="Q52" s="46"/>
      <c r="R52" s="46"/>
      <c r="S52" s="46"/>
      <c r="T52" s="46"/>
      <c r="U52" s="46"/>
    </row>
    <row r="53" spans="1:21" ht="30.75" customHeight="1" thickBot="1">
      <c r="A53" s="46"/>
      <c r="B53" s="1150" t="s">
        <v>21</v>
      </c>
      <c r="C53" s="1151"/>
      <c r="D53" s="65"/>
      <c r="E53" s="1152" t="s">
        <v>22</v>
      </c>
      <c r="F53" s="1152"/>
      <c r="G53" s="1152"/>
      <c r="H53" s="1152"/>
      <c r="I53" s="1152"/>
      <c r="J53" s="1153"/>
      <c r="K53" s="66">
        <v>2710</v>
      </c>
      <c r="L53" s="67">
        <v>3399</v>
      </c>
      <c r="M53" s="67">
        <v>4343</v>
      </c>
      <c r="N53" s="67">
        <v>5933</v>
      </c>
      <c r="O53" s="68">
        <v>5410</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c r="A56" s="46"/>
      <c r="B56" s="70" t="s">
        <v>25</v>
      </c>
      <c r="C56" s="71"/>
      <c r="D56" s="71"/>
      <c r="E56" s="71"/>
      <c r="F56" s="71"/>
      <c r="G56" s="71"/>
      <c r="H56" s="71"/>
      <c r="I56" s="71"/>
      <c r="J56" s="71"/>
      <c r="K56" s="72"/>
      <c r="L56" s="72"/>
      <c r="M56" s="72"/>
      <c r="N56" s="72"/>
      <c r="O56" s="73" t="s">
        <v>591</v>
      </c>
      <c r="P56" s="46"/>
      <c r="Q56" s="46"/>
      <c r="R56" s="46"/>
      <c r="S56" s="46"/>
      <c r="T56" s="46"/>
      <c r="U56" s="46"/>
    </row>
    <row r="57" spans="1:21" ht="31.5" customHeight="1" thickBot="1">
      <c r="A57" s="46"/>
      <c r="B57" s="74"/>
      <c r="C57" s="75"/>
      <c r="D57" s="75"/>
      <c r="E57" s="76"/>
      <c r="F57" s="76"/>
      <c r="G57" s="76"/>
      <c r="H57" s="76"/>
      <c r="I57" s="76"/>
      <c r="J57" s="77" t="s">
        <v>2</v>
      </c>
      <c r="K57" s="78" t="s">
        <v>592</v>
      </c>
      <c r="L57" s="79" t="s">
        <v>593</v>
      </c>
      <c r="M57" s="79" t="s">
        <v>594</v>
      </c>
      <c r="N57" s="79" t="s">
        <v>595</v>
      </c>
      <c r="O57" s="80" t="s">
        <v>596</v>
      </c>
      <c r="P57" s="46"/>
      <c r="Q57" s="46"/>
      <c r="R57" s="46"/>
      <c r="S57" s="46"/>
      <c r="T57" s="46"/>
      <c r="U57" s="46"/>
    </row>
    <row r="58" spans="1:21" ht="31.5" customHeight="1">
      <c r="B58" s="1154" t="s">
        <v>26</v>
      </c>
      <c r="C58" s="1155"/>
      <c r="D58" s="1160" t="s">
        <v>27</v>
      </c>
      <c r="E58" s="1161"/>
      <c r="F58" s="1161"/>
      <c r="G58" s="1161"/>
      <c r="H58" s="1161"/>
      <c r="I58" s="1161"/>
      <c r="J58" s="1162"/>
      <c r="K58" s="81"/>
      <c r="L58" s="82"/>
      <c r="M58" s="82"/>
      <c r="N58" s="82"/>
      <c r="O58" s="83"/>
    </row>
    <row r="59" spans="1:21" ht="31.5" customHeight="1">
      <c r="B59" s="1156"/>
      <c r="C59" s="1157"/>
      <c r="D59" s="1163" t="s">
        <v>28</v>
      </c>
      <c r="E59" s="1164"/>
      <c r="F59" s="1164"/>
      <c r="G59" s="1164"/>
      <c r="H59" s="1164"/>
      <c r="I59" s="1164"/>
      <c r="J59" s="1165"/>
      <c r="K59" s="84"/>
      <c r="L59" s="85"/>
      <c r="M59" s="85"/>
      <c r="N59" s="85"/>
      <c r="O59" s="86"/>
    </row>
    <row r="60" spans="1:21" ht="31.5" customHeight="1" thickBot="1">
      <c r="B60" s="1158"/>
      <c r="C60" s="1159"/>
      <c r="D60" s="1166" t="s">
        <v>29</v>
      </c>
      <c r="E60" s="1167"/>
      <c r="F60" s="1167"/>
      <c r="G60" s="1167"/>
      <c r="H60" s="1167"/>
      <c r="I60" s="1167"/>
      <c r="J60" s="1168"/>
      <c r="K60" s="87"/>
      <c r="L60" s="88"/>
      <c r="M60" s="88"/>
      <c r="N60" s="88"/>
      <c r="O60" s="89"/>
    </row>
    <row r="61" spans="1:21" ht="24" customHeight="1">
      <c r="B61" s="90"/>
      <c r="C61" s="90"/>
      <c r="D61" s="91" t="s">
        <v>30</v>
      </c>
      <c r="E61" s="92"/>
      <c r="F61" s="92"/>
      <c r="G61" s="92"/>
      <c r="H61" s="92"/>
      <c r="I61" s="92"/>
      <c r="J61" s="92"/>
      <c r="K61" s="92"/>
      <c r="L61" s="92"/>
      <c r="M61" s="92"/>
      <c r="N61" s="92"/>
      <c r="O61" s="92"/>
    </row>
    <row r="62" spans="1:21" ht="24" customHeight="1">
      <c r="B62" s="93"/>
      <c r="C62" s="93"/>
      <c r="D62" s="91" t="s">
        <v>31</v>
      </c>
      <c r="E62" s="92"/>
      <c r="F62" s="92"/>
      <c r="G62" s="92"/>
      <c r="H62" s="92"/>
      <c r="I62" s="92"/>
      <c r="J62" s="92"/>
      <c r="K62" s="92"/>
      <c r="L62" s="92"/>
      <c r="M62" s="92"/>
      <c r="N62" s="92"/>
      <c r="O62" s="92"/>
    </row>
    <row r="63" spans="1:21" ht="24" customHeight="1">
      <c r="A63" s="46"/>
      <c r="B63" s="69"/>
      <c r="C63" s="46"/>
      <c r="D63" s="46"/>
      <c r="E63" s="46"/>
      <c r="F63" s="46"/>
      <c r="G63" s="46"/>
      <c r="H63" s="46"/>
      <c r="I63" s="46"/>
      <c r="J63" s="46"/>
      <c r="K63" s="46"/>
      <c r="L63" s="46"/>
      <c r="M63" s="46"/>
      <c r="N63" s="46"/>
      <c r="O63" s="46"/>
      <c r="P63" s="46"/>
      <c r="Q63" s="46"/>
      <c r="R63" s="46"/>
      <c r="S63" s="46"/>
      <c r="T63" s="46"/>
      <c r="U63" s="46"/>
    </row>
    <row r="64" spans="1:21" ht="24" customHeight="1">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99N8PyQRzD0i8wjtcKYeHv0u10Ce/4/8FtTNx8FHReZprtxzXSOKUHrhQeYGZtxXYR8cYSFVoolK3kdEepJ7kQ==" saltValue="CQ0lisjXhnz+owVE2It4C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5" t="s">
        <v>9</v>
      </c>
    </row>
    <row r="40" spans="2:13" ht="27.75" customHeight="1" thickBot="1">
      <c r="B40" s="96" t="s">
        <v>10</v>
      </c>
      <c r="C40" s="97"/>
      <c r="D40" s="97"/>
      <c r="E40" s="98"/>
      <c r="F40" s="98"/>
      <c r="G40" s="98"/>
      <c r="H40" s="99" t="s">
        <v>2</v>
      </c>
      <c r="I40" s="100" t="s">
        <v>567</v>
      </c>
      <c r="J40" s="101" t="s">
        <v>568</v>
      </c>
      <c r="K40" s="101" t="s">
        <v>569</v>
      </c>
      <c r="L40" s="101" t="s">
        <v>570</v>
      </c>
      <c r="M40" s="102" t="s">
        <v>571</v>
      </c>
    </row>
    <row r="41" spans="2:13" ht="27.75" customHeight="1">
      <c r="B41" s="1169" t="s">
        <v>32</v>
      </c>
      <c r="C41" s="1170"/>
      <c r="D41" s="103"/>
      <c r="E41" s="1175" t="s">
        <v>33</v>
      </c>
      <c r="F41" s="1175"/>
      <c r="G41" s="1175"/>
      <c r="H41" s="1176"/>
      <c r="I41" s="342">
        <v>270579</v>
      </c>
      <c r="J41" s="343">
        <v>269828</v>
      </c>
      <c r="K41" s="343">
        <v>260131</v>
      </c>
      <c r="L41" s="343">
        <v>260498</v>
      </c>
      <c r="M41" s="344">
        <v>254284</v>
      </c>
    </row>
    <row r="42" spans="2:13" ht="27.75" customHeight="1">
      <c r="B42" s="1171"/>
      <c r="C42" s="1172"/>
      <c r="D42" s="104"/>
      <c r="E42" s="1177" t="s">
        <v>34</v>
      </c>
      <c r="F42" s="1177"/>
      <c r="G42" s="1177"/>
      <c r="H42" s="1178"/>
      <c r="I42" s="345">
        <v>413</v>
      </c>
      <c r="J42" s="346">
        <v>357</v>
      </c>
      <c r="K42" s="346">
        <v>301</v>
      </c>
      <c r="L42" s="346">
        <v>245</v>
      </c>
      <c r="M42" s="347">
        <v>190</v>
      </c>
    </row>
    <row r="43" spans="2:13" ht="27.75" customHeight="1">
      <c r="B43" s="1171"/>
      <c r="C43" s="1172"/>
      <c r="D43" s="104"/>
      <c r="E43" s="1177" t="s">
        <v>35</v>
      </c>
      <c r="F43" s="1177"/>
      <c r="G43" s="1177"/>
      <c r="H43" s="1178"/>
      <c r="I43" s="345">
        <v>24399</v>
      </c>
      <c r="J43" s="346">
        <v>28391</v>
      </c>
      <c r="K43" s="346">
        <v>40050</v>
      </c>
      <c r="L43" s="346">
        <v>42774</v>
      </c>
      <c r="M43" s="347">
        <v>46969</v>
      </c>
    </row>
    <row r="44" spans="2:13" ht="27.75" customHeight="1">
      <c r="B44" s="1171"/>
      <c r="C44" s="1172"/>
      <c r="D44" s="104"/>
      <c r="E44" s="1177" t="s">
        <v>36</v>
      </c>
      <c r="F44" s="1177"/>
      <c r="G44" s="1177"/>
      <c r="H44" s="1178"/>
      <c r="I44" s="345" t="s">
        <v>526</v>
      </c>
      <c r="J44" s="346" t="s">
        <v>526</v>
      </c>
      <c r="K44" s="346" t="s">
        <v>526</v>
      </c>
      <c r="L44" s="346" t="s">
        <v>526</v>
      </c>
      <c r="M44" s="347" t="s">
        <v>526</v>
      </c>
    </row>
    <row r="45" spans="2:13" ht="27.75" customHeight="1">
      <c r="B45" s="1171"/>
      <c r="C45" s="1172"/>
      <c r="D45" s="104"/>
      <c r="E45" s="1177" t="s">
        <v>37</v>
      </c>
      <c r="F45" s="1177"/>
      <c r="G45" s="1177"/>
      <c r="H45" s="1178"/>
      <c r="I45" s="345">
        <v>31750</v>
      </c>
      <c r="J45" s="346">
        <v>32354</v>
      </c>
      <c r="K45" s="346">
        <v>31845</v>
      </c>
      <c r="L45" s="346">
        <v>32137</v>
      </c>
      <c r="M45" s="347">
        <v>30695</v>
      </c>
    </row>
    <row r="46" spans="2:13" ht="27.75" customHeight="1">
      <c r="B46" s="1171"/>
      <c r="C46" s="1172"/>
      <c r="D46" s="105"/>
      <c r="E46" s="1177" t="s">
        <v>38</v>
      </c>
      <c r="F46" s="1177"/>
      <c r="G46" s="1177"/>
      <c r="H46" s="1178"/>
      <c r="I46" s="345">
        <v>303</v>
      </c>
      <c r="J46" s="346">
        <v>281</v>
      </c>
      <c r="K46" s="346">
        <v>167</v>
      </c>
      <c r="L46" s="346">
        <v>101</v>
      </c>
      <c r="M46" s="347">
        <v>47</v>
      </c>
    </row>
    <row r="47" spans="2:13" ht="27.75" customHeight="1">
      <c r="B47" s="1171"/>
      <c r="C47" s="1172"/>
      <c r="D47" s="106"/>
      <c r="E47" s="1179" t="s">
        <v>39</v>
      </c>
      <c r="F47" s="1180"/>
      <c r="G47" s="1180"/>
      <c r="H47" s="1181"/>
      <c r="I47" s="345" t="s">
        <v>526</v>
      </c>
      <c r="J47" s="346" t="s">
        <v>526</v>
      </c>
      <c r="K47" s="346" t="s">
        <v>526</v>
      </c>
      <c r="L47" s="346" t="s">
        <v>526</v>
      </c>
      <c r="M47" s="347" t="s">
        <v>526</v>
      </c>
    </row>
    <row r="48" spans="2:13" ht="27.75" customHeight="1">
      <c r="B48" s="1171"/>
      <c r="C48" s="1172"/>
      <c r="D48" s="104"/>
      <c r="E48" s="1177" t="s">
        <v>40</v>
      </c>
      <c r="F48" s="1177"/>
      <c r="G48" s="1177"/>
      <c r="H48" s="1178"/>
      <c r="I48" s="345" t="s">
        <v>526</v>
      </c>
      <c r="J48" s="346" t="s">
        <v>526</v>
      </c>
      <c r="K48" s="346" t="s">
        <v>526</v>
      </c>
      <c r="L48" s="346" t="s">
        <v>526</v>
      </c>
      <c r="M48" s="347" t="s">
        <v>526</v>
      </c>
    </row>
    <row r="49" spans="2:13" ht="27.75" customHeight="1">
      <c r="B49" s="1173"/>
      <c r="C49" s="1174"/>
      <c r="D49" s="104"/>
      <c r="E49" s="1177" t="s">
        <v>41</v>
      </c>
      <c r="F49" s="1177"/>
      <c r="G49" s="1177"/>
      <c r="H49" s="1178"/>
      <c r="I49" s="345" t="s">
        <v>526</v>
      </c>
      <c r="J49" s="346" t="s">
        <v>526</v>
      </c>
      <c r="K49" s="346" t="s">
        <v>526</v>
      </c>
      <c r="L49" s="346" t="s">
        <v>526</v>
      </c>
      <c r="M49" s="347" t="s">
        <v>526</v>
      </c>
    </row>
    <row r="50" spans="2:13" ht="27.75" customHeight="1">
      <c r="B50" s="1182" t="s">
        <v>42</v>
      </c>
      <c r="C50" s="1183"/>
      <c r="D50" s="107"/>
      <c r="E50" s="1177" t="s">
        <v>43</v>
      </c>
      <c r="F50" s="1177"/>
      <c r="G50" s="1177"/>
      <c r="H50" s="1178"/>
      <c r="I50" s="345">
        <v>49711</v>
      </c>
      <c r="J50" s="346">
        <v>46945</v>
      </c>
      <c r="K50" s="346">
        <v>37050</v>
      </c>
      <c r="L50" s="346">
        <v>48698</v>
      </c>
      <c r="M50" s="347">
        <v>48139</v>
      </c>
    </row>
    <row r="51" spans="2:13" ht="27.75" customHeight="1">
      <c r="B51" s="1171"/>
      <c r="C51" s="1172"/>
      <c r="D51" s="104"/>
      <c r="E51" s="1177" t="s">
        <v>44</v>
      </c>
      <c r="F51" s="1177"/>
      <c r="G51" s="1177"/>
      <c r="H51" s="1178"/>
      <c r="I51" s="345">
        <v>55361</v>
      </c>
      <c r="J51" s="346">
        <v>55612</v>
      </c>
      <c r="K51" s="346">
        <v>55175</v>
      </c>
      <c r="L51" s="346">
        <v>62217</v>
      </c>
      <c r="M51" s="347">
        <v>63457</v>
      </c>
    </row>
    <row r="52" spans="2:13" ht="27.75" customHeight="1">
      <c r="B52" s="1173"/>
      <c r="C52" s="1174"/>
      <c r="D52" s="104"/>
      <c r="E52" s="1177" t="s">
        <v>45</v>
      </c>
      <c r="F52" s="1177"/>
      <c r="G52" s="1177"/>
      <c r="H52" s="1178"/>
      <c r="I52" s="345">
        <v>195134</v>
      </c>
      <c r="J52" s="346">
        <v>194260</v>
      </c>
      <c r="K52" s="346">
        <v>196531</v>
      </c>
      <c r="L52" s="346">
        <v>193538</v>
      </c>
      <c r="M52" s="347">
        <v>190274</v>
      </c>
    </row>
    <row r="53" spans="2:13" ht="27.75" customHeight="1" thickBot="1">
      <c r="B53" s="1184" t="s">
        <v>46</v>
      </c>
      <c r="C53" s="1185"/>
      <c r="D53" s="108"/>
      <c r="E53" s="1186" t="s">
        <v>47</v>
      </c>
      <c r="F53" s="1186"/>
      <c r="G53" s="1186"/>
      <c r="H53" s="1187"/>
      <c r="I53" s="348">
        <v>27238</v>
      </c>
      <c r="J53" s="349">
        <v>34394</v>
      </c>
      <c r="K53" s="349">
        <v>43738</v>
      </c>
      <c r="L53" s="349">
        <v>31303</v>
      </c>
      <c r="M53" s="350">
        <v>30315</v>
      </c>
    </row>
    <row r="54" spans="2:13" ht="27.75" customHeight="1">
      <c r="B54" s="109" t="s">
        <v>48</v>
      </c>
      <c r="C54" s="110"/>
      <c r="D54" s="110"/>
      <c r="E54" s="111"/>
      <c r="F54" s="111"/>
      <c r="G54" s="111"/>
      <c r="H54" s="111"/>
      <c r="I54" s="112"/>
      <c r="J54" s="112"/>
      <c r="K54" s="112"/>
      <c r="L54" s="112"/>
      <c r="M54" s="112"/>
    </row>
    <row r="55" spans="2:13"/>
  </sheetData>
  <sheetProtection algorithmName="SHA-512" hashValue="assCm0aEvqheG5CX/JTvK+CpRO7iNOzO+ovI0BeRV/d7jCpxpblk5z9Grzo1SNizwSLCEEGJMnjnHQZkaQhrlg==" saltValue="d3Q9ckCNErrD74dic0nW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3" t="s">
        <v>49</v>
      </c>
    </row>
    <row r="54" spans="2:8" ht="29.25" customHeight="1" thickBot="1">
      <c r="B54" s="114" t="s">
        <v>1</v>
      </c>
      <c r="C54" s="115"/>
      <c r="D54" s="115"/>
      <c r="E54" s="116" t="s">
        <v>2</v>
      </c>
      <c r="F54" s="117" t="s">
        <v>569</v>
      </c>
      <c r="G54" s="117" t="s">
        <v>570</v>
      </c>
      <c r="H54" s="118" t="s">
        <v>571</v>
      </c>
    </row>
    <row r="55" spans="2:8" ht="52.5" customHeight="1">
      <c r="B55" s="119"/>
      <c r="C55" s="1196" t="s">
        <v>50</v>
      </c>
      <c r="D55" s="1196"/>
      <c r="E55" s="1197"/>
      <c r="F55" s="120">
        <v>10058</v>
      </c>
      <c r="G55" s="120">
        <v>10708</v>
      </c>
      <c r="H55" s="121">
        <v>8980</v>
      </c>
    </row>
    <row r="56" spans="2:8" ht="52.5" customHeight="1">
      <c r="B56" s="122"/>
      <c r="C56" s="1198" t="s">
        <v>51</v>
      </c>
      <c r="D56" s="1198"/>
      <c r="E56" s="1199"/>
      <c r="F56" s="123">
        <v>9730</v>
      </c>
      <c r="G56" s="123">
        <v>12145</v>
      </c>
      <c r="H56" s="124">
        <v>13664</v>
      </c>
    </row>
    <row r="57" spans="2:8" ht="53.25" customHeight="1">
      <c r="B57" s="122"/>
      <c r="C57" s="1200" t="s">
        <v>52</v>
      </c>
      <c r="D57" s="1200"/>
      <c r="E57" s="1201"/>
      <c r="F57" s="125">
        <v>21539</v>
      </c>
      <c r="G57" s="125">
        <v>20827</v>
      </c>
      <c r="H57" s="126">
        <v>19643</v>
      </c>
    </row>
    <row r="58" spans="2:8" ht="45.75" customHeight="1">
      <c r="B58" s="127"/>
      <c r="C58" s="1188" t="s">
        <v>610</v>
      </c>
      <c r="D58" s="1189"/>
      <c r="E58" s="1190"/>
      <c r="F58" s="128">
        <v>8152</v>
      </c>
      <c r="G58" s="128">
        <v>8739</v>
      </c>
      <c r="H58" s="129">
        <v>8241</v>
      </c>
    </row>
    <row r="59" spans="2:8" ht="45.75" customHeight="1">
      <c r="B59" s="127"/>
      <c r="C59" s="1188" t="s">
        <v>611</v>
      </c>
      <c r="D59" s="1189"/>
      <c r="E59" s="1190"/>
      <c r="F59" s="128">
        <v>5525</v>
      </c>
      <c r="G59" s="128">
        <v>5125</v>
      </c>
      <c r="H59" s="129">
        <v>5025</v>
      </c>
    </row>
    <row r="60" spans="2:8" ht="45.75" customHeight="1">
      <c r="B60" s="127"/>
      <c r="C60" s="1188" t="s">
        <v>612</v>
      </c>
      <c r="D60" s="1189"/>
      <c r="E60" s="1190"/>
      <c r="F60" s="128">
        <v>3940</v>
      </c>
      <c r="G60" s="128">
        <v>3640</v>
      </c>
      <c r="H60" s="129">
        <v>3540</v>
      </c>
    </row>
    <row r="61" spans="2:8" ht="45.75" customHeight="1">
      <c r="B61" s="127"/>
      <c r="C61" s="1188" t="s">
        <v>613</v>
      </c>
      <c r="D61" s="1189"/>
      <c r="E61" s="1190"/>
      <c r="F61" s="128">
        <v>2034</v>
      </c>
      <c r="G61" s="128">
        <v>1534</v>
      </c>
      <c r="H61" s="129">
        <v>1134</v>
      </c>
    </row>
    <row r="62" spans="2:8" ht="45.75" customHeight="1" thickBot="1">
      <c r="B62" s="130"/>
      <c r="C62" s="1191" t="s">
        <v>614</v>
      </c>
      <c r="D62" s="1192"/>
      <c r="E62" s="1193"/>
      <c r="F62" s="131">
        <v>723</v>
      </c>
      <c r="G62" s="131">
        <v>673</v>
      </c>
      <c r="H62" s="132">
        <v>623</v>
      </c>
    </row>
    <row r="63" spans="2:8" ht="52.5" customHeight="1" thickBot="1">
      <c r="B63" s="133"/>
      <c r="C63" s="1194" t="s">
        <v>53</v>
      </c>
      <c r="D63" s="1194"/>
      <c r="E63" s="1195"/>
      <c r="F63" s="134">
        <v>41327</v>
      </c>
      <c r="G63" s="134">
        <v>43680</v>
      </c>
      <c r="H63" s="135">
        <v>42288</v>
      </c>
    </row>
    <row r="64" spans="2:8"/>
  </sheetData>
  <sheetProtection algorithmName="SHA-512" hashValue="Z1CLJN3UYlrCLsvmvFGXXt3K5/BDNB9TYPJvadAIyFClPuEx6USuqmN2VxdfHOD6ysvMSos1ahswrgGcfoOMsQ==" saltValue="5MZk5OFuUD2dKIZTd97Y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2" customWidth="1"/>
    <col min="2" max="8" width="13.375" style="142" customWidth="1"/>
    <col min="9" max="16384" width="11.125" style="142"/>
  </cols>
  <sheetData>
    <row r="1" spans="1:8">
      <c r="A1" s="136"/>
      <c r="B1" s="137"/>
      <c r="C1" s="138"/>
      <c r="D1" s="139"/>
      <c r="E1" s="140"/>
      <c r="F1" s="140"/>
      <c r="G1" s="140"/>
      <c r="H1" s="141"/>
    </row>
    <row r="2" spans="1:8">
      <c r="A2" s="143"/>
      <c r="B2" s="144"/>
      <c r="C2" s="145"/>
      <c r="D2" s="146" t="s">
        <v>54</v>
      </c>
      <c r="E2" s="147"/>
      <c r="F2" s="148" t="s">
        <v>564</v>
      </c>
      <c r="G2" s="149"/>
      <c r="H2" s="150"/>
    </row>
    <row r="3" spans="1:8">
      <c r="A3" s="146" t="s">
        <v>557</v>
      </c>
      <c r="B3" s="151"/>
      <c r="C3" s="152"/>
      <c r="D3" s="153">
        <v>51611</v>
      </c>
      <c r="E3" s="154"/>
      <c r="F3" s="155">
        <v>46457</v>
      </c>
      <c r="G3" s="156"/>
      <c r="H3" s="157"/>
    </row>
    <row r="4" spans="1:8">
      <c r="A4" s="158"/>
      <c r="B4" s="159"/>
      <c r="C4" s="160"/>
      <c r="D4" s="161">
        <v>31387</v>
      </c>
      <c r="E4" s="162"/>
      <c r="F4" s="163">
        <v>24020</v>
      </c>
      <c r="G4" s="164"/>
      <c r="H4" s="165"/>
    </row>
    <row r="5" spans="1:8">
      <c r="A5" s="146" t="s">
        <v>559</v>
      </c>
      <c r="B5" s="151"/>
      <c r="C5" s="152"/>
      <c r="D5" s="153">
        <v>66874</v>
      </c>
      <c r="E5" s="154"/>
      <c r="F5" s="155">
        <v>51849</v>
      </c>
      <c r="G5" s="156"/>
      <c r="H5" s="157"/>
    </row>
    <row r="6" spans="1:8">
      <c r="A6" s="158"/>
      <c r="B6" s="159"/>
      <c r="C6" s="160"/>
      <c r="D6" s="161">
        <v>34556</v>
      </c>
      <c r="E6" s="162"/>
      <c r="F6" s="163">
        <v>26326</v>
      </c>
      <c r="G6" s="164"/>
      <c r="H6" s="165"/>
    </row>
    <row r="7" spans="1:8">
      <c r="A7" s="146" t="s">
        <v>560</v>
      </c>
      <c r="B7" s="151"/>
      <c r="C7" s="152"/>
      <c r="D7" s="153">
        <v>80771</v>
      </c>
      <c r="E7" s="154"/>
      <c r="F7" s="155">
        <v>52191</v>
      </c>
      <c r="G7" s="156"/>
      <c r="H7" s="157"/>
    </row>
    <row r="8" spans="1:8">
      <c r="A8" s="158"/>
      <c r="B8" s="159"/>
      <c r="C8" s="160"/>
      <c r="D8" s="161">
        <v>29886</v>
      </c>
      <c r="E8" s="162"/>
      <c r="F8" s="163">
        <v>26807</v>
      </c>
      <c r="G8" s="164"/>
      <c r="H8" s="165"/>
    </row>
    <row r="9" spans="1:8">
      <c r="A9" s="146" t="s">
        <v>561</v>
      </c>
      <c r="B9" s="151"/>
      <c r="C9" s="152"/>
      <c r="D9" s="153">
        <v>63271</v>
      </c>
      <c r="E9" s="154"/>
      <c r="F9" s="155">
        <v>48105</v>
      </c>
      <c r="G9" s="156"/>
      <c r="H9" s="157"/>
    </row>
    <row r="10" spans="1:8">
      <c r="A10" s="158"/>
      <c r="B10" s="159"/>
      <c r="C10" s="160"/>
      <c r="D10" s="161">
        <v>23545</v>
      </c>
      <c r="E10" s="162"/>
      <c r="F10" s="163">
        <v>24072</v>
      </c>
      <c r="G10" s="164"/>
      <c r="H10" s="165"/>
    </row>
    <row r="11" spans="1:8">
      <c r="A11" s="146" t="s">
        <v>562</v>
      </c>
      <c r="B11" s="151"/>
      <c r="C11" s="152"/>
      <c r="D11" s="153">
        <v>50315</v>
      </c>
      <c r="E11" s="154"/>
      <c r="F11" s="155">
        <v>47446</v>
      </c>
      <c r="G11" s="156"/>
      <c r="H11" s="157"/>
    </row>
    <row r="12" spans="1:8">
      <c r="A12" s="158"/>
      <c r="B12" s="159"/>
      <c r="C12" s="166"/>
      <c r="D12" s="161">
        <v>25342</v>
      </c>
      <c r="E12" s="162"/>
      <c r="F12" s="163">
        <v>24371</v>
      </c>
      <c r="G12" s="164"/>
      <c r="H12" s="165"/>
    </row>
    <row r="13" spans="1:8">
      <c r="A13" s="146"/>
      <c r="B13" s="151"/>
      <c r="C13" s="152"/>
      <c r="D13" s="153">
        <v>62568</v>
      </c>
      <c r="E13" s="154"/>
      <c r="F13" s="155">
        <v>49210</v>
      </c>
      <c r="G13" s="167"/>
      <c r="H13" s="157"/>
    </row>
    <row r="14" spans="1:8">
      <c r="A14" s="158"/>
      <c r="B14" s="159"/>
      <c r="C14" s="160"/>
      <c r="D14" s="161">
        <v>28943</v>
      </c>
      <c r="E14" s="162"/>
      <c r="F14" s="163">
        <v>25119</v>
      </c>
      <c r="G14" s="164"/>
      <c r="H14" s="165"/>
    </row>
    <row r="17" spans="1:11">
      <c r="A17" s="142" t="s">
        <v>55</v>
      </c>
    </row>
    <row r="18" spans="1:11">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c r="A19" s="168" t="s">
        <v>56</v>
      </c>
      <c r="B19" s="168">
        <f>ROUND(VALUE(SUBSTITUTE(実質収支比率等に係る経年分析!F$48,"▲","-")),2)</f>
        <v>4.54</v>
      </c>
      <c r="C19" s="168">
        <f>ROUND(VALUE(SUBSTITUTE(実質収支比率等に係る経年分析!G$48,"▲","-")),2)</f>
        <v>3.35</v>
      </c>
      <c r="D19" s="168">
        <f>ROUND(VALUE(SUBSTITUTE(実質収支比率等に係る経年分析!H$48,"▲","-")),2)</f>
        <v>3.37</v>
      </c>
      <c r="E19" s="168">
        <f>ROUND(VALUE(SUBSTITUTE(実質収支比率等に係る経年分析!I$48,"▲","-")),2)</f>
        <v>6.62</v>
      </c>
      <c r="F19" s="168">
        <f>ROUND(VALUE(SUBSTITUTE(実質収支比率等に係る経年分析!J$48,"▲","-")),2)</f>
        <v>5.01</v>
      </c>
    </row>
    <row r="20" spans="1:11">
      <c r="A20" s="168" t="s">
        <v>57</v>
      </c>
      <c r="B20" s="168">
        <f>ROUND(VALUE(SUBSTITUTE(実質収支比率等に係る経年分析!F$47,"▲","-")),2)</f>
        <v>8.17</v>
      </c>
      <c r="C20" s="168">
        <f>ROUND(VALUE(SUBSTITUTE(実質収支比率等に係る経年分析!G$47,"▲","-")),2)</f>
        <v>6.62</v>
      </c>
      <c r="D20" s="168">
        <f>ROUND(VALUE(SUBSTITUTE(実質収支比率等に係る経年分析!H$47,"▲","-")),2)</f>
        <v>7.51</v>
      </c>
      <c r="E20" s="168">
        <f>ROUND(VALUE(SUBSTITUTE(実質収支比率等に係る経年分析!I$47,"▲","-")),2)</f>
        <v>7.72</v>
      </c>
      <c r="F20" s="168">
        <f>ROUND(VALUE(SUBSTITUTE(実質収支比率等に係る経年分析!J$47,"▲","-")),2)</f>
        <v>6.56</v>
      </c>
    </row>
    <row r="21" spans="1:11">
      <c r="A21" s="168" t="s">
        <v>58</v>
      </c>
      <c r="B21" s="168">
        <f>IF(ISNUMBER(VALUE(SUBSTITUTE(実質収支比率等に係る経年分析!F$49,"▲","-"))),ROUND(VALUE(SUBSTITUTE(実質収支比率等に係る経年分析!F$49,"▲","-")),2),NA())</f>
        <v>-1.07</v>
      </c>
      <c r="C21" s="168">
        <f>IF(ISNUMBER(VALUE(SUBSTITUTE(実質収支比率等に係る経年分析!G$49,"▲","-"))),ROUND(VALUE(SUBSTITUTE(実質収支比率等に係る経年分析!G$49,"▲","-")),2),NA())</f>
        <v>-2.68</v>
      </c>
      <c r="D21" s="168">
        <f>IF(ISNUMBER(VALUE(SUBSTITUTE(実質収支比率等に係る経年分析!H$49,"▲","-"))),ROUND(VALUE(SUBSTITUTE(実質収支比率等に係る経年分析!H$49,"▲","-")),2),NA())</f>
        <v>1.07</v>
      </c>
      <c r="E21" s="168">
        <f>IF(ISNUMBER(VALUE(SUBSTITUTE(実質収支比率等に係る経年分析!I$49,"▲","-"))),ROUND(VALUE(SUBSTITUTE(実質収支比率等に係る経年分析!I$49,"▲","-")),2),NA())</f>
        <v>3.83</v>
      </c>
      <c r="F21" s="168">
        <f>IF(ISNUMBER(VALUE(SUBSTITUTE(実質収支比率等に係る経年分析!J$49,"▲","-"))),ROUND(VALUE(SUBSTITUTE(実質収支比率等に係る経年分析!J$49,"▲","-")),2),NA())</f>
        <v>-2.96</v>
      </c>
    </row>
    <row r="24" spans="1:11">
      <c r="A24" s="142" t="s">
        <v>59</v>
      </c>
    </row>
    <row r="25" spans="1:11">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c r="A26" s="169"/>
      <c r="B26" s="169" t="s">
        <v>60</v>
      </c>
      <c r="C26" s="169" t="s">
        <v>61</v>
      </c>
      <c r="D26" s="169" t="s">
        <v>60</v>
      </c>
      <c r="E26" s="169" t="s">
        <v>61</v>
      </c>
      <c r="F26" s="169" t="s">
        <v>60</v>
      </c>
      <c r="G26" s="169" t="s">
        <v>61</v>
      </c>
      <c r="H26" s="169" t="s">
        <v>60</v>
      </c>
      <c r="I26" s="169" t="s">
        <v>61</v>
      </c>
      <c r="J26" s="169" t="s">
        <v>60</v>
      </c>
      <c r="K26" s="169" t="s">
        <v>61</v>
      </c>
    </row>
    <row r="27" spans="1:11">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1.36</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0.89</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0.38</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7.0000000000000007E-2</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0.09</v>
      </c>
    </row>
    <row r="28" spans="1:11">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f>IF(ROUND(VALUE(SUBSTITUTE(連結実質赤字比率に係る赤字・黒字の構成分析!I$42,"▲", "-")), 2) &lt; 0, ABS(ROUND(VALUE(SUBSTITUTE(連結実質赤字比率に係る赤字・黒字の構成分析!I$42,"▲", "-")), 2)), NA())</f>
        <v>0.02</v>
      </c>
      <c r="I28" s="169" t="e">
        <f>IF(ROUND(VALUE(SUBSTITUTE(連結実質赤字比率に係る赤字・黒字の構成分析!I$42,"▲", "-")), 2) &gt;= 0, ABS(ROUND(VALUE(SUBSTITUTE(連結実質赤字比率に係る赤字・黒字の構成分析!I$42,"▲", "-")), 2)), NA())</f>
        <v>#N/A</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c r="A29" s="169" t="str">
        <f>IF(連結実質赤字比率に係る赤字・黒字の構成分析!C$41="",NA(),連結実質赤字比率に係る赤字・黒字の構成分析!C$41)</f>
        <v>鹿児島市工業用水道事業特別会計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0.09</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0.09</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0.09</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0.09</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0.1</v>
      </c>
    </row>
    <row r="30" spans="1:11">
      <c r="A30" s="169" t="str">
        <f>IF(連結実質赤字比率に係る赤字・黒字の構成分析!C$40="",NA(),連結実質赤字比率に係る赤字・黒字の構成分析!C$40)</f>
        <v>鹿児島市母子父子寡婦福祉資金貸付事業特別会計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0.04</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0.01</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0.08</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0.15</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0.18</v>
      </c>
    </row>
    <row r="31" spans="1:11">
      <c r="A31" s="169" t="str">
        <f>IF(連結実質赤字比率に係る赤字・黒字の構成分析!C$39="",NA(),連結実質赤字比率に係る赤字・黒字の構成分析!C$39)</f>
        <v>鹿児島市介護保険特別会計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1.07</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0.34</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0.59</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0.76</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1.43</v>
      </c>
    </row>
    <row r="32" spans="1:11">
      <c r="A32" s="169" t="str">
        <f>IF(連結実質赤字比率に係る赤字・黒字の構成分析!C$38="",NA(),連結実質赤字比率に係る赤字・黒字の構成分析!C$38)</f>
        <v>一般会計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4.4800000000000004</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3.32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3.26</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6.45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4.8099999999999996</v>
      </c>
    </row>
    <row r="33" spans="1:16">
      <c r="A33" s="169" t="str">
        <f>IF(連結実質赤字比率に係る赤字・黒字の構成分析!C$37="",NA(),連結実質赤字比率に係る赤字・黒字の構成分析!C$37)</f>
        <v>鹿児島市公共下水道事業特別会計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4.08</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4.38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4.58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4.72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4.8600000000000003</v>
      </c>
    </row>
    <row r="34" spans="1:16">
      <c r="A34" s="169" t="str">
        <f>IF(連結実質赤字比率に係る赤字・黒字の構成分析!C$36="",NA(),連結実質赤字比率に係る赤字・黒字の構成分析!C$36)</f>
        <v>鹿児島市水道事業特別会計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7.53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7.39</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6.76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6.91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7.24</v>
      </c>
    </row>
    <row r="35" spans="1:16">
      <c r="A35" s="169" t="str">
        <f>IF(連結実質赤字比率に係る赤字・黒字の構成分析!C$35="",NA(),連結実質赤字比率に係る赤字・黒字の構成分析!C$35)</f>
        <v>鹿児島市病院事業特別会計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8.9600000000000009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9.4600000000000009</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9.17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9.6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10.24</v>
      </c>
    </row>
    <row r="36" spans="1:16">
      <c r="A36" s="169" t="str">
        <f>IF(連結実質赤字比率に係る赤字・黒字の構成分析!C$34="",NA(),連結実質赤字比率に係る赤字・黒字の構成分析!C$34)</f>
        <v>鹿児島市国民健康保険事業特別会計</v>
      </c>
      <c r="B36" s="169">
        <f>IF(ROUND(VALUE(SUBSTITUTE(連結実質赤字比率に係る赤字・黒字の構成分析!F$34,"▲", "-")), 2) &lt; 0, ABS(ROUND(VALUE(SUBSTITUTE(連結実質赤字比率に係る赤字・黒字の構成分析!F$34,"▲", "-")), 2)), NA())</f>
        <v>2.37</v>
      </c>
      <c r="C36" s="169" t="e">
        <f>IF(ROUND(VALUE(SUBSTITUTE(連結実質赤字比率に係る赤字・黒字の構成分析!F$34,"▲", "-")), 2) &gt;= 0, ABS(ROUND(VALUE(SUBSTITUTE(連結実質赤字比率に係る赤字・黒字の構成分析!F$34,"▲", "-")), 2)), NA())</f>
        <v>#N/A</v>
      </c>
      <c r="D36" s="169">
        <f>IF(ROUND(VALUE(SUBSTITUTE(連結実質赤字比率に係る赤字・黒字の構成分析!G$34,"▲", "-")), 2) &lt; 0, ABS(ROUND(VALUE(SUBSTITUTE(連結実質赤字比率に係る赤字・黒字の構成分析!G$34,"▲", "-")), 2)), NA())</f>
        <v>2.4</v>
      </c>
      <c r="E36" s="169" t="e">
        <f>IF(ROUND(VALUE(SUBSTITUTE(連結実質赤字比率に係る赤字・黒字の構成分析!G$34,"▲", "-")), 2) &gt;= 0, ABS(ROUND(VALUE(SUBSTITUTE(連結実質赤字比率に係る赤字・黒字の構成分析!G$34,"▲", "-")), 2)), NA())</f>
        <v>#N/A</v>
      </c>
      <c r="F36" s="169">
        <f>IF(ROUND(VALUE(SUBSTITUTE(連結実質赤字比率に係る赤字・黒字の構成分析!H$34,"▲", "-")), 2) &lt; 0, ABS(ROUND(VALUE(SUBSTITUTE(連結実質赤字比率に係る赤字・黒字の構成分析!H$34,"▲", "-")), 2)), NA())</f>
        <v>2.85</v>
      </c>
      <c r="G36" s="169" t="e">
        <f>IF(ROUND(VALUE(SUBSTITUTE(連結実質赤字比率に係る赤字・黒字の構成分析!H$34,"▲", "-")), 2) &gt;= 0, ABS(ROUND(VALUE(SUBSTITUTE(連結実質赤字比率に係る赤字・黒字の構成分析!H$34,"▲", "-")), 2)), NA())</f>
        <v>#N/A</v>
      </c>
      <c r="H36" s="169">
        <f>IF(ROUND(VALUE(SUBSTITUTE(連結実質赤字比率に係る赤字・黒字の構成分析!I$34,"▲", "-")), 2) &lt; 0, ABS(ROUND(VALUE(SUBSTITUTE(連結実質赤字比率に係る赤字・黒字の構成分析!I$34,"▲", "-")), 2)), NA())</f>
        <v>2.04</v>
      </c>
      <c r="I36" s="169" t="e">
        <f>IF(ROUND(VALUE(SUBSTITUTE(連結実質赤字比率に係る赤字・黒字の構成分析!I$34,"▲", "-")), 2) &gt;= 0, ABS(ROUND(VALUE(SUBSTITUTE(連結実質赤字比率に係る赤字・黒字の構成分析!I$34,"▲", "-")), 2)), NA())</f>
        <v>#N/A</v>
      </c>
      <c r="J36" s="169">
        <f>IF(ROUND(VALUE(SUBSTITUTE(連結実質赤字比率に係る赤字・黒字の構成分析!J$34,"▲", "-")), 2) &lt; 0, ABS(ROUND(VALUE(SUBSTITUTE(連結実質赤字比率に係る赤字・黒字の構成分析!J$34,"▲", "-")), 2)), NA())</f>
        <v>1.9</v>
      </c>
      <c r="K36" s="169" t="e">
        <f>IF(ROUND(VALUE(SUBSTITUTE(連結実質赤字比率に係る赤字・黒字の構成分析!J$34,"▲", "-")), 2) &gt;= 0, ABS(ROUND(VALUE(SUBSTITUTE(連結実質赤字比率に係る赤字・黒字の構成分析!J$34,"▲", "-")), 2)), NA())</f>
        <v>#N/A</v>
      </c>
    </row>
    <row r="39" spans="1:16">
      <c r="A39" s="142" t="s">
        <v>62</v>
      </c>
    </row>
    <row r="40" spans="1:16">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c r="A42" s="170" t="s">
        <v>65</v>
      </c>
      <c r="B42" s="170"/>
      <c r="C42" s="170"/>
      <c r="D42" s="170">
        <f>'実質公債費比率（分子）の構造'!K$52</f>
        <v>22696</v>
      </c>
      <c r="E42" s="170"/>
      <c r="F42" s="170"/>
      <c r="G42" s="170">
        <f>'実質公債費比率（分子）の構造'!L$52</f>
        <v>22946</v>
      </c>
      <c r="H42" s="170"/>
      <c r="I42" s="170"/>
      <c r="J42" s="170">
        <f>'実質公債費比率（分子）の構造'!M$52</f>
        <v>22700</v>
      </c>
      <c r="K42" s="170"/>
      <c r="L42" s="170"/>
      <c r="M42" s="170">
        <f>'実質公債費比率（分子）の構造'!N$52</f>
        <v>22744</v>
      </c>
      <c r="N42" s="170"/>
      <c r="O42" s="170"/>
      <c r="P42" s="170">
        <f>'実質公債費比率（分子）の構造'!O$52</f>
        <v>22666</v>
      </c>
    </row>
    <row r="43" spans="1:16">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c r="A44" s="170" t="s">
        <v>67</v>
      </c>
      <c r="B44" s="170">
        <f>'実質公債費比率（分子）の構造'!K$50</f>
        <v>63</v>
      </c>
      <c r="C44" s="170"/>
      <c r="D44" s="170"/>
      <c r="E44" s="170">
        <f>'実質公債費比率（分子）の構造'!L$50</f>
        <v>60</v>
      </c>
      <c r="F44" s="170"/>
      <c r="G44" s="170"/>
      <c r="H44" s="170">
        <f>'実質公債費比率（分子）の構造'!M$50</f>
        <v>61</v>
      </c>
      <c r="I44" s="170"/>
      <c r="J44" s="170"/>
      <c r="K44" s="170">
        <f>'実質公債費比率（分子）の構造'!N$50</f>
        <v>62</v>
      </c>
      <c r="L44" s="170"/>
      <c r="M44" s="170"/>
      <c r="N44" s="170">
        <f>'実質公債費比率（分子）の構造'!O$50</f>
        <v>62</v>
      </c>
      <c r="O44" s="170"/>
      <c r="P44" s="170"/>
    </row>
    <row r="45" spans="1:16">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c r="A46" s="170" t="s">
        <v>69</v>
      </c>
      <c r="B46" s="170">
        <f>'実質公債費比率（分子）の構造'!K$48</f>
        <v>1171</v>
      </c>
      <c r="C46" s="170"/>
      <c r="D46" s="170"/>
      <c r="E46" s="170">
        <f>'実質公債費比率（分子）の構造'!L$48</f>
        <v>1363</v>
      </c>
      <c r="F46" s="170"/>
      <c r="G46" s="170"/>
      <c r="H46" s="170">
        <f>'実質公債費比率（分子）の構造'!M$48</f>
        <v>3010</v>
      </c>
      <c r="I46" s="170"/>
      <c r="J46" s="170"/>
      <c r="K46" s="170">
        <f>'実質公債費比率（分子）の構造'!N$48</f>
        <v>3058</v>
      </c>
      <c r="L46" s="170"/>
      <c r="M46" s="170"/>
      <c r="N46" s="170">
        <f>'実質公債費比率（分子）の構造'!O$48</f>
        <v>3416</v>
      </c>
      <c r="O46" s="170"/>
      <c r="P46" s="170"/>
    </row>
    <row r="47" spans="1:16">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c r="A49" s="170" t="s">
        <v>72</v>
      </c>
      <c r="B49" s="170">
        <f>'実質公債費比率（分子）の構造'!K$45</f>
        <v>24172</v>
      </c>
      <c r="C49" s="170"/>
      <c r="D49" s="170"/>
      <c r="E49" s="170">
        <f>'実質公債費比率（分子）の構造'!L$45</f>
        <v>24922</v>
      </c>
      <c r="F49" s="170"/>
      <c r="G49" s="170"/>
      <c r="H49" s="170">
        <f>'実質公債費比率（分子）の構造'!M$45</f>
        <v>23972</v>
      </c>
      <c r="I49" s="170"/>
      <c r="J49" s="170"/>
      <c r="K49" s="170">
        <f>'実質公債費比率（分子）の構造'!N$45</f>
        <v>25557</v>
      </c>
      <c r="L49" s="170"/>
      <c r="M49" s="170"/>
      <c r="N49" s="170">
        <f>'実質公債費比率（分子）の構造'!O$45</f>
        <v>24598</v>
      </c>
      <c r="O49" s="170"/>
      <c r="P49" s="170"/>
    </row>
    <row r="50" spans="1:16">
      <c r="A50" s="170" t="s">
        <v>73</v>
      </c>
      <c r="B50" s="170" t="e">
        <f>NA()</f>
        <v>#N/A</v>
      </c>
      <c r="C50" s="170">
        <f>IF(ISNUMBER('実質公債費比率（分子）の構造'!K$53),'実質公債費比率（分子）の構造'!K$53,NA())</f>
        <v>2710</v>
      </c>
      <c r="D50" s="170" t="e">
        <f>NA()</f>
        <v>#N/A</v>
      </c>
      <c r="E50" s="170" t="e">
        <f>NA()</f>
        <v>#N/A</v>
      </c>
      <c r="F50" s="170">
        <f>IF(ISNUMBER('実質公債費比率（分子）の構造'!L$53),'実質公債費比率（分子）の構造'!L$53,NA())</f>
        <v>3399</v>
      </c>
      <c r="G50" s="170" t="e">
        <f>NA()</f>
        <v>#N/A</v>
      </c>
      <c r="H50" s="170" t="e">
        <f>NA()</f>
        <v>#N/A</v>
      </c>
      <c r="I50" s="170">
        <f>IF(ISNUMBER('実質公債費比率（分子）の構造'!M$53),'実質公債費比率（分子）の構造'!M$53,NA())</f>
        <v>4343</v>
      </c>
      <c r="J50" s="170" t="e">
        <f>NA()</f>
        <v>#N/A</v>
      </c>
      <c r="K50" s="170" t="e">
        <f>NA()</f>
        <v>#N/A</v>
      </c>
      <c r="L50" s="170">
        <f>IF(ISNUMBER('実質公債費比率（分子）の構造'!N$53),'実質公債費比率（分子）の構造'!N$53,NA())</f>
        <v>5933</v>
      </c>
      <c r="M50" s="170" t="e">
        <f>NA()</f>
        <v>#N/A</v>
      </c>
      <c r="N50" s="170" t="e">
        <f>NA()</f>
        <v>#N/A</v>
      </c>
      <c r="O50" s="170">
        <f>IF(ISNUMBER('実質公債費比率（分子）の構造'!O$53),'実質公債費比率（分子）の構造'!O$53,NA())</f>
        <v>5410</v>
      </c>
      <c r="P50" s="170" t="e">
        <f>NA()</f>
        <v>#N/A</v>
      </c>
    </row>
    <row r="53" spans="1:16">
      <c r="A53" s="142" t="s">
        <v>74</v>
      </c>
    </row>
    <row r="54" spans="1:16">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c r="A56" s="169" t="s">
        <v>45</v>
      </c>
      <c r="B56" s="169"/>
      <c r="C56" s="169"/>
      <c r="D56" s="169">
        <f>'将来負担比率（分子）の構造'!I$52</f>
        <v>195134</v>
      </c>
      <c r="E56" s="169"/>
      <c r="F56" s="169"/>
      <c r="G56" s="169">
        <f>'将来負担比率（分子）の構造'!J$52</f>
        <v>194260</v>
      </c>
      <c r="H56" s="169"/>
      <c r="I56" s="169"/>
      <c r="J56" s="169">
        <f>'将来負担比率（分子）の構造'!K$52</f>
        <v>196531</v>
      </c>
      <c r="K56" s="169"/>
      <c r="L56" s="169"/>
      <c r="M56" s="169">
        <f>'将来負担比率（分子）の構造'!L$52</f>
        <v>193538</v>
      </c>
      <c r="N56" s="169"/>
      <c r="O56" s="169"/>
      <c r="P56" s="169">
        <f>'将来負担比率（分子）の構造'!M$52</f>
        <v>190274</v>
      </c>
    </row>
    <row r="57" spans="1:16">
      <c r="A57" s="169" t="s">
        <v>44</v>
      </c>
      <c r="B57" s="169"/>
      <c r="C57" s="169"/>
      <c r="D57" s="169">
        <f>'将来負担比率（分子）の構造'!I$51</f>
        <v>55361</v>
      </c>
      <c r="E57" s="169"/>
      <c r="F57" s="169"/>
      <c r="G57" s="169">
        <f>'将来負担比率（分子）の構造'!J$51</f>
        <v>55612</v>
      </c>
      <c r="H57" s="169"/>
      <c r="I57" s="169"/>
      <c r="J57" s="169">
        <f>'将来負担比率（分子）の構造'!K$51</f>
        <v>55175</v>
      </c>
      <c r="K57" s="169"/>
      <c r="L57" s="169"/>
      <c r="M57" s="169">
        <f>'将来負担比率（分子）の構造'!L$51</f>
        <v>62217</v>
      </c>
      <c r="N57" s="169"/>
      <c r="O57" s="169"/>
      <c r="P57" s="169">
        <f>'将来負担比率（分子）の構造'!M$51</f>
        <v>63457</v>
      </c>
    </row>
    <row r="58" spans="1:16">
      <c r="A58" s="169" t="s">
        <v>43</v>
      </c>
      <c r="B58" s="169"/>
      <c r="C58" s="169"/>
      <c r="D58" s="169">
        <f>'将来負担比率（分子）の構造'!I$50</f>
        <v>49711</v>
      </c>
      <c r="E58" s="169"/>
      <c r="F58" s="169"/>
      <c r="G58" s="169">
        <f>'将来負担比率（分子）の構造'!J$50</f>
        <v>46945</v>
      </c>
      <c r="H58" s="169"/>
      <c r="I58" s="169"/>
      <c r="J58" s="169">
        <f>'将来負担比率（分子）の構造'!K$50</f>
        <v>37050</v>
      </c>
      <c r="K58" s="169"/>
      <c r="L58" s="169"/>
      <c r="M58" s="169">
        <f>'将来負担比率（分子）の構造'!L$50</f>
        <v>48698</v>
      </c>
      <c r="N58" s="169"/>
      <c r="O58" s="169"/>
      <c r="P58" s="169">
        <f>'将来負担比率（分子）の構造'!M$50</f>
        <v>48139</v>
      </c>
    </row>
    <row r="59" spans="1:16">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c r="A61" s="169" t="s">
        <v>38</v>
      </c>
      <c r="B61" s="169">
        <f>'将来負担比率（分子）の構造'!I$46</f>
        <v>303</v>
      </c>
      <c r="C61" s="169"/>
      <c r="D61" s="169"/>
      <c r="E61" s="169">
        <f>'将来負担比率（分子）の構造'!J$46</f>
        <v>281</v>
      </c>
      <c r="F61" s="169"/>
      <c r="G61" s="169"/>
      <c r="H61" s="169">
        <f>'将来負担比率（分子）の構造'!K$46</f>
        <v>167</v>
      </c>
      <c r="I61" s="169"/>
      <c r="J61" s="169"/>
      <c r="K61" s="169">
        <f>'将来負担比率（分子）の構造'!L$46</f>
        <v>101</v>
      </c>
      <c r="L61" s="169"/>
      <c r="M61" s="169"/>
      <c r="N61" s="169">
        <f>'将来負担比率（分子）の構造'!M$46</f>
        <v>47</v>
      </c>
      <c r="O61" s="169"/>
      <c r="P61" s="169"/>
    </row>
    <row r="62" spans="1:16">
      <c r="A62" s="169" t="s">
        <v>37</v>
      </c>
      <c r="B62" s="169">
        <f>'将来負担比率（分子）の構造'!I$45</f>
        <v>31750</v>
      </c>
      <c r="C62" s="169"/>
      <c r="D62" s="169"/>
      <c r="E62" s="169">
        <f>'将来負担比率（分子）の構造'!J$45</f>
        <v>32354</v>
      </c>
      <c r="F62" s="169"/>
      <c r="G62" s="169"/>
      <c r="H62" s="169">
        <f>'将来負担比率（分子）の構造'!K$45</f>
        <v>31845</v>
      </c>
      <c r="I62" s="169"/>
      <c r="J62" s="169"/>
      <c r="K62" s="169">
        <f>'将来負担比率（分子）の構造'!L$45</f>
        <v>32137</v>
      </c>
      <c r="L62" s="169"/>
      <c r="M62" s="169"/>
      <c r="N62" s="169">
        <f>'将来負担比率（分子）の構造'!M$45</f>
        <v>30695</v>
      </c>
      <c r="O62" s="169"/>
      <c r="P62" s="169"/>
    </row>
    <row r="63" spans="1:16">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c r="A64" s="169" t="s">
        <v>35</v>
      </c>
      <c r="B64" s="169">
        <f>'将来負担比率（分子）の構造'!I$43</f>
        <v>24399</v>
      </c>
      <c r="C64" s="169"/>
      <c r="D64" s="169"/>
      <c r="E64" s="169">
        <f>'将来負担比率（分子）の構造'!J$43</f>
        <v>28391</v>
      </c>
      <c r="F64" s="169"/>
      <c r="G64" s="169"/>
      <c r="H64" s="169">
        <f>'将来負担比率（分子）の構造'!K$43</f>
        <v>40050</v>
      </c>
      <c r="I64" s="169"/>
      <c r="J64" s="169"/>
      <c r="K64" s="169">
        <f>'将来負担比率（分子）の構造'!L$43</f>
        <v>42774</v>
      </c>
      <c r="L64" s="169"/>
      <c r="M64" s="169"/>
      <c r="N64" s="169">
        <f>'将来負担比率（分子）の構造'!M$43</f>
        <v>46969</v>
      </c>
      <c r="O64" s="169"/>
      <c r="P64" s="169"/>
    </row>
    <row r="65" spans="1:16">
      <c r="A65" s="169" t="s">
        <v>34</v>
      </c>
      <c r="B65" s="169">
        <f>'将来負担比率（分子）の構造'!I$42</f>
        <v>413</v>
      </c>
      <c r="C65" s="169"/>
      <c r="D65" s="169"/>
      <c r="E65" s="169">
        <f>'将来負担比率（分子）の構造'!J$42</f>
        <v>357</v>
      </c>
      <c r="F65" s="169"/>
      <c r="G65" s="169"/>
      <c r="H65" s="169">
        <f>'将来負担比率（分子）の構造'!K$42</f>
        <v>301</v>
      </c>
      <c r="I65" s="169"/>
      <c r="J65" s="169"/>
      <c r="K65" s="169">
        <f>'将来負担比率（分子）の構造'!L$42</f>
        <v>245</v>
      </c>
      <c r="L65" s="169"/>
      <c r="M65" s="169"/>
      <c r="N65" s="169">
        <f>'将来負担比率（分子）の構造'!M$42</f>
        <v>190</v>
      </c>
      <c r="O65" s="169"/>
      <c r="P65" s="169"/>
    </row>
    <row r="66" spans="1:16">
      <c r="A66" s="169" t="s">
        <v>33</v>
      </c>
      <c r="B66" s="169">
        <f>'将来負担比率（分子）の構造'!I$41</f>
        <v>270579</v>
      </c>
      <c r="C66" s="169"/>
      <c r="D66" s="169"/>
      <c r="E66" s="169">
        <f>'将来負担比率（分子）の構造'!J$41</f>
        <v>269828</v>
      </c>
      <c r="F66" s="169"/>
      <c r="G66" s="169"/>
      <c r="H66" s="169">
        <f>'将来負担比率（分子）の構造'!K$41</f>
        <v>260131</v>
      </c>
      <c r="I66" s="169"/>
      <c r="J66" s="169"/>
      <c r="K66" s="169">
        <f>'将来負担比率（分子）の構造'!L$41</f>
        <v>260498</v>
      </c>
      <c r="L66" s="169"/>
      <c r="M66" s="169"/>
      <c r="N66" s="169">
        <f>'将来負担比率（分子）の構造'!M$41</f>
        <v>254284</v>
      </c>
      <c r="O66" s="169"/>
      <c r="P66" s="169"/>
    </row>
    <row r="67" spans="1:16">
      <c r="A67" s="169" t="s">
        <v>77</v>
      </c>
      <c r="B67" s="169" t="e">
        <f>NA()</f>
        <v>#N/A</v>
      </c>
      <c r="C67" s="169">
        <f>IF(ISNUMBER('将来負担比率（分子）の構造'!I$53), IF('将来負担比率（分子）の構造'!I$53 &lt; 0, 0, '将来負担比率（分子）の構造'!I$53), NA())</f>
        <v>27238</v>
      </c>
      <c r="D67" s="169" t="e">
        <f>NA()</f>
        <v>#N/A</v>
      </c>
      <c r="E67" s="169" t="e">
        <f>NA()</f>
        <v>#N/A</v>
      </c>
      <c r="F67" s="169">
        <f>IF(ISNUMBER('将来負担比率（分子）の構造'!J$53), IF('将来負担比率（分子）の構造'!J$53 &lt; 0, 0, '将来負担比率（分子）の構造'!J$53), NA())</f>
        <v>34394</v>
      </c>
      <c r="G67" s="169" t="e">
        <f>NA()</f>
        <v>#N/A</v>
      </c>
      <c r="H67" s="169" t="e">
        <f>NA()</f>
        <v>#N/A</v>
      </c>
      <c r="I67" s="169">
        <f>IF(ISNUMBER('将来負担比率（分子）の構造'!K$53), IF('将来負担比率（分子）の構造'!K$53 &lt; 0, 0, '将来負担比率（分子）の構造'!K$53), NA())</f>
        <v>43738</v>
      </c>
      <c r="J67" s="169" t="e">
        <f>NA()</f>
        <v>#N/A</v>
      </c>
      <c r="K67" s="169" t="e">
        <f>NA()</f>
        <v>#N/A</v>
      </c>
      <c r="L67" s="169">
        <f>IF(ISNUMBER('将来負担比率（分子）の構造'!L$53), IF('将来負担比率（分子）の構造'!L$53 &lt; 0, 0, '将来負担比率（分子）の構造'!L$53), NA())</f>
        <v>31303</v>
      </c>
      <c r="M67" s="169" t="e">
        <f>NA()</f>
        <v>#N/A</v>
      </c>
      <c r="N67" s="169" t="e">
        <f>NA()</f>
        <v>#N/A</v>
      </c>
      <c r="O67" s="169">
        <f>IF(ISNUMBER('将来負担比率（分子）の構造'!M$53), IF('将来負担比率（分子）の構造'!M$53 &lt; 0, 0, '将来負担比率（分子）の構造'!M$53), NA())</f>
        <v>30315</v>
      </c>
      <c r="P67" s="169" t="e">
        <f>NA()</f>
        <v>#N/A</v>
      </c>
    </row>
    <row r="70" spans="1:16">
      <c r="A70" s="171" t="s">
        <v>78</v>
      </c>
      <c r="B70" s="171"/>
      <c r="C70" s="171"/>
      <c r="D70" s="171"/>
      <c r="E70" s="171"/>
      <c r="F70" s="171"/>
    </row>
    <row r="71" spans="1:16">
      <c r="A71" s="172"/>
      <c r="B71" s="172" t="str">
        <f>基金残高に係る経年分析!F54</f>
        <v>R02</v>
      </c>
      <c r="C71" s="172" t="str">
        <f>基金残高に係る経年分析!G54</f>
        <v>R03</v>
      </c>
      <c r="D71" s="172" t="str">
        <f>基金残高に係る経年分析!H54</f>
        <v>R04</v>
      </c>
    </row>
    <row r="72" spans="1:16">
      <c r="A72" s="172" t="s">
        <v>79</v>
      </c>
      <c r="B72" s="173">
        <f>基金残高に係る経年分析!F55</f>
        <v>10058</v>
      </c>
      <c r="C72" s="173">
        <f>基金残高に係る経年分析!G55</f>
        <v>10708</v>
      </c>
      <c r="D72" s="173">
        <f>基金残高に係る経年分析!H55</f>
        <v>8980</v>
      </c>
    </row>
    <row r="73" spans="1:16">
      <c r="A73" s="172" t="s">
        <v>80</v>
      </c>
      <c r="B73" s="173">
        <f>基金残高に係る経年分析!F56</f>
        <v>9730</v>
      </c>
      <c r="C73" s="173">
        <f>基金残高に係る経年分析!G56</f>
        <v>12145</v>
      </c>
      <c r="D73" s="173">
        <f>基金残高に係る経年分析!H56</f>
        <v>13664</v>
      </c>
    </row>
    <row r="74" spans="1:16">
      <c r="A74" s="172" t="s">
        <v>81</v>
      </c>
      <c r="B74" s="173">
        <f>基金残高に係る経年分析!F57</f>
        <v>21539</v>
      </c>
      <c r="C74" s="173">
        <f>基金残高に係る経年分析!G57</f>
        <v>20827</v>
      </c>
      <c r="D74" s="173">
        <f>基金残高に係る経年分析!H57</f>
        <v>19643</v>
      </c>
    </row>
  </sheetData>
  <sheetProtection algorithmName="SHA-512" hashValue="dcFJGEyDfnyqu5piaGqnUNlrLg0vM7bmje4EHM7K1nMrPTes/KNVRB+NWuJkf04sWI0pNLu2znAWTK04ZgXDoQ==" saltValue="AfTVEmJriRC5YLbTFbbL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215</v>
      </c>
      <c r="DI1" s="590"/>
      <c r="DJ1" s="590"/>
      <c r="DK1" s="590"/>
      <c r="DL1" s="590"/>
      <c r="DM1" s="590"/>
      <c r="DN1" s="591"/>
      <c r="DO1" s="208"/>
      <c r="DP1" s="589" t="s">
        <v>216</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c r="B2" s="209" t="s">
        <v>217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c r="B3" s="592" t="s">
        <v>218</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219</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220</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c r="B4" s="592" t="s">
        <v>1</v>
      </c>
      <c r="C4" s="593"/>
      <c r="D4" s="593"/>
      <c r="E4" s="593"/>
      <c r="F4" s="593"/>
      <c r="G4" s="593"/>
      <c r="H4" s="593"/>
      <c r="I4" s="593"/>
      <c r="J4" s="593"/>
      <c r="K4" s="593"/>
      <c r="L4" s="593"/>
      <c r="M4" s="593"/>
      <c r="N4" s="593"/>
      <c r="O4" s="593"/>
      <c r="P4" s="593"/>
      <c r="Q4" s="594"/>
      <c r="R4" s="592" t="s">
        <v>221</v>
      </c>
      <c r="S4" s="593"/>
      <c r="T4" s="593"/>
      <c r="U4" s="593"/>
      <c r="V4" s="593"/>
      <c r="W4" s="593"/>
      <c r="X4" s="593"/>
      <c r="Y4" s="594"/>
      <c r="Z4" s="592" t="s">
        <v>222</v>
      </c>
      <c r="AA4" s="593"/>
      <c r="AB4" s="593"/>
      <c r="AC4" s="594"/>
      <c r="AD4" s="592" t="s">
        <v>223</v>
      </c>
      <c r="AE4" s="593"/>
      <c r="AF4" s="593"/>
      <c r="AG4" s="593"/>
      <c r="AH4" s="593"/>
      <c r="AI4" s="593"/>
      <c r="AJ4" s="593"/>
      <c r="AK4" s="594"/>
      <c r="AL4" s="592" t="s">
        <v>222</v>
      </c>
      <c r="AM4" s="593"/>
      <c r="AN4" s="593"/>
      <c r="AO4" s="594"/>
      <c r="AP4" s="595" t="s">
        <v>224</v>
      </c>
      <c r="AQ4" s="595"/>
      <c r="AR4" s="595"/>
      <c r="AS4" s="595"/>
      <c r="AT4" s="595"/>
      <c r="AU4" s="595"/>
      <c r="AV4" s="595"/>
      <c r="AW4" s="595"/>
      <c r="AX4" s="595"/>
      <c r="AY4" s="595"/>
      <c r="AZ4" s="595"/>
      <c r="BA4" s="595"/>
      <c r="BB4" s="595"/>
      <c r="BC4" s="595"/>
      <c r="BD4" s="595"/>
      <c r="BE4" s="595"/>
      <c r="BF4" s="595"/>
      <c r="BG4" s="595" t="s">
        <v>225</v>
      </c>
      <c r="BH4" s="595"/>
      <c r="BI4" s="595"/>
      <c r="BJ4" s="595"/>
      <c r="BK4" s="595"/>
      <c r="BL4" s="595"/>
      <c r="BM4" s="595"/>
      <c r="BN4" s="595"/>
      <c r="BO4" s="595" t="s">
        <v>222</v>
      </c>
      <c r="BP4" s="595"/>
      <c r="BQ4" s="595"/>
      <c r="BR4" s="595"/>
      <c r="BS4" s="595" t="s">
        <v>226</v>
      </c>
      <c r="BT4" s="595"/>
      <c r="BU4" s="595"/>
      <c r="BV4" s="595"/>
      <c r="BW4" s="595"/>
      <c r="BX4" s="595"/>
      <c r="BY4" s="595"/>
      <c r="BZ4" s="595"/>
      <c r="CA4" s="595"/>
      <c r="CB4" s="595"/>
      <c r="CD4" s="592" t="s">
        <v>227</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c r="B5" s="596" t="s">
        <v>228</v>
      </c>
      <c r="C5" s="597"/>
      <c r="D5" s="597"/>
      <c r="E5" s="597"/>
      <c r="F5" s="597"/>
      <c r="G5" s="597"/>
      <c r="H5" s="597"/>
      <c r="I5" s="597"/>
      <c r="J5" s="597"/>
      <c r="K5" s="597"/>
      <c r="L5" s="597"/>
      <c r="M5" s="597"/>
      <c r="N5" s="597"/>
      <c r="O5" s="597"/>
      <c r="P5" s="597"/>
      <c r="Q5" s="598"/>
      <c r="R5" s="599">
        <v>89932209</v>
      </c>
      <c r="S5" s="600"/>
      <c r="T5" s="600"/>
      <c r="U5" s="600"/>
      <c r="V5" s="600"/>
      <c r="W5" s="600"/>
      <c r="X5" s="600"/>
      <c r="Y5" s="601"/>
      <c r="Z5" s="602">
        <v>30.6</v>
      </c>
      <c r="AA5" s="602"/>
      <c r="AB5" s="602"/>
      <c r="AC5" s="602"/>
      <c r="AD5" s="603">
        <v>82633326</v>
      </c>
      <c r="AE5" s="603"/>
      <c r="AF5" s="603"/>
      <c r="AG5" s="603"/>
      <c r="AH5" s="603"/>
      <c r="AI5" s="603"/>
      <c r="AJ5" s="603"/>
      <c r="AK5" s="603"/>
      <c r="AL5" s="604">
        <v>61.4</v>
      </c>
      <c r="AM5" s="605"/>
      <c r="AN5" s="605"/>
      <c r="AO5" s="606"/>
      <c r="AP5" s="596" t="s">
        <v>229</v>
      </c>
      <c r="AQ5" s="597"/>
      <c r="AR5" s="597"/>
      <c r="AS5" s="597"/>
      <c r="AT5" s="597"/>
      <c r="AU5" s="597"/>
      <c r="AV5" s="597"/>
      <c r="AW5" s="597"/>
      <c r="AX5" s="597"/>
      <c r="AY5" s="597"/>
      <c r="AZ5" s="597"/>
      <c r="BA5" s="597"/>
      <c r="BB5" s="597"/>
      <c r="BC5" s="597"/>
      <c r="BD5" s="597"/>
      <c r="BE5" s="597"/>
      <c r="BF5" s="598"/>
      <c r="BG5" s="610">
        <v>80539177</v>
      </c>
      <c r="BH5" s="611"/>
      <c r="BI5" s="611"/>
      <c r="BJ5" s="611"/>
      <c r="BK5" s="611"/>
      <c r="BL5" s="611"/>
      <c r="BM5" s="611"/>
      <c r="BN5" s="612"/>
      <c r="BO5" s="613">
        <v>89.6</v>
      </c>
      <c r="BP5" s="613"/>
      <c r="BQ5" s="613"/>
      <c r="BR5" s="613"/>
      <c r="BS5" s="614">
        <v>1217331</v>
      </c>
      <c r="BT5" s="614"/>
      <c r="BU5" s="614"/>
      <c r="BV5" s="614"/>
      <c r="BW5" s="614"/>
      <c r="BX5" s="614"/>
      <c r="BY5" s="614"/>
      <c r="BZ5" s="614"/>
      <c r="CA5" s="614"/>
      <c r="CB5" s="618"/>
      <c r="CD5" s="592" t="s">
        <v>224</v>
      </c>
      <c r="CE5" s="593"/>
      <c r="CF5" s="593"/>
      <c r="CG5" s="593"/>
      <c r="CH5" s="593"/>
      <c r="CI5" s="593"/>
      <c r="CJ5" s="593"/>
      <c r="CK5" s="593"/>
      <c r="CL5" s="593"/>
      <c r="CM5" s="593"/>
      <c r="CN5" s="593"/>
      <c r="CO5" s="593"/>
      <c r="CP5" s="593"/>
      <c r="CQ5" s="594"/>
      <c r="CR5" s="592" t="s">
        <v>230</v>
      </c>
      <c r="CS5" s="593"/>
      <c r="CT5" s="593"/>
      <c r="CU5" s="593"/>
      <c r="CV5" s="593"/>
      <c r="CW5" s="593"/>
      <c r="CX5" s="593"/>
      <c r="CY5" s="594"/>
      <c r="CZ5" s="592" t="s">
        <v>222</v>
      </c>
      <c r="DA5" s="593"/>
      <c r="DB5" s="593"/>
      <c r="DC5" s="594"/>
      <c r="DD5" s="592" t="s">
        <v>231</v>
      </c>
      <c r="DE5" s="593"/>
      <c r="DF5" s="593"/>
      <c r="DG5" s="593"/>
      <c r="DH5" s="593"/>
      <c r="DI5" s="593"/>
      <c r="DJ5" s="593"/>
      <c r="DK5" s="593"/>
      <c r="DL5" s="593"/>
      <c r="DM5" s="593"/>
      <c r="DN5" s="593"/>
      <c r="DO5" s="593"/>
      <c r="DP5" s="594"/>
      <c r="DQ5" s="592" t="s">
        <v>232</v>
      </c>
      <c r="DR5" s="593"/>
      <c r="DS5" s="593"/>
      <c r="DT5" s="593"/>
      <c r="DU5" s="593"/>
      <c r="DV5" s="593"/>
      <c r="DW5" s="593"/>
      <c r="DX5" s="593"/>
      <c r="DY5" s="593"/>
      <c r="DZ5" s="593"/>
      <c r="EA5" s="593"/>
      <c r="EB5" s="593"/>
      <c r="EC5" s="594"/>
    </row>
    <row r="6" spans="2:143" ht="11.25" customHeight="1">
      <c r="B6" s="607" t="s">
        <v>233</v>
      </c>
      <c r="C6" s="608"/>
      <c r="D6" s="608"/>
      <c r="E6" s="608"/>
      <c r="F6" s="608"/>
      <c r="G6" s="608"/>
      <c r="H6" s="608"/>
      <c r="I6" s="608"/>
      <c r="J6" s="608"/>
      <c r="K6" s="608"/>
      <c r="L6" s="608"/>
      <c r="M6" s="608"/>
      <c r="N6" s="608"/>
      <c r="O6" s="608"/>
      <c r="P6" s="608"/>
      <c r="Q6" s="609"/>
      <c r="R6" s="610">
        <v>1875836</v>
      </c>
      <c r="S6" s="611"/>
      <c r="T6" s="611"/>
      <c r="U6" s="611"/>
      <c r="V6" s="611"/>
      <c r="W6" s="611"/>
      <c r="X6" s="611"/>
      <c r="Y6" s="612"/>
      <c r="Z6" s="613">
        <v>0.6</v>
      </c>
      <c r="AA6" s="613"/>
      <c r="AB6" s="613"/>
      <c r="AC6" s="613"/>
      <c r="AD6" s="614">
        <v>1875836</v>
      </c>
      <c r="AE6" s="614"/>
      <c r="AF6" s="614"/>
      <c r="AG6" s="614"/>
      <c r="AH6" s="614"/>
      <c r="AI6" s="614"/>
      <c r="AJ6" s="614"/>
      <c r="AK6" s="614"/>
      <c r="AL6" s="615">
        <v>1.4</v>
      </c>
      <c r="AM6" s="616"/>
      <c r="AN6" s="616"/>
      <c r="AO6" s="617"/>
      <c r="AP6" s="607" t="s">
        <v>234</v>
      </c>
      <c r="AQ6" s="608"/>
      <c r="AR6" s="608"/>
      <c r="AS6" s="608"/>
      <c r="AT6" s="608"/>
      <c r="AU6" s="608"/>
      <c r="AV6" s="608"/>
      <c r="AW6" s="608"/>
      <c r="AX6" s="608"/>
      <c r="AY6" s="608"/>
      <c r="AZ6" s="608"/>
      <c r="BA6" s="608"/>
      <c r="BB6" s="608"/>
      <c r="BC6" s="608"/>
      <c r="BD6" s="608"/>
      <c r="BE6" s="608"/>
      <c r="BF6" s="609"/>
      <c r="BG6" s="610">
        <v>80539177</v>
      </c>
      <c r="BH6" s="611"/>
      <c r="BI6" s="611"/>
      <c r="BJ6" s="611"/>
      <c r="BK6" s="611"/>
      <c r="BL6" s="611"/>
      <c r="BM6" s="611"/>
      <c r="BN6" s="612"/>
      <c r="BO6" s="613">
        <v>89.6</v>
      </c>
      <c r="BP6" s="613"/>
      <c r="BQ6" s="613"/>
      <c r="BR6" s="613"/>
      <c r="BS6" s="614">
        <v>1217331</v>
      </c>
      <c r="BT6" s="614"/>
      <c r="BU6" s="614"/>
      <c r="BV6" s="614"/>
      <c r="BW6" s="614"/>
      <c r="BX6" s="614"/>
      <c r="BY6" s="614"/>
      <c r="BZ6" s="614"/>
      <c r="CA6" s="614"/>
      <c r="CB6" s="618"/>
      <c r="CD6" s="596" t="s">
        <v>235</v>
      </c>
      <c r="CE6" s="597"/>
      <c r="CF6" s="597"/>
      <c r="CG6" s="597"/>
      <c r="CH6" s="597"/>
      <c r="CI6" s="597"/>
      <c r="CJ6" s="597"/>
      <c r="CK6" s="597"/>
      <c r="CL6" s="597"/>
      <c r="CM6" s="597"/>
      <c r="CN6" s="597"/>
      <c r="CO6" s="597"/>
      <c r="CP6" s="597"/>
      <c r="CQ6" s="598"/>
      <c r="CR6" s="610">
        <v>968988</v>
      </c>
      <c r="CS6" s="611"/>
      <c r="CT6" s="611"/>
      <c r="CU6" s="611"/>
      <c r="CV6" s="611"/>
      <c r="CW6" s="611"/>
      <c r="CX6" s="611"/>
      <c r="CY6" s="612"/>
      <c r="CZ6" s="604">
        <v>0.3</v>
      </c>
      <c r="DA6" s="605"/>
      <c r="DB6" s="605"/>
      <c r="DC6" s="621"/>
      <c r="DD6" s="619" t="s">
        <v>180</v>
      </c>
      <c r="DE6" s="611"/>
      <c r="DF6" s="611"/>
      <c r="DG6" s="611"/>
      <c r="DH6" s="611"/>
      <c r="DI6" s="611"/>
      <c r="DJ6" s="611"/>
      <c r="DK6" s="611"/>
      <c r="DL6" s="611"/>
      <c r="DM6" s="611"/>
      <c r="DN6" s="611"/>
      <c r="DO6" s="611"/>
      <c r="DP6" s="612"/>
      <c r="DQ6" s="619">
        <v>965961</v>
      </c>
      <c r="DR6" s="611"/>
      <c r="DS6" s="611"/>
      <c r="DT6" s="611"/>
      <c r="DU6" s="611"/>
      <c r="DV6" s="611"/>
      <c r="DW6" s="611"/>
      <c r="DX6" s="611"/>
      <c r="DY6" s="611"/>
      <c r="DZ6" s="611"/>
      <c r="EA6" s="611"/>
      <c r="EB6" s="611"/>
      <c r="EC6" s="620"/>
    </row>
    <row r="7" spans="2:143" ht="11.25" customHeight="1">
      <c r="B7" s="607" t="s">
        <v>236</v>
      </c>
      <c r="C7" s="608"/>
      <c r="D7" s="608"/>
      <c r="E7" s="608"/>
      <c r="F7" s="608"/>
      <c r="G7" s="608"/>
      <c r="H7" s="608"/>
      <c r="I7" s="608"/>
      <c r="J7" s="608"/>
      <c r="K7" s="608"/>
      <c r="L7" s="608"/>
      <c r="M7" s="608"/>
      <c r="N7" s="608"/>
      <c r="O7" s="608"/>
      <c r="P7" s="608"/>
      <c r="Q7" s="609"/>
      <c r="R7" s="610">
        <v>22944</v>
      </c>
      <c r="S7" s="611"/>
      <c r="T7" s="611"/>
      <c r="U7" s="611"/>
      <c r="V7" s="611"/>
      <c r="W7" s="611"/>
      <c r="X7" s="611"/>
      <c r="Y7" s="612"/>
      <c r="Z7" s="613">
        <v>0</v>
      </c>
      <c r="AA7" s="613"/>
      <c r="AB7" s="613"/>
      <c r="AC7" s="613"/>
      <c r="AD7" s="614">
        <v>22944</v>
      </c>
      <c r="AE7" s="614"/>
      <c r="AF7" s="614"/>
      <c r="AG7" s="614"/>
      <c r="AH7" s="614"/>
      <c r="AI7" s="614"/>
      <c r="AJ7" s="614"/>
      <c r="AK7" s="614"/>
      <c r="AL7" s="615">
        <v>0</v>
      </c>
      <c r="AM7" s="616"/>
      <c r="AN7" s="616"/>
      <c r="AO7" s="617"/>
      <c r="AP7" s="607" t="s">
        <v>237</v>
      </c>
      <c r="AQ7" s="608"/>
      <c r="AR7" s="608"/>
      <c r="AS7" s="608"/>
      <c r="AT7" s="608"/>
      <c r="AU7" s="608"/>
      <c r="AV7" s="608"/>
      <c r="AW7" s="608"/>
      <c r="AX7" s="608"/>
      <c r="AY7" s="608"/>
      <c r="AZ7" s="608"/>
      <c r="BA7" s="608"/>
      <c r="BB7" s="608"/>
      <c r="BC7" s="608"/>
      <c r="BD7" s="608"/>
      <c r="BE7" s="608"/>
      <c r="BF7" s="609"/>
      <c r="BG7" s="610">
        <v>36281384</v>
      </c>
      <c r="BH7" s="611"/>
      <c r="BI7" s="611"/>
      <c r="BJ7" s="611"/>
      <c r="BK7" s="611"/>
      <c r="BL7" s="611"/>
      <c r="BM7" s="611"/>
      <c r="BN7" s="612"/>
      <c r="BO7" s="613">
        <v>40.299999999999997</v>
      </c>
      <c r="BP7" s="613"/>
      <c r="BQ7" s="613"/>
      <c r="BR7" s="613"/>
      <c r="BS7" s="614">
        <v>1217331</v>
      </c>
      <c r="BT7" s="614"/>
      <c r="BU7" s="614"/>
      <c r="BV7" s="614"/>
      <c r="BW7" s="614"/>
      <c r="BX7" s="614"/>
      <c r="BY7" s="614"/>
      <c r="BZ7" s="614"/>
      <c r="CA7" s="614"/>
      <c r="CB7" s="618"/>
      <c r="CD7" s="607" t="s">
        <v>238</v>
      </c>
      <c r="CE7" s="608"/>
      <c r="CF7" s="608"/>
      <c r="CG7" s="608"/>
      <c r="CH7" s="608"/>
      <c r="CI7" s="608"/>
      <c r="CJ7" s="608"/>
      <c r="CK7" s="608"/>
      <c r="CL7" s="608"/>
      <c r="CM7" s="608"/>
      <c r="CN7" s="608"/>
      <c r="CO7" s="608"/>
      <c r="CP7" s="608"/>
      <c r="CQ7" s="609"/>
      <c r="CR7" s="610">
        <v>21033473</v>
      </c>
      <c r="CS7" s="611"/>
      <c r="CT7" s="611"/>
      <c r="CU7" s="611"/>
      <c r="CV7" s="611"/>
      <c r="CW7" s="611"/>
      <c r="CX7" s="611"/>
      <c r="CY7" s="612"/>
      <c r="CZ7" s="613">
        <v>7.4</v>
      </c>
      <c r="DA7" s="613"/>
      <c r="DB7" s="613"/>
      <c r="DC7" s="613"/>
      <c r="DD7" s="619">
        <v>265599</v>
      </c>
      <c r="DE7" s="611"/>
      <c r="DF7" s="611"/>
      <c r="DG7" s="611"/>
      <c r="DH7" s="611"/>
      <c r="DI7" s="611"/>
      <c r="DJ7" s="611"/>
      <c r="DK7" s="611"/>
      <c r="DL7" s="611"/>
      <c r="DM7" s="611"/>
      <c r="DN7" s="611"/>
      <c r="DO7" s="611"/>
      <c r="DP7" s="612"/>
      <c r="DQ7" s="619">
        <v>18600893</v>
      </c>
      <c r="DR7" s="611"/>
      <c r="DS7" s="611"/>
      <c r="DT7" s="611"/>
      <c r="DU7" s="611"/>
      <c r="DV7" s="611"/>
      <c r="DW7" s="611"/>
      <c r="DX7" s="611"/>
      <c r="DY7" s="611"/>
      <c r="DZ7" s="611"/>
      <c r="EA7" s="611"/>
      <c r="EB7" s="611"/>
      <c r="EC7" s="620"/>
    </row>
    <row r="8" spans="2:143" ht="11.25" customHeight="1">
      <c r="B8" s="607" t="s">
        <v>239</v>
      </c>
      <c r="C8" s="608"/>
      <c r="D8" s="608"/>
      <c r="E8" s="608"/>
      <c r="F8" s="608"/>
      <c r="G8" s="608"/>
      <c r="H8" s="608"/>
      <c r="I8" s="608"/>
      <c r="J8" s="608"/>
      <c r="K8" s="608"/>
      <c r="L8" s="608"/>
      <c r="M8" s="608"/>
      <c r="N8" s="608"/>
      <c r="O8" s="608"/>
      <c r="P8" s="608"/>
      <c r="Q8" s="609"/>
      <c r="R8" s="610">
        <v>220852</v>
      </c>
      <c r="S8" s="611"/>
      <c r="T8" s="611"/>
      <c r="U8" s="611"/>
      <c r="V8" s="611"/>
      <c r="W8" s="611"/>
      <c r="X8" s="611"/>
      <c r="Y8" s="612"/>
      <c r="Z8" s="613">
        <v>0.1</v>
      </c>
      <c r="AA8" s="613"/>
      <c r="AB8" s="613"/>
      <c r="AC8" s="613"/>
      <c r="AD8" s="614">
        <v>220852</v>
      </c>
      <c r="AE8" s="614"/>
      <c r="AF8" s="614"/>
      <c r="AG8" s="614"/>
      <c r="AH8" s="614"/>
      <c r="AI8" s="614"/>
      <c r="AJ8" s="614"/>
      <c r="AK8" s="614"/>
      <c r="AL8" s="615">
        <v>0.2</v>
      </c>
      <c r="AM8" s="616"/>
      <c r="AN8" s="616"/>
      <c r="AO8" s="617"/>
      <c r="AP8" s="607" t="s">
        <v>240</v>
      </c>
      <c r="AQ8" s="608"/>
      <c r="AR8" s="608"/>
      <c r="AS8" s="608"/>
      <c r="AT8" s="608"/>
      <c r="AU8" s="608"/>
      <c r="AV8" s="608"/>
      <c r="AW8" s="608"/>
      <c r="AX8" s="608"/>
      <c r="AY8" s="608"/>
      <c r="AZ8" s="608"/>
      <c r="BA8" s="608"/>
      <c r="BB8" s="608"/>
      <c r="BC8" s="608"/>
      <c r="BD8" s="608"/>
      <c r="BE8" s="608"/>
      <c r="BF8" s="609"/>
      <c r="BG8" s="610">
        <v>1003437</v>
      </c>
      <c r="BH8" s="611"/>
      <c r="BI8" s="611"/>
      <c r="BJ8" s="611"/>
      <c r="BK8" s="611"/>
      <c r="BL8" s="611"/>
      <c r="BM8" s="611"/>
      <c r="BN8" s="612"/>
      <c r="BO8" s="613">
        <v>1.1000000000000001</v>
      </c>
      <c r="BP8" s="613"/>
      <c r="BQ8" s="613"/>
      <c r="BR8" s="613"/>
      <c r="BS8" s="614" t="s">
        <v>180</v>
      </c>
      <c r="BT8" s="614"/>
      <c r="BU8" s="614"/>
      <c r="BV8" s="614"/>
      <c r="BW8" s="614"/>
      <c r="BX8" s="614"/>
      <c r="BY8" s="614"/>
      <c r="BZ8" s="614"/>
      <c r="CA8" s="614"/>
      <c r="CB8" s="618"/>
      <c r="CD8" s="607" t="s">
        <v>241</v>
      </c>
      <c r="CE8" s="608"/>
      <c r="CF8" s="608"/>
      <c r="CG8" s="608"/>
      <c r="CH8" s="608"/>
      <c r="CI8" s="608"/>
      <c r="CJ8" s="608"/>
      <c r="CK8" s="608"/>
      <c r="CL8" s="608"/>
      <c r="CM8" s="608"/>
      <c r="CN8" s="608"/>
      <c r="CO8" s="608"/>
      <c r="CP8" s="608"/>
      <c r="CQ8" s="609"/>
      <c r="CR8" s="610">
        <v>143244050</v>
      </c>
      <c r="CS8" s="611"/>
      <c r="CT8" s="611"/>
      <c r="CU8" s="611"/>
      <c r="CV8" s="611"/>
      <c r="CW8" s="611"/>
      <c r="CX8" s="611"/>
      <c r="CY8" s="612"/>
      <c r="CZ8" s="613">
        <v>50.3</v>
      </c>
      <c r="DA8" s="613"/>
      <c r="DB8" s="613"/>
      <c r="DC8" s="613"/>
      <c r="DD8" s="619">
        <v>1165356</v>
      </c>
      <c r="DE8" s="611"/>
      <c r="DF8" s="611"/>
      <c r="DG8" s="611"/>
      <c r="DH8" s="611"/>
      <c r="DI8" s="611"/>
      <c r="DJ8" s="611"/>
      <c r="DK8" s="611"/>
      <c r="DL8" s="611"/>
      <c r="DM8" s="611"/>
      <c r="DN8" s="611"/>
      <c r="DO8" s="611"/>
      <c r="DP8" s="612"/>
      <c r="DQ8" s="619">
        <v>60439422</v>
      </c>
      <c r="DR8" s="611"/>
      <c r="DS8" s="611"/>
      <c r="DT8" s="611"/>
      <c r="DU8" s="611"/>
      <c r="DV8" s="611"/>
      <c r="DW8" s="611"/>
      <c r="DX8" s="611"/>
      <c r="DY8" s="611"/>
      <c r="DZ8" s="611"/>
      <c r="EA8" s="611"/>
      <c r="EB8" s="611"/>
      <c r="EC8" s="620"/>
    </row>
    <row r="9" spans="2:143" ht="11.25" customHeight="1">
      <c r="B9" s="607" t="s">
        <v>242</v>
      </c>
      <c r="C9" s="608"/>
      <c r="D9" s="608"/>
      <c r="E9" s="608"/>
      <c r="F9" s="608"/>
      <c r="G9" s="608"/>
      <c r="H9" s="608"/>
      <c r="I9" s="608"/>
      <c r="J9" s="608"/>
      <c r="K9" s="608"/>
      <c r="L9" s="608"/>
      <c r="M9" s="608"/>
      <c r="N9" s="608"/>
      <c r="O9" s="608"/>
      <c r="P9" s="608"/>
      <c r="Q9" s="609"/>
      <c r="R9" s="610">
        <v>251140</v>
      </c>
      <c r="S9" s="611"/>
      <c r="T9" s="611"/>
      <c r="U9" s="611"/>
      <c r="V9" s="611"/>
      <c r="W9" s="611"/>
      <c r="X9" s="611"/>
      <c r="Y9" s="612"/>
      <c r="Z9" s="613">
        <v>0.1</v>
      </c>
      <c r="AA9" s="613"/>
      <c r="AB9" s="613"/>
      <c r="AC9" s="613"/>
      <c r="AD9" s="614">
        <v>251140</v>
      </c>
      <c r="AE9" s="614"/>
      <c r="AF9" s="614"/>
      <c r="AG9" s="614"/>
      <c r="AH9" s="614"/>
      <c r="AI9" s="614"/>
      <c r="AJ9" s="614"/>
      <c r="AK9" s="614"/>
      <c r="AL9" s="615">
        <v>0.2</v>
      </c>
      <c r="AM9" s="616"/>
      <c r="AN9" s="616"/>
      <c r="AO9" s="617"/>
      <c r="AP9" s="607" t="s">
        <v>243</v>
      </c>
      <c r="AQ9" s="608"/>
      <c r="AR9" s="608"/>
      <c r="AS9" s="608"/>
      <c r="AT9" s="608"/>
      <c r="AU9" s="608"/>
      <c r="AV9" s="608"/>
      <c r="AW9" s="608"/>
      <c r="AX9" s="608"/>
      <c r="AY9" s="608"/>
      <c r="AZ9" s="608"/>
      <c r="BA9" s="608"/>
      <c r="BB9" s="608"/>
      <c r="BC9" s="608"/>
      <c r="BD9" s="608"/>
      <c r="BE9" s="608"/>
      <c r="BF9" s="609"/>
      <c r="BG9" s="610">
        <v>29253737</v>
      </c>
      <c r="BH9" s="611"/>
      <c r="BI9" s="611"/>
      <c r="BJ9" s="611"/>
      <c r="BK9" s="611"/>
      <c r="BL9" s="611"/>
      <c r="BM9" s="611"/>
      <c r="BN9" s="612"/>
      <c r="BO9" s="613">
        <v>32.5</v>
      </c>
      <c r="BP9" s="613"/>
      <c r="BQ9" s="613"/>
      <c r="BR9" s="613"/>
      <c r="BS9" s="614" t="s">
        <v>244</v>
      </c>
      <c r="BT9" s="614"/>
      <c r="BU9" s="614"/>
      <c r="BV9" s="614"/>
      <c r="BW9" s="614"/>
      <c r="BX9" s="614"/>
      <c r="BY9" s="614"/>
      <c r="BZ9" s="614"/>
      <c r="CA9" s="614"/>
      <c r="CB9" s="618"/>
      <c r="CD9" s="607" t="s">
        <v>245</v>
      </c>
      <c r="CE9" s="608"/>
      <c r="CF9" s="608"/>
      <c r="CG9" s="608"/>
      <c r="CH9" s="608"/>
      <c r="CI9" s="608"/>
      <c r="CJ9" s="608"/>
      <c r="CK9" s="608"/>
      <c r="CL9" s="608"/>
      <c r="CM9" s="608"/>
      <c r="CN9" s="608"/>
      <c r="CO9" s="608"/>
      <c r="CP9" s="608"/>
      <c r="CQ9" s="609"/>
      <c r="CR9" s="610">
        <v>27609771</v>
      </c>
      <c r="CS9" s="611"/>
      <c r="CT9" s="611"/>
      <c r="CU9" s="611"/>
      <c r="CV9" s="611"/>
      <c r="CW9" s="611"/>
      <c r="CX9" s="611"/>
      <c r="CY9" s="612"/>
      <c r="CZ9" s="613">
        <v>9.6999999999999993</v>
      </c>
      <c r="DA9" s="613"/>
      <c r="DB9" s="613"/>
      <c r="DC9" s="613"/>
      <c r="DD9" s="619">
        <v>4876299</v>
      </c>
      <c r="DE9" s="611"/>
      <c r="DF9" s="611"/>
      <c r="DG9" s="611"/>
      <c r="DH9" s="611"/>
      <c r="DI9" s="611"/>
      <c r="DJ9" s="611"/>
      <c r="DK9" s="611"/>
      <c r="DL9" s="611"/>
      <c r="DM9" s="611"/>
      <c r="DN9" s="611"/>
      <c r="DO9" s="611"/>
      <c r="DP9" s="612"/>
      <c r="DQ9" s="619">
        <v>16394385</v>
      </c>
      <c r="DR9" s="611"/>
      <c r="DS9" s="611"/>
      <c r="DT9" s="611"/>
      <c r="DU9" s="611"/>
      <c r="DV9" s="611"/>
      <c r="DW9" s="611"/>
      <c r="DX9" s="611"/>
      <c r="DY9" s="611"/>
      <c r="DZ9" s="611"/>
      <c r="EA9" s="611"/>
      <c r="EB9" s="611"/>
      <c r="EC9" s="620"/>
    </row>
    <row r="10" spans="2:143" ht="11.25" customHeight="1">
      <c r="B10" s="607" t="s">
        <v>246</v>
      </c>
      <c r="C10" s="608"/>
      <c r="D10" s="608"/>
      <c r="E10" s="608"/>
      <c r="F10" s="608"/>
      <c r="G10" s="608"/>
      <c r="H10" s="608"/>
      <c r="I10" s="608"/>
      <c r="J10" s="608"/>
      <c r="K10" s="608"/>
      <c r="L10" s="608"/>
      <c r="M10" s="608"/>
      <c r="N10" s="608"/>
      <c r="O10" s="608"/>
      <c r="P10" s="608"/>
      <c r="Q10" s="609"/>
      <c r="R10" s="610" t="s">
        <v>180</v>
      </c>
      <c r="S10" s="611"/>
      <c r="T10" s="611"/>
      <c r="U10" s="611"/>
      <c r="V10" s="611"/>
      <c r="W10" s="611"/>
      <c r="X10" s="611"/>
      <c r="Y10" s="612"/>
      <c r="Z10" s="613" t="s">
        <v>180</v>
      </c>
      <c r="AA10" s="613"/>
      <c r="AB10" s="613"/>
      <c r="AC10" s="613"/>
      <c r="AD10" s="614" t="s">
        <v>244</v>
      </c>
      <c r="AE10" s="614"/>
      <c r="AF10" s="614"/>
      <c r="AG10" s="614"/>
      <c r="AH10" s="614"/>
      <c r="AI10" s="614"/>
      <c r="AJ10" s="614"/>
      <c r="AK10" s="614"/>
      <c r="AL10" s="615" t="s">
        <v>180</v>
      </c>
      <c r="AM10" s="616"/>
      <c r="AN10" s="616"/>
      <c r="AO10" s="617"/>
      <c r="AP10" s="607" t="s">
        <v>247</v>
      </c>
      <c r="AQ10" s="608"/>
      <c r="AR10" s="608"/>
      <c r="AS10" s="608"/>
      <c r="AT10" s="608"/>
      <c r="AU10" s="608"/>
      <c r="AV10" s="608"/>
      <c r="AW10" s="608"/>
      <c r="AX10" s="608"/>
      <c r="AY10" s="608"/>
      <c r="AZ10" s="608"/>
      <c r="BA10" s="608"/>
      <c r="BB10" s="608"/>
      <c r="BC10" s="608"/>
      <c r="BD10" s="608"/>
      <c r="BE10" s="608"/>
      <c r="BF10" s="609"/>
      <c r="BG10" s="610">
        <v>1750979</v>
      </c>
      <c r="BH10" s="611"/>
      <c r="BI10" s="611"/>
      <c r="BJ10" s="611"/>
      <c r="BK10" s="611"/>
      <c r="BL10" s="611"/>
      <c r="BM10" s="611"/>
      <c r="BN10" s="612"/>
      <c r="BO10" s="613">
        <v>1.9</v>
      </c>
      <c r="BP10" s="613"/>
      <c r="BQ10" s="613"/>
      <c r="BR10" s="613"/>
      <c r="BS10" s="614" t="s">
        <v>180</v>
      </c>
      <c r="BT10" s="614"/>
      <c r="BU10" s="614"/>
      <c r="BV10" s="614"/>
      <c r="BW10" s="614"/>
      <c r="BX10" s="614"/>
      <c r="BY10" s="614"/>
      <c r="BZ10" s="614"/>
      <c r="CA10" s="614"/>
      <c r="CB10" s="618"/>
      <c r="CD10" s="607" t="s">
        <v>248</v>
      </c>
      <c r="CE10" s="608"/>
      <c r="CF10" s="608"/>
      <c r="CG10" s="608"/>
      <c r="CH10" s="608"/>
      <c r="CI10" s="608"/>
      <c r="CJ10" s="608"/>
      <c r="CK10" s="608"/>
      <c r="CL10" s="608"/>
      <c r="CM10" s="608"/>
      <c r="CN10" s="608"/>
      <c r="CO10" s="608"/>
      <c r="CP10" s="608"/>
      <c r="CQ10" s="609"/>
      <c r="CR10" s="610">
        <v>962610</v>
      </c>
      <c r="CS10" s="611"/>
      <c r="CT10" s="611"/>
      <c r="CU10" s="611"/>
      <c r="CV10" s="611"/>
      <c r="CW10" s="611"/>
      <c r="CX10" s="611"/>
      <c r="CY10" s="612"/>
      <c r="CZ10" s="613">
        <v>0.3</v>
      </c>
      <c r="DA10" s="613"/>
      <c r="DB10" s="613"/>
      <c r="DC10" s="613"/>
      <c r="DD10" s="619">
        <v>87226</v>
      </c>
      <c r="DE10" s="611"/>
      <c r="DF10" s="611"/>
      <c r="DG10" s="611"/>
      <c r="DH10" s="611"/>
      <c r="DI10" s="611"/>
      <c r="DJ10" s="611"/>
      <c r="DK10" s="611"/>
      <c r="DL10" s="611"/>
      <c r="DM10" s="611"/>
      <c r="DN10" s="611"/>
      <c r="DO10" s="611"/>
      <c r="DP10" s="612"/>
      <c r="DQ10" s="619">
        <v>881804</v>
      </c>
      <c r="DR10" s="611"/>
      <c r="DS10" s="611"/>
      <c r="DT10" s="611"/>
      <c r="DU10" s="611"/>
      <c r="DV10" s="611"/>
      <c r="DW10" s="611"/>
      <c r="DX10" s="611"/>
      <c r="DY10" s="611"/>
      <c r="DZ10" s="611"/>
      <c r="EA10" s="611"/>
      <c r="EB10" s="611"/>
      <c r="EC10" s="620"/>
    </row>
    <row r="11" spans="2:143" ht="11.25" customHeight="1">
      <c r="B11" s="607" t="s">
        <v>249</v>
      </c>
      <c r="C11" s="608"/>
      <c r="D11" s="608"/>
      <c r="E11" s="608"/>
      <c r="F11" s="608"/>
      <c r="G11" s="608"/>
      <c r="H11" s="608"/>
      <c r="I11" s="608"/>
      <c r="J11" s="608"/>
      <c r="K11" s="608"/>
      <c r="L11" s="608"/>
      <c r="M11" s="608"/>
      <c r="N11" s="608"/>
      <c r="O11" s="608"/>
      <c r="P11" s="608"/>
      <c r="Q11" s="609"/>
      <c r="R11" s="610">
        <v>15072415</v>
      </c>
      <c r="S11" s="611"/>
      <c r="T11" s="611"/>
      <c r="U11" s="611"/>
      <c r="V11" s="611"/>
      <c r="W11" s="611"/>
      <c r="X11" s="611"/>
      <c r="Y11" s="612"/>
      <c r="Z11" s="615">
        <v>5.0999999999999996</v>
      </c>
      <c r="AA11" s="616"/>
      <c r="AB11" s="616"/>
      <c r="AC11" s="622"/>
      <c r="AD11" s="619">
        <v>15072415</v>
      </c>
      <c r="AE11" s="611"/>
      <c r="AF11" s="611"/>
      <c r="AG11" s="611"/>
      <c r="AH11" s="611"/>
      <c r="AI11" s="611"/>
      <c r="AJ11" s="611"/>
      <c r="AK11" s="612"/>
      <c r="AL11" s="615">
        <v>11.2</v>
      </c>
      <c r="AM11" s="616"/>
      <c r="AN11" s="616"/>
      <c r="AO11" s="617"/>
      <c r="AP11" s="607" t="s">
        <v>250</v>
      </c>
      <c r="AQ11" s="608"/>
      <c r="AR11" s="608"/>
      <c r="AS11" s="608"/>
      <c r="AT11" s="608"/>
      <c r="AU11" s="608"/>
      <c r="AV11" s="608"/>
      <c r="AW11" s="608"/>
      <c r="AX11" s="608"/>
      <c r="AY11" s="608"/>
      <c r="AZ11" s="608"/>
      <c r="BA11" s="608"/>
      <c r="BB11" s="608"/>
      <c r="BC11" s="608"/>
      <c r="BD11" s="608"/>
      <c r="BE11" s="608"/>
      <c r="BF11" s="609"/>
      <c r="BG11" s="610">
        <v>4273231</v>
      </c>
      <c r="BH11" s="611"/>
      <c r="BI11" s="611"/>
      <c r="BJ11" s="611"/>
      <c r="BK11" s="611"/>
      <c r="BL11" s="611"/>
      <c r="BM11" s="611"/>
      <c r="BN11" s="612"/>
      <c r="BO11" s="613">
        <v>4.8</v>
      </c>
      <c r="BP11" s="613"/>
      <c r="BQ11" s="613"/>
      <c r="BR11" s="613"/>
      <c r="BS11" s="614">
        <v>1217331</v>
      </c>
      <c r="BT11" s="614"/>
      <c r="BU11" s="614"/>
      <c r="BV11" s="614"/>
      <c r="BW11" s="614"/>
      <c r="BX11" s="614"/>
      <c r="BY11" s="614"/>
      <c r="BZ11" s="614"/>
      <c r="CA11" s="614"/>
      <c r="CB11" s="618"/>
      <c r="CD11" s="607" t="s">
        <v>251</v>
      </c>
      <c r="CE11" s="608"/>
      <c r="CF11" s="608"/>
      <c r="CG11" s="608"/>
      <c r="CH11" s="608"/>
      <c r="CI11" s="608"/>
      <c r="CJ11" s="608"/>
      <c r="CK11" s="608"/>
      <c r="CL11" s="608"/>
      <c r="CM11" s="608"/>
      <c r="CN11" s="608"/>
      <c r="CO11" s="608"/>
      <c r="CP11" s="608"/>
      <c r="CQ11" s="609"/>
      <c r="CR11" s="610">
        <v>2638136</v>
      </c>
      <c r="CS11" s="611"/>
      <c r="CT11" s="611"/>
      <c r="CU11" s="611"/>
      <c r="CV11" s="611"/>
      <c r="CW11" s="611"/>
      <c r="CX11" s="611"/>
      <c r="CY11" s="612"/>
      <c r="CZ11" s="613">
        <v>0.9</v>
      </c>
      <c r="DA11" s="613"/>
      <c r="DB11" s="613"/>
      <c r="DC11" s="613"/>
      <c r="DD11" s="619">
        <v>1030903</v>
      </c>
      <c r="DE11" s="611"/>
      <c r="DF11" s="611"/>
      <c r="DG11" s="611"/>
      <c r="DH11" s="611"/>
      <c r="DI11" s="611"/>
      <c r="DJ11" s="611"/>
      <c r="DK11" s="611"/>
      <c r="DL11" s="611"/>
      <c r="DM11" s="611"/>
      <c r="DN11" s="611"/>
      <c r="DO11" s="611"/>
      <c r="DP11" s="612"/>
      <c r="DQ11" s="619">
        <v>1893112</v>
      </c>
      <c r="DR11" s="611"/>
      <c r="DS11" s="611"/>
      <c r="DT11" s="611"/>
      <c r="DU11" s="611"/>
      <c r="DV11" s="611"/>
      <c r="DW11" s="611"/>
      <c r="DX11" s="611"/>
      <c r="DY11" s="611"/>
      <c r="DZ11" s="611"/>
      <c r="EA11" s="611"/>
      <c r="EB11" s="611"/>
      <c r="EC11" s="620"/>
    </row>
    <row r="12" spans="2:143" ht="11.25" customHeight="1">
      <c r="B12" s="607" t="s">
        <v>252</v>
      </c>
      <c r="C12" s="608"/>
      <c r="D12" s="608"/>
      <c r="E12" s="608"/>
      <c r="F12" s="608"/>
      <c r="G12" s="608"/>
      <c r="H12" s="608"/>
      <c r="I12" s="608"/>
      <c r="J12" s="608"/>
      <c r="K12" s="608"/>
      <c r="L12" s="608"/>
      <c r="M12" s="608"/>
      <c r="N12" s="608"/>
      <c r="O12" s="608"/>
      <c r="P12" s="608"/>
      <c r="Q12" s="609"/>
      <c r="R12" s="610">
        <v>50992</v>
      </c>
      <c r="S12" s="611"/>
      <c r="T12" s="611"/>
      <c r="U12" s="611"/>
      <c r="V12" s="611"/>
      <c r="W12" s="611"/>
      <c r="X12" s="611"/>
      <c r="Y12" s="612"/>
      <c r="Z12" s="613">
        <v>0</v>
      </c>
      <c r="AA12" s="613"/>
      <c r="AB12" s="613"/>
      <c r="AC12" s="613"/>
      <c r="AD12" s="614">
        <v>50992</v>
      </c>
      <c r="AE12" s="614"/>
      <c r="AF12" s="614"/>
      <c r="AG12" s="614"/>
      <c r="AH12" s="614"/>
      <c r="AI12" s="614"/>
      <c r="AJ12" s="614"/>
      <c r="AK12" s="614"/>
      <c r="AL12" s="615">
        <v>0</v>
      </c>
      <c r="AM12" s="616"/>
      <c r="AN12" s="616"/>
      <c r="AO12" s="617"/>
      <c r="AP12" s="607" t="s">
        <v>253</v>
      </c>
      <c r="AQ12" s="608"/>
      <c r="AR12" s="608"/>
      <c r="AS12" s="608"/>
      <c r="AT12" s="608"/>
      <c r="AU12" s="608"/>
      <c r="AV12" s="608"/>
      <c r="AW12" s="608"/>
      <c r="AX12" s="608"/>
      <c r="AY12" s="608"/>
      <c r="AZ12" s="608"/>
      <c r="BA12" s="608"/>
      <c r="BB12" s="608"/>
      <c r="BC12" s="608"/>
      <c r="BD12" s="608"/>
      <c r="BE12" s="608"/>
      <c r="BF12" s="609"/>
      <c r="BG12" s="610">
        <v>38392447</v>
      </c>
      <c r="BH12" s="611"/>
      <c r="BI12" s="611"/>
      <c r="BJ12" s="611"/>
      <c r="BK12" s="611"/>
      <c r="BL12" s="611"/>
      <c r="BM12" s="611"/>
      <c r="BN12" s="612"/>
      <c r="BO12" s="613">
        <v>42.7</v>
      </c>
      <c r="BP12" s="613"/>
      <c r="BQ12" s="613"/>
      <c r="BR12" s="613"/>
      <c r="BS12" s="614" t="s">
        <v>180</v>
      </c>
      <c r="BT12" s="614"/>
      <c r="BU12" s="614"/>
      <c r="BV12" s="614"/>
      <c r="BW12" s="614"/>
      <c r="BX12" s="614"/>
      <c r="BY12" s="614"/>
      <c r="BZ12" s="614"/>
      <c r="CA12" s="614"/>
      <c r="CB12" s="618"/>
      <c r="CD12" s="607" t="s">
        <v>254</v>
      </c>
      <c r="CE12" s="608"/>
      <c r="CF12" s="608"/>
      <c r="CG12" s="608"/>
      <c r="CH12" s="608"/>
      <c r="CI12" s="608"/>
      <c r="CJ12" s="608"/>
      <c r="CK12" s="608"/>
      <c r="CL12" s="608"/>
      <c r="CM12" s="608"/>
      <c r="CN12" s="608"/>
      <c r="CO12" s="608"/>
      <c r="CP12" s="608"/>
      <c r="CQ12" s="609"/>
      <c r="CR12" s="610">
        <v>5328610</v>
      </c>
      <c r="CS12" s="611"/>
      <c r="CT12" s="611"/>
      <c r="CU12" s="611"/>
      <c r="CV12" s="611"/>
      <c r="CW12" s="611"/>
      <c r="CX12" s="611"/>
      <c r="CY12" s="612"/>
      <c r="CZ12" s="613">
        <v>1.9</v>
      </c>
      <c r="DA12" s="613"/>
      <c r="DB12" s="613"/>
      <c r="DC12" s="613"/>
      <c r="DD12" s="619">
        <v>253777</v>
      </c>
      <c r="DE12" s="611"/>
      <c r="DF12" s="611"/>
      <c r="DG12" s="611"/>
      <c r="DH12" s="611"/>
      <c r="DI12" s="611"/>
      <c r="DJ12" s="611"/>
      <c r="DK12" s="611"/>
      <c r="DL12" s="611"/>
      <c r="DM12" s="611"/>
      <c r="DN12" s="611"/>
      <c r="DO12" s="611"/>
      <c r="DP12" s="612"/>
      <c r="DQ12" s="619">
        <v>4132757</v>
      </c>
      <c r="DR12" s="611"/>
      <c r="DS12" s="611"/>
      <c r="DT12" s="611"/>
      <c r="DU12" s="611"/>
      <c r="DV12" s="611"/>
      <c r="DW12" s="611"/>
      <c r="DX12" s="611"/>
      <c r="DY12" s="611"/>
      <c r="DZ12" s="611"/>
      <c r="EA12" s="611"/>
      <c r="EB12" s="611"/>
      <c r="EC12" s="620"/>
    </row>
    <row r="13" spans="2:143" ht="11.25" customHeight="1">
      <c r="B13" s="607" t="s">
        <v>255</v>
      </c>
      <c r="C13" s="608"/>
      <c r="D13" s="608"/>
      <c r="E13" s="608"/>
      <c r="F13" s="608"/>
      <c r="G13" s="608"/>
      <c r="H13" s="608"/>
      <c r="I13" s="608"/>
      <c r="J13" s="608"/>
      <c r="K13" s="608"/>
      <c r="L13" s="608"/>
      <c r="M13" s="608"/>
      <c r="N13" s="608"/>
      <c r="O13" s="608"/>
      <c r="P13" s="608"/>
      <c r="Q13" s="609"/>
      <c r="R13" s="610" t="s">
        <v>180</v>
      </c>
      <c r="S13" s="611"/>
      <c r="T13" s="611"/>
      <c r="U13" s="611"/>
      <c r="V13" s="611"/>
      <c r="W13" s="611"/>
      <c r="X13" s="611"/>
      <c r="Y13" s="612"/>
      <c r="Z13" s="613" t="s">
        <v>180</v>
      </c>
      <c r="AA13" s="613"/>
      <c r="AB13" s="613"/>
      <c r="AC13" s="613"/>
      <c r="AD13" s="614" t="s">
        <v>180</v>
      </c>
      <c r="AE13" s="614"/>
      <c r="AF13" s="614"/>
      <c r="AG13" s="614"/>
      <c r="AH13" s="614"/>
      <c r="AI13" s="614"/>
      <c r="AJ13" s="614"/>
      <c r="AK13" s="614"/>
      <c r="AL13" s="615" t="s">
        <v>180</v>
      </c>
      <c r="AM13" s="616"/>
      <c r="AN13" s="616"/>
      <c r="AO13" s="617"/>
      <c r="AP13" s="607" t="s">
        <v>256</v>
      </c>
      <c r="AQ13" s="608"/>
      <c r="AR13" s="608"/>
      <c r="AS13" s="608"/>
      <c r="AT13" s="608"/>
      <c r="AU13" s="608"/>
      <c r="AV13" s="608"/>
      <c r="AW13" s="608"/>
      <c r="AX13" s="608"/>
      <c r="AY13" s="608"/>
      <c r="AZ13" s="608"/>
      <c r="BA13" s="608"/>
      <c r="BB13" s="608"/>
      <c r="BC13" s="608"/>
      <c r="BD13" s="608"/>
      <c r="BE13" s="608"/>
      <c r="BF13" s="609"/>
      <c r="BG13" s="610">
        <v>37937885</v>
      </c>
      <c r="BH13" s="611"/>
      <c r="BI13" s="611"/>
      <c r="BJ13" s="611"/>
      <c r="BK13" s="611"/>
      <c r="BL13" s="611"/>
      <c r="BM13" s="611"/>
      <c r="BN13" s="612"/>
      <c r="BO13" s="613">
        <v>42.2</v>
      </c>
      <c r="BP13" s="613"/>
      <c r="BQ13" s="613"/>
      <c r="BR13" s="613"/>
      <c r="BS13" s="614" t="s">
        <v>244</v>
      </c>
      <c r="BT13" s="614"/>
      <c r="BU13" s="614"/>
      <c r="BV13" s="614"/>
      <c r="BW13" s="614"/>
      <c r="BX13" s="614"/>
      <c r="BY13" s="614"/>
      <c r="BZ13" s="614"/>
      <c r="CA13" s="614"/>
      <c r="CB13" s="618"/>
      <c r="CD13" s="607" t="s">
        <v>257</v>
      </c>
      <c r="CE13" s="608"/>
      <c r="CF13" s="608"/>
      <c r="CG13" s="608"/>
      <c r="CH13" s="608"/>
      <c r="CI13" s="608"/>
      <c r="CJ13" s="608"/>
      <c r="CK13" s="608"/>
      <c r="CL13" s="608"/>
      <c r="CM13" s="608"/>
      <c r="CN13" s="608"/>
      <c r="CO13" s="608"/>
      <c r="CP13" s="608"/>
      <c r="CQ13" s="609"/>
      <c r="CR13" s="610">
        <v>23922969</v>
      </c>
      <c r="CS13" s="611"/>
      <c r="CT13" s="611"/>
      <c r="CU13" s="611"/>
      <c r="CV13" s="611"/>
      <c r="CW13" s="611"/>
      <c r="CX13" s="611"/>
      <c r="CY13" s="612"/>
      <c r="CZ13" s="613">
        <v>8.4</v>
      </c>
      <c r="DA13" s="613"/>
      <c r="DB13" s="613"/>
      <c r="DC13" s="613"/>
      <c r="DD13" s="619">
        <v>14688525</v>
      </c>
      <c r="DE13" s="611"/>
      <c r="DF13" s="611"/>
      <c r="DG13" s="611"/>
      <c r="DH13" s="611"/>
      <c r="DI13" s="611"/>
      <c r="DJ13" s="611"/>
      <c r="DK13" s="611"/>
      <c r="DL13" s="611"/>
      <c r="DM13" s="611"/>
      <c r="DN13" s="611"/>
      <c r="DO13" s="611"/>
      <c r="DP13" s="612"/>
      <c r="DQ13" s="619">
        <v>11586494</v>
      </c>
      <c r="DR13" s="611"/>
      <c r="DS13" s="611"/>
      <c r="DT13" s="611"/>
      <c r="DU13" s="611"/>
      <c r="DV13" s="611"/>
      <c r="DW13" s="611"/>
      <c r="DX13" s="611"/>
      <c r="DY13" s="611"/>
      <c r="DZ13" s="611"/>
      <c r="EA13" s="611"/>
      <c r="EB13" s="611"/>
      <c r="EC13" s="620"/>
    </row>
    <row r="14" spans="2:143" ht="11.25" customHeight="1">
      <c r="B14" s="607" t="s">
        <v>258</v>
      </c>
      <c r="C14" s="608"/>
      <c r="D14" s="608"/>
      <c r="E14" s="608"/>
      <c r="F14" s="608"/>
      <c r="G14" s="608"/>
      <c r="H14" s="608"/>
      <c r="I14" s="608"/>
      <c r="J14" s="608"/>
      <c r="K14" s="608"/>
      <c r="L14" s="608"/>
      <c r="M14" s="608"/>
      <c r="N14" s="608"/>
      <c r="O14" s="608"/>
      <c r="P14" s="608"/>
      <c r="Q14" s="609"/>
      <c r="R14" s="610" t="s">
        <v>244</v>
      </c>
      <c r="S14" s="611"/>
      <c r="T14" s="611"/>
      <c r="U14" s="611"/>
      <c r="V14" s="611"/>
      <c r="W14" s="611"/>
      <c r="X14" s="611"/>
      <c r="Y14" s="612"/>
      <c r="Z14" s="613" t="s">
        <v>244</v>
      </c>
      <c r="AA14" s="613"/>
      <c r="AB14" s="613"/>
      <c r="AC14" s="613"/>
      <c r="AD14" s="614" t="s">
        <v>244</v>
      </c>
      <c r="AE14" s="614"/>
      <c r="AF14" s="614"/>
      <c r="AG14" s="614"/>
      <c r="AH14" s="614"/>
      <c r="AI14" s="614"/>
      <c r="AJ14" s="614"/>
      <c r="AK14" s="614"/>
      <c r="AL14" s="615" t="s">
        <v>180</v>
      </c>
      <c r="AM14" s="616"/>
      <c r="AN14" s="616"/>
      <c r="AO14" s="617"/>
      <c r="AP14" s="607" t="s">
        <v>259</v>
      </c>
      <c r="AQ14" s="608"/>
      <c r="AR14" s="608"/>
      <c r="AS14" s="608"/>
      <c r="AT14" s="608"/>
      <c r="AU14" s="608"/>
      <c r="AV14" s="608"/>
      <c r="AW14" s="608"/>
      <c r="AX14" s="608"/>
      <c r="AY14" s="608"/>
      <c r="AZ14" s="608"/>
      <c r="BA14" s="608"/>
      <c r="BB14" s="608"/>
      <c r="BC14" s="608"/>
      <c r="BD14" s="608"/>
      <c r="BE14" s="608"/>
      <c r="BF14" s="609"/>
      <c r="BG14" s="610">
        <v>1776647</v>
      </c>
      <c r="BH14" s="611"/>
      <c r="BI14" s="611"/>
      <c r="BJ14" s="611"/>
      <c r="BK14" s="611"/>
      <c r="BL14" s="611"/>
      <c r="BM14" s="611"/>
      <c r="BN14" s="612"/>
      <c r="BO14" s="613">
        <v>2</v>
      </c>
      <c r="BP14" s="613"/>
      <c r="BQ14" s="613"/>
      <c r="BR14" s="613"/>
      <c r="BS14" s="614" t="s">
        <v>180</v>
      </c>
      <c r="BT14" s="614"/>
      <c r="BU14" s="614"/>
      <c r="BV14" s="614"/>
      <c r="BW14" s="614"/>
      <c r="BX14" s="614"/>
      <c r="BY14" s="614"/>
      <c r="BZ14" s="614"/>
      <c r="CA14" s="614"/>
      <c r="CB14" s="618"/>
      <c r="CD14" s="607" t="s">
        <v>260</v>
      </c>
      <c r="CE14" s="608"/>
      <c r="CF14" s="608"/>
      <c r="CG14" s="608"/>
      <c r="CH14" s="608"/>
      <c r="CI14" s="608"/>
      <c r="CJ14" s="608"/>
      <c r="CK14" s="608"/>
      <c r="CL14" s="608"/>
      <c r="CM14" s="608"/>
      <c r="CN14" s="608"/>
      <c r="CO14" s="608"/>
      <c r="CP14" s="608"/>
      <c r="CQ14" s="609"/>
      <c r="CR14" s="610">
        <v>5963388</v>
      </c>
      <c r="CS14" s="611"/>
      <c r="CT14" s="611"/>
      <c r="CU14" s="611"/>
      <c r="CV14" s="611"/>
      <c r="CW14" s="611"/>
      <c r="CX14" s="611"/>
      <c r="CY14" s="612"/>
      <c r="CZ14" s="613">
        <v>2.1</v>
      </c>
      <c r="DA14" s="613"/>
      <c r="DB14" s="613"/>
      <c r="DC14" s="613"/>
      <c r="DD14" s="619">
        <v>434013</v>
      </c>
      <c r="DE14" s="611"/>
      <c r="DF14" s="611"/>
      <c r="DG14" s="611"/>
      <c r="DH14" s="611"/>
      <c r="DI14" s="611"/>
      <c r="DJ14" s="611"/>
      <c r="DK14" s="611"/>
      <c r="DL14" s="611"/>
      <c r="DM14" s="611"/>
      <c r="DN14" s="611"/>
      <c r="DO14" s="611"/>
      <c r="DP14" s="612"/>
      <c r="DQ14" s="619">
        <v>5806021</v>
      </c>
      <c r="DR14" s="611"/>
      <c r="DS14" s="611"/>
      <c r="DT14" s="611"/>
      <c r="DU14" s="611"/>
      <c r="DV14" s="611"/>
      <c r="DW14" s="611"/>
      <c r="DX14" s="611"/>
      <c r="DY14" s="611"/>
      <c r="DZ14" s="611"/>
      <c r="EA14" s="611"/>
      <c r="EB14" s="611"/>
      <c r="EC14" s="620"/>
    </row>
    <row r="15" spans="2:143" ht="11.25" customHeight="1">
      <c r="B15" s="607" t="s">
        <v>261</v>
      </c>
      <c r="C15" s="608"/>
      <c r="D15" s="608"/>
      <c r="E15" s="608"/>
      <c r="F15" s="608"/>
      <c r="G15" s="608"/>
      <c r="H15" s="608"/>
      <c r="I15" s="608"/>
      <c r="J15" s="608"/>
      <c r="K15" s="608"/>
      <c r="L15" s="608"/>
      <c r="M15" s="608"/>
      <c r="N15" s="608"/>
      <c r="O15" s="608"/>
      <c r="P15" s="608"/>
      <c r="Q15" s="609"/>
      <c r="R15" s="610" t="s">
        <v>180</v>
      </c>
      <c r="S15" s="611"/>
      <c r="T15" s="611"/>
      <c r="U15" s="611"/>
      <c r="V15" s="611"/>
      <c r="W15" s="611"/>
      <c r="X15" s="611"/>
      <c r="Y15" s="612"/>
      <c r="Z15" s="613" t="s">
        <v>244</v>
      </c>
      <c r="AA15" s="613"/>
      <c r="AB15" s="613"/>
      <c r="AC15" s="613"/>
      <c r="AD15" s="614" t="s">
        <v>180</v>
      </c>
      <c r="AE15" s="614"/>
      <c r="AF15" s="614"/>
      <c r="AG15" s="614"/>
      <c r="AH15" s="614"/>
      <c r="AI15" s="614"/>
      <c r="AJ15" s="614"/>
      <c r="AK15" s="614"/>
      <c r="AL15" s="615" t="s">
        <v>244</v>
      </c>
      <c r="AM15" s="616"/>
      <c r="AN15" s="616"/>
      <c r="AO15" s="617"/>
      <c r="AP15" s="607" t="s">
        <v>262</v>
      </c>
      <c r="AQ15" s="608"/>
      <c r="AR15" s="608"/>
      <c r="AS15" s="608"/>
      <c r="AT15" s="608"/>
      <c r="AU15" s="608"/>
      <c r="AV15" s="608"/>
      <c r="AW15" s="608"/>
      <c r="AX15" s="608"/>
      <c r="AY15" s="608"/>
      <c r="AZ15" s="608"/>
      <c r="BA15" s="608"/>
      <c r="BB15" s="608"/>
      <c r="BC15" s="608"/>
      <c r="BD15" s="608"/>
      <c r="BE15" s="608"/>
      <c r="BF15" s="609"/>
      <c r="BG15" s="610">
        <v>4088699</v>
      </c>
      <c r="BH15" s="611"/>
      <c r="BI15" s="611"/>
      <c r="BJ15" s="611"/>
      <c r="BK15" s="611"/>
      <c r="BL15" s="611"/>
      <c r="BM15" s="611"/>
      <c r="BN15" s="612"/>
      <c r="BO15" s="613">
        <v>4.5</v>
      </c>
      <c r="BP15" s="613"/>
      <c r="BQ15" s="613"/>
      <c r="BR15" s="613"/>
      <c r="BS15" s="614" t="s">
        <v>180</v>
      </c>
      <c r="BT15" s="614"/>
      <c r="BU15" s="614"/>
      <c r="BV15" s="614"/>
      <c r="BW15" s="614"/>
      <c r="BX15" s="614"/>
      <c r="BY15" s="614"/>
      <c r="BZ15" s="614"/>
      <c r="CA15" s="614"/>
      <c r="CB15" s="618"/>
      <c r="CD15" s="607" t="s">
        <v>263</v>
      </c>
      <c r="CE15" s="608"/>
      <c r="CF15" s="608"/>
      <c r="CG15" s="608"/>
      <c r="CH15" s="608"/>
      <c r="CI15" s="608"/>
      <c r="CJ15" s="608"/>
      <c r="CK15" s="608"/>
      <c r="CL15" s="608"/>
      <c r="CM15" s="608"/>
      <c r="CN15" s="608"/>
      <c r="CO15" s="608"/>
      <c r="CP15" s="608"/>
      <c r="CQ15" s="609"/>
      <c r="CR15" s="610">
        <v>26080904</v>
      </c>
      <c r="CS15" s="611"/>
      <c r="CT15" s="611"/>
      <c r="CU15" s="611"/>
      <c r="CV15" s="611"/>
      <c r="CW15" s="611"/>
      <c r="CX15" s="611"/>
      <c r="CY15" s="612"/>
      <c r="CZ15" s="613">
        <v>9.1999999999999993</v>
      </c>
      <c r="DA15" s="613"/>
      <c r="DB15" s="613"/>
      <c r="DC15" s="613"/>
      <c r="DD15" s="619">
        <v>7278422</v>
      </c>
      <c r="DE15" s="611"/>
      <c r="DF15" s="611"/>
      <c r="DG15" s="611"/>
      <c r="DH15" s="611"/>
      <c r="DI15" s="611"/>
      <c r="DJ15" s="611"/>
      <c r="DK15" s="611"/>
      <c r="DL15" s="611"/>
      <c r="DM15" s="611"/>
      <c r="DN15" s="611"/>
      <c r="DO15" s="611"/>
      <c r="DP15" s="612"/>
      <c r="DQ15" s="619">
        <v>19709609</v>
      </c>
      <c r="DR15" s="611"/>
      <c r="DS15" s="611"/>
      <c r="DT15" s="611"/>
      <c r="DU15" s="611"/>
      <c r="DV15" s="611"/>
      <c r="DW15" s="611"/>
      <c r="DX15" s="611"/>
      <c r="DY15" s="611"/>
      <c r="DZ15" s="611"/>
      <c r="EA15" s="611"/>
      <c r="EB15" s="611"/>
      <c r="EC15" s="620"/>
    </row>
    <row r="16" spans="2:143" ht="11.25" customHeight="1">
      <c r="B16" s="607" t="s">
        <v>264</v>
      </c>
      <c r="C16" s="608"/>
      <c r="D16" s="608"/>
      <c r="E16" s="608"/>
      <c r="F16" s="608"/>
      <c r="G16" s="608"/>
      <c r="H16" s="608"/>
      <c r="I16" s="608"/>
      <c r="J16" s="608"/>
      <c r="K16" s="608"/>
      <c r="L16" s="608"/>
      <c r="M16" s="608"/>
      <c r="N16" s="608"/>
      <c r="O16" s="608"/>
      <c r="P16" s="608"/>
      <c r="Q16" s="609"/>
      <c r="R16" s="610">
        <v>71151</v>
      </c>
      <c r="S16" s="611"/>
      <c r="T16" s="611"/>
      <c r="U16" s="611"/>
      <c r="V16" s="611"/>
      <c r="W16" s="611"/>
      <c r="X16" s="611"/>
      <c r="Y16" s="612"/>
      <c r="Z16" s="613">
        <v>0</v>
      </c>
      <c r="AA16" s="613"/>
      <c r="AB16" s="613"/>
      <c r="AC16" s="613"/>
      <c r="AD16" s="614">
        <v>71151</v>
      </c>
      <c r="AE16" s="614"/>
      <c r="AF16" s="614"/>
      <c r="AG16" s="614"/>
      <c r="AH16" s="614"/>
      <c r="AI16" s="614"/>
      <c r="AJ16" s="614"/>
      <c r="AK16" s="614"/>
      <c r="AL16" s="615">
        <v>0.1</v>
      </c>
      <c r="AM16" s="616"/>
      <c r="AN16" s="616"/>
      <c r="AO16" s="617"/>
      <c r="AP16" s="607" t="s">
        <v>265</v>
      </c>
      <c r="AQ16" s="608"/>
      <c r="AR16" s="608"/>
      <c r="AS16" s="608"/>
      <c r="AT16" s="608"/>
      <c r="AU16" s="608"/>
      <c r="AV16" s="608"/>
      <c r="AW16" s="608"/>
      <c r="AX16" s="608"/>
      <c r="AY16" s="608"/>
      <c r="AZ16" s="608"/>
      <c r="BA16" s="608"/>
      <c r="BB16" s="608"/>
      <c r="BC16" s="608"/>
      <c r="BD16" s="608"/>
      <c r="BE16" s="608"/>
      <c r="BF16" s="609"/>
      <c r="BG16" s="610" t="s">
        <v>180</v>
      </c>
      <c r="BH16" s="611"/>
      <c r="BI16" s="611"/>
      <c r="BJ16" s="611"/>
      <c r="BK16" s="611"/>
      <c r="BL16" s="611"/>
      <c r="BM16" s="611"/>
      <c r="BN16" s="612"/>
      <c r="BO16" s="613" t="s">
        <v>244</v>
      </c>
      <c r="BP16" s="613"/>
      <c r="BQ16" s="613"/>
      <c r="BR16" s="613"/>
      <c r="BS16" s="614" t="s">
        <v>244</v>
      </c>
      <c r="BT16" s="614"/>
      <c r="BU16" s="614"/>
      <c r="BV16" s="614"/>
      <c r="BW16" s="614"/>
      <c r="BX16" s="614"/>
      <c r="BY16" s="614"/>
      <c r="BZ16" s="614"/>
      <c r="CA16" s="614"/>
      <c r="CB16" s="618"/>
      <c r="CD16" s="607" t="s">
        <v>266</v>
      </c>
      <c r="CE16" s="608"/>
      <c r="CF16" s="608"/>
      <c r="CG16" s="608"/>
      <c r="CH16" s="608"/>
      <c r="CI16" s="608"/>
      <c r="CJ16" s="608"/>
      <c r="CK16" s="608"/>
      <c r="CL16" s="608"/>
      <c r="CM16" s="608"/>
      <c r="CN16" s="608"/>
      <c r="CO16" s="608"/>
      <c r="CP16" s="608"/>
      <c r="CQ16" s="609"/>
      <c r="CR16" s="610">
        <v>881691</v>
      </c>
      <c r="CS16" s="611"/>
      <c r="CT16" s="611"/>
      <c r="CU16" s="611"/>
      <c r="CV16" s="611"/>
      <c r="CW16" s="611"/>
      <c r="CX16" s="611"/>
      <c r="CY16" s="612"/>
      <c r="CZ16" s="613">
        <v>0.3</v>
      </c>
      <c r="DA16" s="613"/>
      <c r="DB16" s="613"/>
      <c r="DC16" s="613"/>
      <c r="DD16" s="619" t="s">
        <v>180</v>
      </c>
      <c r="DE16" s="611"/>
      <c r="DF16" s="611"/>
      <c r="DG16" s="611"/>
      <c r="DH16" s="611"/>
      <c r="DI16" s="611"/>
      <c r="DJ16" s="611"/>
      <c r="DK16" s="611"/>
      <c r="DL16" s="611"/>
      <c r="DM16" s="611"/>
      <c r="DN16" s="611"/>
      <c r="DO16" s="611"/>
      <c r="DP16" s="612"/>
      <c r="DQ16" s="619">
        <v>665492</v>
      </c>
      <c r="DR16" s="611"/>
      <c r="DS16" s="611"/>
      <c r="DT16" s="611"/>
      <c r="DU16" s="611"/>
      <c r="DV16" s="611"/>
      <c r="DW16" s="611"/>
      <c r="DX16" s="611"/>
      <c r="DY16" s="611"/>
      <c r="DZ16" s="611"/>
      <c r="EA16" s="611"/>
      <c r="EB16" s="611"/>
      <c r="EC16" s="620"/>
    </row>
    <row r="17" spans="2:133" ht="11.25" customHeight="1">
      <c r="B17" s="607" t="s">
        <v>267</v>
      </c>
      <c r="C17" s="608"/>
      <c r="D17" s="608"/>
      <c r="E17" s="608"/>
      <c r="F17" s="608"/>
      <c r="G17" s="608"/>
      <c r="H17" s="608"/>
      <c r="I17" s="608"/>
      <c r="J17" s="608"/>
      <c r="K17" s="608"/>
      <c r="L17" s="608"/>
      <c r="M17" s="608"/>
      <c r="N17" s="608"/>
      <c r="O17" s="608"/>
      <c r="P17" s="608"/>
      <c r="Q17" s="609"/>
      <c r="R17" s="610">
        <v>1133672</v>
      </c>
      <c r="S17" s="611"/>
      <c r="T17" s="611"/>
      <c r="U17" s="611"/>
      <c r="V17" s="611"/>
      <c r="W17" s="611"/>
      <c r="X17" s="611"/>
      <c r="Y17" s="612"/>
      <c r="Z17" s="613">
        <v>0.4</v>
      </c>
      <c r="AA17" s="613"/>
      <c r="AB17" s="613"/>
      <c r="AC17" s="613"/>
      <c r="AD17" s="614">
        <v>1133672</v>
      </c>
      <c r="AE17" s="614"/>
      <c r="AF17" s="614"/>
      <c r="AG17" s="614"/>
      <c r="AH17" s="614"/>
      <c r="AI17" s="614"/>
      <c r="AJ17" s="614"/>
      <c r="AK17" s="614"/>
      <c r="AL17" s="615">
        <v>0.8</v>
      </c>
      <c r="AM17" s="616"/>
      <c r="AN17" s="616"/>
      <c r="AO17" s="617"/>
      <c r="AP17" s="607" t="s">
        <v>268</v>
      </c>
      <c r="AQ17" s="608"/>
      <c r="AR17" s="608"/>
      <c r="AS17" s="608"/>
      <c r="AT17" s="608"/>
      <c r="AU17" s="608"/>
      <c r="AV17" s="608"/>
      <c r="AW17" s="608"/>
      <c r="AX17" s="608"/>
      <c r="AY17" s="608"/>
      <c r="AZ17" s="608"/>
      <c r="BA17" s="608"/>
      <c r="BB17" s="608"/>
      <c r="BC17" s="608"/>
      <c r="BD17" s="608"/>
      <c r="BE17" s="608"/>
      <c r="BF17" s="609"/>
      <c r="BG17" s="610" t="s">
        <v>244</v>
      </c>
      <c r="BH17" s="611"/>
      <c r="BI17" s="611"/>
      <c r="BJ17" s="611"/>
      <c r="BK17" s="611"/>
      <c r="BL17" s="611"/>
      <c r="BM17" s="611"/>
      <c r="BN17" s="612"/>
      <c r="BO17" s="613" t="s">
        <v>180</v>
      </c>
      <c r="BP17" s="613"/>
      <c r="BQ17" s="613"/>
      <c r="BR17" s="613"/>
      <c r="BS17" s="614" t="s">
        <v>180</v>
      </c>
      <c r="BT17" s="614"/>
      <c r="BU17" s="614"/>
      <c r="BV17" s="614"/>
      <c r="BW17" s="614"/>
      <c r="BX17" s="614"/>
      <c r="BY17" s="614"/>
      <c r="BZ17" s="614"/>
      <c r="CA17" s="614"/>
      <c r="CB17" s="618"/>
      <c r="CD17" s="607" t="s">
        <v>269</v>
      </c>
      <c r="CE17" s="608"/>
      <c r="CF17" s="608"/>
      <c r="CG17" s="608"/>
      <c r="CH17" s="608"/>
      <c r="CI17" s="608"/>
      <c r="CJ17" s="608"/>
      <c r="CK17" s="608"/>
      <c r="CL17" s="608"/>
      <c r="CM17" s="608"/>
      <c r="CN17" s="608"/>
      <c r="CO17" s="608"/>
      <c r="CP17" s="608"/>
      <c r="CQ17" s="609"/>
      <c r="CR17" s="610">
        <v>24597739</v>
      </c>
      <c r="CS17" s="611"/>
      <c r="CT17" s="611"/>
      <c r="CU17" s="611"/>
      <c r="CV17" s="611"/>
      <c r="CW17" s="611"/>
      <c r="CX17" s="611"/>
      <c r="CY17" s="612"/>
      <c r="CZ17" s="613">
        <v>8.6</v>
      </c>
      <c r="DA17" s="613"/>
      <c r="DB17" s="613"/>
      <c r="DC17" s="613"/>
      <c r="DD17" s="619" t="s">
        <v>244</v>
      </c>
      <c r="DE17" s="611"/>
      <c r="DF17" s="611"/>
      <c r="DG17" s="611"/>
      <c r="DH17" s="611"/>
      <c r="DI17" s="611"/>
      <c r="DJ17" s="611"/>
      <c r="DK17" s="611"/>
      <c r="DL17" s="611"/>
      <c r="DM17" s="611"/>
      <c r="DN17" s="611"/>
      <c r="DO17" s="611"/>
      <c r="DP17" s="612"/>
      <c r="DQ17" s="619">
        <v>24289042</v>
      </c>
      <c r="DR17" s="611"/>
      <c r="DS17" s="611"/>
      <c r="DT17" s="611"/>
      <c r="DU17" s="611"/>
      <c r="DV17" s="611"/>
      <c r="DW17" s="611"/>
      <c r="DX17" s="611"/>
      <c r="DY17" s="611"/>
      <c r="DZ17" s="611"/>
      <c r="EA17" s="611"/>
      <c r="EB17" s="611"/>
      <c r="EC17" s="620"/>
    </row>
    <row r="18" spans="2:133" ht="11.25" customHeight="1">
      <c r="B18" s="607" t="s">
        <v>270</v>
      </c>
      <c r="C18" s="608"/>
      <c r="D18" s="608"/>
      <c r="E18" s="608"/>
      <c r="F18" s="608"/>
      <c r="G18" s="608"/>
      <c r="H18" s="608"/>
      <c r="I18" s="608"/>
      <c r="J18" s="608"/>
      <c r="K18" s="608"/>
      <c r="L18" s="608"/>
      <c r="M18" s="608"/>
      <c r="N18" s="608"/>
      <c r="O18" s="608"/>
      <c r="P18" s="608"/>
      <c r="Q18" s="609"/>
      <c r="R18" s="610">
        <v>793949</v>
      </c>
      <c r="S18" s="611"/>
      <c r="T18" s="611"/>
      <c r="U18" s="611"/>
      <c r="V18" s="611"/>
      <c r="W18" s="611"/>
      <c r="X18" s="611"/>
      <c r="Y18" s="612"/>
      <c r="Z18" s="613">
        <v>0.3</v>
      </c>
      <c r="AA18" s="613"/>
      <c r="AB18" s="613"/>
      <c r="AC18" s="613"/>
      <c r="AD18" s="614">
        <v>793949</v>
      </c>
      <c r="AE18" s="614"/>
      <c r="AF18" s="614"/>
      <c r="AG18" s="614"/>
      <c r="AH18" s="614"/>
      <c r="AI18" s="614"/>
      <c r="AJ18" s="614"/>
      <c r="AK18" s="614"/>
      <c r="AL18" s="615">
        <v>0.6</v>
      </c>
      <c r="AM18" s="616"/>
      <c r="AN18" s="616"/>
      <c r="AO18" s="617"/>
      <c r="AP18" s="607" t="s">
        <v>271</v>
      </c>
      <c r="AQ18" s="608"/>
      <c r="AR18" s="608"/>
      <c r="AS18" s="608"/>
      <c r="AT18" s="608"/>
      <c r="AU18" s="608"/>
      <c r="AV18" s="608"/>
      <c r="AW18" s="608"/>
      <c r="AX18" s="608"/>
      <c r="AY18" s="608"/>
      <c r="AZ18" s="608"/>
      <c r="BA18" s="608"/>
      <c r="BB18" s="608"/>
      <c r="BC18" s="608"/>
      <c r="BD18" s="608"/>
      <c r="BE18" s="608"/>
      <c r="BF18" s="609"/>
      <c r="BG18" s="610" t="s">
        <v>180</v>
      </c>
      <c r="BH18" s="611"/>
      <c r="BI18" s="611"/>
      <c r="BJ18" s="611"/>
      <c r="BK18" s="611"/>
      <c r="BL18" s="611"/>
      <c r="BM18" s="611"/>
      <c r="BN18" s="612"/>
      <c r="BO18" s="613" t="s">
        <v>180</v>
      </c>
      <c r="BP18" s="613"/>
      <c r="BQ18" s="613"/>
      <c r="BR18" s="613"/>
      <c r="BS18" s="614" t="s">
        <v>180</v>
      </c>
      <c r="BT18" s="614"/>
      <c r="BU18" s="614"/>
      <c r="BV18" s="614"/>
      <c r="BW18" s="614"/>
      <c r="BX18" s="614"/>
      <c r="BY18" s="614"/>
      <c r="BZ18" s="614"/>
      <c r="CA18" s="614"/>
      <c r="CB18" s="618"/>
      <c r="CD18" s="607" t="s">
        <v>272</v>
      </c>
      <c r="CE18" s="608"/>
      <c r="CF18" s="608"/>
      <c r="CG18" s="608"/>
      <c r="CH18" s="608"/>
      <c r="CI18" s="608"/>
      <c r="CJ18" s="608"/>
      <c r="CK18" s="608"/>
      <c r="CL18" s="608"/>
      <c r="CM18" s="608"/>
      <c r="CN18" s="608"/>
      <c r="CO18" s="608"/>
      <c r="CP18" s="608"/>
      <c r="CQ18" s="609"/>
      <c r="CR18" s="610">
        <v>1317690</v>
      </c>
      <c r="CS18" s="611"/>
      <c r="CT18" s="611"/>
      <c r="CU18" s="611"/>
      <c r="CV18" s="611"/>
      <c r="CW18" s="611"/>
      <c r="CX18" s="611"/>
      <c r="CY18" s="612"/>
      <c r="CZ18" s="613">
        <v>0.5</v>
      </c>
      <c r="DA18" s="613"/>
      <c r="DB18" s="613"/>
      <c r="DC18" s="613"/>
      <c r="DD18" s="619" t="s">
        <v>180</v>
      </c>
      <c r="DE18" s="611"/>
      <c r="DF18" s="611"/>
      <c r="DG18" s="611"/>
      <c r="DH18" s="611"/>
      <c r="DI18" s="611"/>
      <c r="DJ18" s="611"/>
      <c r="DK18" s="611"/>
      <c r="DL18" s="611"/>
      <c r="DM18" s="611"/>
      <c r="DN18" s="611"/>
      <c r="DO18" s="611"/>
      <c r="DP18" s="612"/>
      <c r="DQ18" s="619">
        <v>1278734</v>
      </c>
      <c r="DR18" s="611"/>
      <c r="DS18" s="611"/>
      <c r="DT18" s="611"/>
      <c r="DU18" s="611"/>
      <c r="DV18" s="611"/>
      <c r="DW18" s="611"/>
      <c r="DX18" s="611"/>
      <c r="DY18" s="611"/>
      <c r="DZ18" s="611"/>
      <c r="EA18" s="611"/>
      <c r="EB18" s="611"/>
      <c r="EC18" s="620"/>
    </row>
    <row r="19" spans="2:133" ht="11.25" customHeight="1">
      <c r="B19" s="607" t="s">
        <v>273</v>
      </c>
      <c r="C19" s="608"/>
      <c r="D19" s="608"/>
      <c r="E19" s="608"/>
      <c r="F19" s="608"/>
      <c r="G19" s="608"/>
      <c r="H19" s="608"/>
      <c r="I19" s="608"/>
      <c r="J19" s="608"/>
      <c r="K19" s="608"/>
      <c r="L19" s="608"/>
      <c r="M19" s="608"/>
      <c r="N19" s="608"/>
      <c r="O19" s="608"/>
      <c r="P19" s="608"/>
      <c r="Q19" s="609"/>
      <c r="R19" s="610">
        <v>791959</v>
      </c>
      <c r="S19" s="611"/>
      <c r="T19" s="611"/>
      <c r="U19" s="611"/>
      <c r="V19" s="611"/>
      <c r="W19" s="611"/>
      <c r="X19" s="611"/>
      <c r="Y19" s="612"/>
      <c r="Z19" s="613">
        <v>0.3</v>
      </c>
      <c r="AA19" s="613"/>
      <c r="AB19" s="613"/>
      <c r="AC19" s="613"/>
      <c r="AD19" s="614">
        <v>791959</v>
      </c>
      <c r="AE19" s="614"/>
      <c r="AF19" s="614"/>
      <c r="AG19" s="614"/>
      <c r="AH19" s="614"/>
      <c r="AI19" s="614"/>
      <c r="AJ19" s="614"/>
      <c r="AK19" s="614"/>
      <c r="AL19" s="615">
        <v>0.6</v>
      </c>
      <c r="AM19" s="616"/>
      <c r="AN19" s="616"/>
      <c r="AO19" s="617"/>
      <c r="AP19" s="607" t="s">
        <v>274</v>
      </c>
      <c r="AQ19" s="608"/>
      <c r="AR19" s="608"/>
      <c r="AS19" s="608"/>
      <c r="AT19" s="608"/>
      <c r="AU19" s="608"/>
      <c r="AV19" s="608"/>
      <c r="AW19" s="608"/>
      <c r="AX19" s="608"/>
      <c r="AY19" s="608"/>
      <c r="AZ19" s="608"/>
      <c r="BA19" s="608"/>
      <c r="BB19" s="608"/>
      <c r="BC19" s="608"/>
      <c r="BD19" s="608"/>
      <c r="BE19" s="608"/>
      <c r="BF19" s="609"/>
      <c r="BG19" s="610">
        <v>9393032</v>
      </c>
      <c r="BH19" s="611"/>
      <c r="BI19" s="611"/>
      <c r="BJ19" s="611"/>
      <c r="BK19" s="611"/>
      <c r="BL19" s="611"/>
      <c r="BM19" s="611"/>
      <c r="BN19" s="612"/>
      <c r="BO19" s="613">
        <v>10.4</v>
      </c>
      <c r="BP19" s="613"/>
      <c r="BQ19" s="613"/>
      <c r="BR19" s="613"/>
      <c r="BS19" s="614" t="s">
        <v>244</v>
      </c>
      <c r="BT19" s="614"/>
      <c r="BU19" s="614"/>
      <c r="BV19" s="614"/>
      <c r="BW19" s="614"/>
      <c r="BX19" s="614"/>
      <c r="BY19" s="614"/>
      <c r="BZ19" s="614"/>
      <c r="CA19" s="614"/>
      <c r="CB19" s="618"/>
      <c r="CD19" s="607" t="s">
        <v>275</v>
      </c>
      <c r="CE19" s="608"/>
      <c r="CF19" s="608"/>
      <c r="CG19" s="608"/>
      <c r="CH19" s="608"/>
      <c r="CI19" s="608"/>
      <c r="CJ19" s="608"/>
      <c r="CK19" s="608"/>
      <c r="CL19" s="608"/>
      <c r="CM19" s="608"/>
      <c r="CN19" s="608"/>
      <c r="CO19" s="608"/>
      <c r="CP19" s="608"/>
      <c r="CQ19" s="609"/>
      <c r="CR19" s="610" t="s">
        <v>180</v>
      </c>
      <c r="CS19" s="611"/>
      <c r="CT19" s="611"/>
      <c r="CU19" s="611"/>
      <c r="CV19" s="611"/>
      <c r="CW19" s="611"/>
      <c r="CX19" s="611"/>
      <c r="CY19" s="612"/>
      <c r="CZ19" s="613" t="s">
        <v>244</v>
      </c>
      <c r="DA19" s="613"/>
      <c r="DB19" s="613"/>
      <c r="DC19" s="613"/>
      <c r="DD19" s="619" t="s">
        <v>244</v>
      </c>
      <c r="DE19" s="611"/>
      <c r="DF19" s="611"/>
      <c r="DG19" s="611"/>
      <c r="DH19" s="611"/>
      <c r="DI19" s="611"/>
      <c r="DJ19" s="611"/>
      <c r="DK19" s="611"/>
      <c r="DL19" s="611"/>
      <c r="DM19" s="611"/>
      <c r="DN19" s="611"/>
      <c r="DO19" s="611"/>
      <c r="DP19" s="612"/>
      <c r="DQ19" s="619" t="s">
        <v>180</v>
      </c>
      <c r="DR19" s="611"/>
      <c r="DS19" s="611"/>
      <c r="DT19" s="611"/>
      <c r="DU19" s="611"/>
      <c r="DV19" s="611"/>
      <c r="DW19" s="611"/>
      <c r="DX19" s="611"/>
      <c r="DY19" s="611"/>
      <c r="DZ19" s="611"/>
      <c r="EA19" s="611"/>
      <c r="EB19" s="611"/>
      <c r="EC19" s="620"/>
    </row>
    <row r="20" spans="2:133" ht="11.25" customHeight="1">
      <c r="B20" s="623" t="s">
        <v>276</v>
      </c>
      <c r="C20" s="624"/>
      <c r="D20" s="624"/>
      <c r="E20" s="624"/>
      <c r="F20" s="624"/>
      <c r="G20" s="624"/>
      <c r="H20" s="624"/>
      <c r="I20" s="624"/>
      <c r="J20" s="624"/>
      <c r="K20" s="624"/>
      <c r="L20" s="624"/>
      <c r="M20" s="624"/>
      <c r="N20" s="624"/>
      <c r="O20" s="624"/>
      <c r="P20" s="624"/>
      <c r="Q20" s="625"/>
      <c r="R20" s="610">
        <v>1990</v>
      </c>
      <c r="S20" s="611"/>
      <c r="T20" s="611"/>
      <c r="U20" s="611"/>
      <c r="V20" s="611"/>
      <c r="W20" s="611"/>
      <c r="X20" s="611"/>
      <c r="Y20" s="612"/>
      <c r="Z20" s="613">
        <v>0</v>
      </c>
      <c r="AA20" s="613"/>
      <c r="AB20" s="613"/>
      <c r="AC20" s="613"/>
      <c r="AD20" s="614">
        <v>1990</v>
      </c>
      <c r="AE20" s="614"/>
      <c r="AF20" s="614"/>
      <c r="AG20" s="614"/>
      <c r="AH20" s="614"/>
      <c r="AI20" s="614"/>
      <c r="AJ20" s="614"/>
      <c r="AK20" s="614"/>
      <c r="AL20" s="615">
        <v>0</v>
      </c>
      <c r="AM20" s="616"/>
      <c r="AN20" s="616"/>
      <c r="AO20" s="617"/>
      <c r="AP20" s="607" t="s">
        <v>277</v>
      </c>
      <c r="AQ20" s="608"/>
      <c r="AR20" s="608"/>
      <c r="AS20" s="608"/>
      <c r="AT20" s="608"/>
      <c r="AU20" s="608"/>
      <c r="AV20" s="608"/>
      <c r="AW20" s="608"/>
      <c r="AX20" s="608"/>
      <c r="AY20" s="608"/>
      <c r="AZ20" s="608"/>
      <c r="BA20" s="608"/>
      <c r="BB20" s="608"/>
      <c r="BC20" s="608"/>
      <c r="BD20" s="608"/>
      <c r="BE20" s="608"/>
      <c r="BF20" s="609"/>
      <c r="BG20" s="610">
        <v>9393032</v>
      </c>
      <c r="BH20" s="611"/>
      <c r="BI20" s="611"/>
      <c r="BJ20" s="611"/>
      <c r="BK20" s="611"/>
      <c r="BL20" s="611"/>
      <c r="BM20" s="611"/>
      <c r="BN20" s="612"/>
      <c r="BO20" s="613">
        <v>10.4</v>
      </c>
      <c r="BP20" s="613"/>
      <c r="BQ20" s="613"/>
      <c r="BR20" s="613"/>
      <c r="BS20" s="614" t="s">
        <v>180</v>
      </c>
      <c r="BT20" s="614"/>
      <c r="BU20" s="614"/>
      <c r="BV20" s="614"/>
      <c r="BW20" s="614"/>
      <c r="BX20" s="614"/>
      <c r="BY20" s="614"/>
      <c r="BZ20" s="614"/>
      <c r="CA20" s="614"/>
      <c r="CB20" s="618"/>
      <c r="CD20" s="607" t="s">
        <v>278</v>
      </c>
      <c r="CE20" s="608"/>
      <c r="CF20" s="608"/>
      <c r="CG20" s="608"/>
      <c r="CH20" s="608"/>
      <c r="CI20" s="608"/>
      <c r="CJ20" s="608"/>
      <c r="CK20" s="608"/>
      <c r="CL20" s="608"/>
      <c r="CM20" s="608"/>
      <c r="CN20" s="608"/>
      <c r="CO20" s="608"/>
      <c r="CP20" s="608"/>
      <c r="CQ20" s="609"/>
      <c r="CR20" s="610">
        <v>284550019</v>
      </c>
      <c r="CS20" s="611"/>
      <c r="CT20" s="611"/>
      <c r="CU20" s="611"/>
      <c r="CV20" s="611"/>
      <c r="CW20" s="611"/>
      <c r="CX20" s="611"/>
      <c r="CY20" s="612"/>
      <c r="CZ20" s="613">
        <v>100</v>
      </c>
      <c r="DA20" s="613"/>
      <c r="DB20" s="613"/>
      <c r="DC20" s="613"/>
      <c r="DD20" s="619">
        <v>30080120</v>
      </c>
      <c r="DE20" s="611"/>
      <c r="DF20" s="611"/>
      <c r="DG20" s="611"/>
      <c r="DH20" s="611"/>
      <c r="DI20" s="611"/>
      <c r="DJ20" s="611"/>
      <c r="DK20" s="611"/>
      <c r="DL20" s="611"/>
      <c r="DM20" s="611"/>
      <c r="DN20" s="611"/>
      <c r="DO20" s="611"/>
      <c r="DP20" s="612"/>
      <c r="DQ20" s="619">
        <v>166643726</v>
      </c>
      <c r="DR20" s="611"/>
      <c r="DS20" s="611"/>
      <c r="DT20" s="611"/>
      <c r="DU20" s="611"/>
      <c r="DV20" s="611"/>
      <c r="DW20" s="611"/>
      <c r="DX20" s="611"/>
      <c r="DY20" s="611"/>
      <c r="DZ20" s="611"/>
      <c r="EA20" s="611"/>
      <c r="EB20" s="611"/>
      <c r="EC20" s="620"/>
    </row>
    <row r="21" spans="2:133" ht="11.25" customHeight="1">
      <c r="B21" s="607" t="s">
        <v>279</v>
      </c>
      <c r="C21" s="608"/>
      <c r="D21" s="608"/>
      <c r="E21" s="608"/>
      <c r="F21" s="608"/>
      <c r="G21" s="608"/>
      <c r="H21" s="608"/>
      <c r="I21" s="608"/>
      <c r="J21" s="608"/>
      <c r="K21" s="608"/>
      <c r="L21" s="608"/>
      <c r="M21" s="608"/>
      <c r="N21" s="608"/>
      <c r="O21" s="608"/>
      <c r="P21" s="608"/>
      <c r="Q21" s="609"/>
      <c r="R21" s="610">
        <v>34169828</v>
      </c>
      <c r="S21" s="611"/>
      <c r="T21" s="611"/>
      <c r="U21" s="611"/>
      <c r="V21" s="611"/>
      <c r="W21" s="611"/>
      <c r="X21" s="611"/>
      <c r="Y21" s="612"/>
      <c r="Z21" s="613">
        <v>11.6</v>
      </c>
      <c r="AA21" s="613"/>
      <c r="AB21" s="613"/>
      <c r="AC21" s="613"/>
      <c r="AD21" s="614">
        <v>31931025</v>
      </c>
      <c r="AE21" s="614"/>
      <c r="AF21" s="614"/>
      <c r="AG21" s="614"/>
      <c r="AH21" s="614"/>
      <c r="AI21" s="614"/>
      <c r="AJ21" s="614"/>
      <c r="AK21" s="614"/>
      <c r="AL21" s="615">
        <v>23.7</v>
      </c>
      <c r="AM21" s="616"/>
      <c r="AN21" s="616"/>
      <c r="AO21" s="617"/>
      <c r="AP21" s="607" t="s">
        <v>280</v>
      </c>
      <c r="AQ21" s="626"/>
      <c r="AR21" s="626"/>
      <c r="AS21" s="626"/>
      <c r="AT21" s="626"/>
      <c r="AU21" s="626"/>
      <c r="AV21" s="626"/>
      <c r="AW21" s="626"/>
      <c r="AX21" s="626"/>
      <c r="AY21" s="626"/>
      <c r="AZ21" s="626"/>
      <c r="BA21" s="626"/>
      <c r="BB21" s="626"/>
      <c r="BC21" s="626"/>
      <c r="BD21" s="626"/>
      <c r="BE21" s="626"/>
      <c r="BF21" s="627"/>
      <c r="BG21" s="610">
        <v>66631</v>
      </c>
      <c r="BH21" s="611"/>
      <c r="BI21" s="611"/>
      <c r="BJ21" s="611"/>
      <c r="BK21" s="611"/>
      <c r="BL21" s="611"/>
      <c r="BM21" s="611"/>
      <c r="BN21" s="612"/>
      <c r="BO21" s="613">
        <v>0.1</v>
      </c>
      <c r="BP21" s="613"/>
      <c r="BQ21" s="613"/>
      <c r="BR21" s="613"/>
      <c r="BS21" s="614" t="s">
        <v>180</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c r="B22" s="607" t="s">
        <v>281</v>
      </c>
      <c r="C22" s="608"/>
      <c r="D22" s="608"/>
      <c r="E22" s="608"/>
      <c r="F22" s="608"/>
      <c r="G22" s="608"/>
      <c r="H22" s="608"/>
      <c r="I22" s="608"/>
      <c r="J22" s="608"/>
      <c r="K22" s="608"/>
      <c r="L22" s="608"/>
      <c r="M22" s="608"/>
      <c r="N22" s="608"/>
      <c r="O22" s="608"/>
      <c r="P22" s="608"/>
      <c r="Q22" s="609"/>
      <c r="R22" s="610">
        <v>31931025</v>
      </c>
      <c r="S22" s="611"/>
      <c r="T22" s="611"/>
      <c r="U22" s="611"/>
      <c r="V22" s="611"/>
      <c r="W22" s="611"/>
      <c r="X22" s="611"/>
      <c r="Y22" s="612"/>
      <c r="Z22" s="613">
        <v>10.9</v>
      </c>
      <c r="AA22" s="613"/>
      <c r="AB22" s="613"/>
      <c r="AC22" s="613"/>
      <c r="AD22" s="614">
        <v>31931025</v>
      </c>
      <c r="AE22" s="614"/>
      <c r="AF22" s="614"/>
      <c r="AG22" s="614"/>
      <c r="AH22" s="614"/>
      <c r="AI22" s="614"/>
      <c r="AJ22" s="614"/>
      <c r="AK22" s="614"/>
      <c r="AL22" s="615">
        <v>23.7</v>
      </c>
      <c r="AM22" s="616"/>
      <c r="AN22" s="616"/>
      <c r="AO22" s="617"/>
      <c r="AP22" s="607" t="s">
        <v>282</v>
      </c>
      <c r="AQ22" s="626"/>
      <c r="AR22" s="626"/>
      <c r="AS22" s="626"/>
      <c r="AT22" s="626"/>
      <c r="AU22" s="626"/>
      <c r="AV22" s="626"/>
      <c r="AW22" s="626"/>
      <c r="AX22" s="626"/>
      <c r="AY22" s="626"/>
      <c r="AZ22" s="626"/>
      <c r="BA22" s="626"/>
      <c r="BB22" s="626"/>
      <c r="BC22" s="626"/>
      <c r="BD22" s="626"/>
      <c r="BE22" s="626"/>
      <c r="BF22" s="627"/>
      <c r="BG22" s="610">
        <v>2027518</v>
      </c>
      <c r="BH22" s="611"/>
      <c r="BI22" s="611"/>
      <c r="BJ22" s="611"/>
      <c r="BK22" s="611"/>
      <c r="BL22" s="611"/>
      <c r="BM22" s="611"/>
      <c r="BN22" s="612"/>
      <c r="BO22" s="613">
        <v>2.2999999999999998</v>
      </c>
      <c r="BP22" s="613"/>
      <c r="BQ22" s="613"/>
      <c r="BR22" s="613"/>
      <c r="BS22" s="614" t="s">
        <v>244</v>
      </c>
      <c r="BT22" s="614"/>
      <c r="BU22" s="614"/>
      <c r="BV22" s="614"/>
      <c r="BW22" s="614"/>
      <c r="BX22" s="614"/>
      <c r="BY22" s="614"/>
      <c r="BZ22" s="614"/>
      <c r="CA22" s="614"/>
      <c r="CB22" s="618"/>
      <c r="CD22" s="592" t="s">
        <v>283</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c r="B23" s="607" t="s">
        <v>284</v>
      </c>
      <c r="C23" s="608"/>
      <c r="D23" s="608"/>
      <c r="E23" s="608"/>
      <c r="F23" s="608"/>
      <c r="G23" s="608"/>
      <c r="H23" s="608"/>
      <c r="I23" s="608"/>
      <c r="J23" s="608"/>
      <c r="K23" s="608"/>
      <c r="L23" s="608"/>
      <c r="M23" s="608"/>
      <c r="N23" s="608"/>
      <c r="O23" s="608"/>
      <c r="P23" s="608"/>
      <c r="Q23" s="609"/>
      <c r="R23" s="610">
        <v>2238803</v>
      </c>
      <c r="S23" s="611"/>
      <c r="T23" s="611"/>
      <c r="U23" s="611"/>
      <c r="V23" s="611"/>
      <c r="W23" s="611"/>
      <c r="X23" s="611"/>
      <c r="Y23" s="612"/>
      <c r="Z23" s="613">
        <v>0.8</v>
      </c>
      <c r="AA23" s="613"/>
      <c r="AB23" s="613"/>
      <c r="AC23" s="613"/>
      <c r="AD23" s="614" t="s">
        <v>180</v>
      </c>
      <c r="AE23" s="614"/>
      <c r="AF23" s="614"/>
      <c r="AG23" s="614"/>
      <c r="AH23" s="614"/>
      <c r="AI23" s="614"/>
      <c r="AJ23" s="614"/>
      <c r="AK23" s="614"/>
      <c r="AL23" s="615" t="s">
        <v>180</v>
      </c>
      <c r="AM23" s="616"/>
      <c r="AN23" s="616"/>
      <c r="AO23" s="617"/>
      <c r="AP23" s="607" t="s">
        <v>285</v>
      </c>
      <c r="AQ23" s="626"/>
      <c r="AR23" s="626"/>
      <c r="AS23" s="626"/>
      <c r="AT23" s="626"/>
      <c r="AU23" s="626"/>
      <c r="AV23" s="626"/>
      <c r="AW23" s="626"/>
      <c r="AX23" s="626"/>
      <c r="AY23" s="626"/>
      <c r="AZ23" s="626"/>
      <c r="BA23" s="626"/>
      <c r="BB23" s="626"/>
      <c r="BC23" s="626"/>
      <c r="BD23" s="626"/>
      <c r="BE23" s="626"/>
      <c r="BF23" s="627"/>
      <c r="BG23" s="610">
        <v>7298883</v>
      </c>
      <c r="BH23" s="611"/>
      <c r="BI23" s="611"/>
      <c r="BJ23" s="611"/>
      <c r="BK23" s="611"/>
      <c r="BL23" s="611"/>
      <c r="BM23" s="611"/>
      <c r="BN23" s="612"/>
      <c r="BO23" s="613">
        <v>8.1</v>
      </c>
      <c r="BP23" s="613"/>
      <c r="BQ23" s="613"/>
      <c r="BR23" s="613"/>
      <c r="BS23" s="614" t="s">
        <v>180</v>
      </c>
      <c r="BT23" s="614"/>
      <c r="BU23" s="614"/>
      <c r="BV23" s="614"/>
      <c r="BW23" s="614"/>
      <c r="BX23" s="614"/>
      <c r="BY23" s="614"/>
      <c r="BZ23" s="614"/>
      <c r="CA23" s="614"/>
      <c r="CB23" s="618"/>
      <c r="CD23" s="592" t="s">
        <v>224</v>
      </c>
      <c r="CE23" s="593"/>
      <c r="CF23" s="593"/>
      <c r="CG23" s="593"/>
      <c r="CH23" s="593"/>
      <c r="CI23" s="593"/>
      <c r="CJ23" s="593"/>
      <c r="CK23" s="593"/>
      <c r="CL23" s="593"/>
      <c r="CM23" s="593"/>
      <c r="CN23" s="593"/>
      <c r="CO23" s="593"/>
      <c r="CP23" s="593"/>
      <c r="CQ23" s="594"/>
      <c r="CR23" s="592" t="s">
        <v>286</v>
      </c>
      <c r="CS23" s="593"/>
      <c r="CT23" s="593"/>
      <c r="CU23" s="593"/>
      <c r="CV23" s="593"/>
      <c r="CW23" s="593"/>
      <c r="CX23" s="593"/>
      <c r="CY23" s="594"/>
      <c r="CZ23" s="592" t="s">
        <v>287</v>
      </c>
      <c r="DA23" s="593"/>
      <c r="DB23" s="593"/>
      <c r="DC23" s="594"/>
      <c r="DD23" s="592" t="s">
        <v>288</v>
      </c>
      <c r="DE23" s="593"/>
      <c r="DF23" s="593"/>
      <c r="DG23" s="593"/>
      <c r="DH23" s="593"/>
      <c r="DI23" s="593"/>
      <c r="DJ23" s="593"/>
      <c r="DK23" s="594"/>
      <c r="DL23" s="637" t="s">
        <v>289</v>
      </c>
      <c r="DM23" s="638"/>
      <c r="DN23" s="638"/>
      <c r="DO23" s="638"/>
      <c r="DP23" s="638"/>
      <c r="DQ23" s="638"/>
      <c r="DR23" s="638"/>
      <c r="DS23" s="638"/>
      <c r="DT23" s="638"/>
      <c r="DU23" s="638"/>
      <c r="DV23" s="639"/>
      <c r="DW23" s="592" t="s">
        <v>290</v>
      </c>
      <c r="DX23" s="593"/>
      <c r="DY23" s="593"/>
      <c r="DZ23" s="593"/>
      <c r="EA23" s="593"/>
      <c r="EB23" s="593"/>
      <c r="EC23" s="594"/>
    </row>
    <row r="24" spans="2:133" ht="11.25" customHeight="1">
      <c r="B24" s="607" t="s">
        <v>291</v>
      </c>
      <c r="C24" s="608"/>
      <c r="D24" s="608"/>
      <c r="E24" s="608"/>
      <c r="F24" s="608"/>
      <c r="G24" s="608"/>
      <c r="H24" s="608"/>
      <c r="I24" s="608"/>
      <c r="J24" s="608"/>
      <c r="K24" s="608"/>
      <c r="L24" s="608"/>
      <c r="M24" s="608"/>
      <c r="N24" s="608"/>
      <c r="O24" s="608"/>
      <c r="P24" s="608"/>
      <c r="Q24" s="609"/>
      <c r="R24" s="610" t="s">
        <v>244</v>
      </c>
      <c r="S24" s="611"/>
      <c r="T24" s="611"/>
      <c r="U24" s="611"/>
      <c r="V24" s="611"/>
      <c r="W24" s="611"/>
      <c r="X24" s="611"/>
      <c r="Y24" s="612"/>
      <c r="Z24" s="613" t="s">
        <v>180</v>
      </c>
      <c r="AA24" s="613"/>
      <c r="AB24" s="613"/>
      <c r="AC24" s="613"/>
      <c r="AD24" s="614" t="s">
        <v>180</v>
      </c>
      <c r="AE24" s="614"/>
      <c r="AF24" s="614"/>
      <c r="AG24" s="614"/>
      <c r="AH24" s="614"/>
      <c r="AI24" s="614"/>
      <c r="AJ24" s="614"/>
      <c r="AK24" s="614"/>
      <c r="AL24" s="615" t="s">
        <v>244</v>
      </c>
      <c r="AM24" s="616"/>
      <c r="AN24" s="616"/>
      <c r="AO24" s="617"/>
      <c r="AP24" s="607" t="s">
        <v>292</v>
      </c>
      <c r="AQ24" s="626"/>
      <c r="AR24" s="626"/>
      <c r="AS24" s="626"/>
      <c r="AT24" s="626"/>
      <c r="AU24" s="626"/>
      <c r="AV24" s="626"/>
      <c r="AW24" s="626"/>
      <c r="AX24" s="626"/>
      <c r="AY24" s="626"/>
      <c r="AZ24" s="626"/>
      <c r="BA24" s="626"/>
      <c r="BB24" s="626"/>
      <c r="BC24" s="626"/>
      <c r="BD24" s="626"/>
      <c r="BE24" s="626"/>
      <c r="BF24" s="627"/>
      <c r="BG24" s="610" t="s">
        <v>244</v>
      </c>
      <c r="BH24" s="611"/>
      <c r="BI24" s="611"/>
      <c r="BJ24" s="611"/>
      <c r="BK24" s="611"/>
      <c r="BL24" s="611"/>
      <c r="BM24" s="611"/>
      <c r="BN24" s="612"/>
      <c r="BO24" s="613" t="s">
        <v>180</v>
      </c>
      <c r="BP24" s="613"/>
      <c r="BQ24" s="613"/>
      <c r="BR24" s="613"/>
      <c r="BS24" s="614" t="s">
        <v>244</v>
      </c>
      <c r="BT24" s="614"/>
      <c r="BU24" s="614"/>
      <c r="BV24" s="614"/>
      <c r="BW24" s="614"/>
      <c r="BX24" s="614"/>
      <c r="BY24" s="614"/>
      <c r="BZ24" s="614"/>
      <c r="CA24" s="614"/>
      <c r="CB24" s="618"/>
      <c r="CD24" s="596" t="s">
        <v>293</v>
      </c>
      <c r="CE24" s="597"/>
      <c r="CF24" s="597"/>
      <c r="CG24" s="597"/>
      <c r="CH24" s="597"/>
      <c r="CI24" s="597"/>
      <c r="CJ24" s="597"/>
      <c r="CK24" s="597"/>
      <c r="CL24" s="597"/>
      <c r="CM24" s="597"/>
      <c r="CN24" s="597"/>
      <c r="CO24" s="597"/>
      <c r="CP24" s="597"/>
      <c r="CQ24" s="598"/>
      <c r="CR24" s="599">
        <v>165609046</v>
      </c>
      <c r="CS24" s="600"/>
      <c r="CT24" s="600"/>
      <c r="CU24" s="600"/>
      <c r="CV24" s="600"/>
      <c r="CW24" s="600"/>
      <c r="CX24" s="600"/>
      <c r="CY24" s="601"/>
      <c r="CZ24" s="604">
        <v>58.2</v>
      </c>
      <c r="DA24" s="605"/>
      <c r="DB24" s="605"/>
      <c r="DC24" s="621"/>
      <c r="DD24" s="645">
        <v>87014888</v>
      </c>
      <c r="DE24" s="600"/>
      <c r="DF24" s="600"/>
      <c r="DG24" s="600"/>
      <c r="DH24" s="600"/>
      <c r="DI24" s="600"/>
      <c r="DJ24" s="600"/>
      <c r="DK24" s="601"/>
      <c r="DL24" s="645">
        <v>84549593</v>
      </c>
      <c r="DM24" s="600"/>
      <c r="DN24" s="600"/>
      <c r="DO24" s="600"/>
      <c r="DP24" s="600"/>
      <c r="DQ24" s="600"/>
      <c r="DR24" s="600"/>
      <c r="DS24" s="600"/>
      <c r="DT24" s="600"/>
      <c r="DU24" s="600"/>
      <c r="DV24" s="601"/>
      <c r="DW24" s="604">
        <v>60.4</v>
      </c>
      <c r="DX24" s="605"/>
      <c r="DY24" s="605"/>
      <c r="DZ24" s="605"/>
      <c r="EA24" s="605"/>
      <c r="EB24" s="605"/>
      <c r="EC24" s="606"/>
    </row>
    <row r="25" spans="2:133" ht="11.25" customHeight="1">
      <c r="B25" s="607" t="s">
        <v>294</v>
      </c>
      <c r="C25" s="608"/>
      <c r="D25" s="608"/>
      <c r="E25" s="608"/>
      <c r="F25" s="608"/>
      <c r="G25" s="608"/>
      <c r="H25" s="608"/>
      <c r="I25" s="608"/>
      <c r="J25" s="608"/>
      <c r="K25" s="608"/>
      <c r="L25" s="608"/>
      <c r="M25" s="608"/>
      <c r="N25" s="608"/>
      <c r="O25" s="608"/>
      <c r="P25" s="608"/>
      <c r="Q25" s="609"/>
      <c r="R25" s="610">
        <v>143594988</v>
      </c>
      <c r="S25" s="611"/>
      <c r="T25" s="611"/>
      <c r="U25" s="611"/>
      <c r="V25" s="611"/>
      <c r="W25" s="611"/>
      <c r="X25" s="611"/>
      <c r="Y25" s="612"/>
      <c r="Z25" s="613">
        <v>48.9</v>
      </c>
      <c r="AA25" s="613"/>
      <c r="AB25" s="613"/>
      <c r="AC25" s="613"/>
      <c r="AD25" s="614">
        <v>134057302</v>
      </c>
      <c r="AE25" s="614"/>
      <c r="AF25" s="614"/>
      <c r="AG25" s="614"/>
      <c r="AH25" s="614"/>
      <c r="AI25" s="614"/>
      <c r="AJ25" s="614"/>
      <c r="AK25" s="614"/>
      <c r="AL25" s="615">
        <v>99.6</v>
      </c>
      <c r="AM25" s="616"/>
      <c r="AN25" s="616"/>
      <c r="AO25" s="617"/>
      <c r="AP25" s="607" t="s">
        <v>295</v>
      </c>
      <c r="AQ25" s="626"/>
      <c r="AR25" s="626"/>
      <c r="AS25" s="626"/>
      <c r="AT25" s="626"/>
      <c r="AU25" s="626"/>
      <c r="AV25" s="626"/>
      <c r="AW25" s="626"/>
      <c r="AX25" s="626"/>
      <c r="AY25" s="626"/>
      <c r="AZ25" s="626"/>
      <c r="BA25" s="626"/>
      <c r="BB25" s="626"/>
      <c r="BC25" s="626"/>
      <c r="BD25" s="626"/>
      <c r="BE25" s="626"/>
      <c r="BF25" s="627"/>
      <c r="BG25" s="610" t="s">
        <v>180</v>
      </c>
      <c r="BH25" s="611"/>
      <c r="BI25" s="611"/>
      <c r="BJ25" s="611"/>
      <c r="BK25" s="611"/>
      <c r="BL25" s="611"/>
      <c r="BM25" s="611"/>
      <c r="BN25" s="612"/>
      <c r="BO25" s="613" t="s">
        <v>244</v>
      </c>
      <c r="BP25" s="613"/>
      <c r="BQ25" s="613"/>
      <c r="BR25" s="613"/>
      <c r="BS25" s="614" t="s">
        <v>244</v>
      </c>
      <c r="BT25" s="614"/>
      <c r="BU25" s="614"/>
      <c r="BV25" s="614"/>
      <c r="BW25" s="614"/>
      <c r="BX25" s="614"/>
      <c r="BY25" s="614"/>
      <c r="BZ25" s="614"/>
      <c r="CA25" s="614"/>
      <c r="CB25" s="618"/>
      <c r="CD25" s="607" t="s">
        <v>296</v>
      </c>
      <c r="CE25" s="608"/>
      <c r="CF25" s="608"/>
      <c r="CG25" s="608"/>
      <c r="CH25" s="608"/>
      <c r="CI25" s="608"/>
      <c r="CJ25" s="608"/>
      <c r="CK25" s="608"/>
      <c r="CL25" s="608"/>
      <c r="CM25" s="608"/>
      <c r="CN25" s="608"/>
      <c r="CO25" s="608"/>
      <c r="CP25" s="608"/>
      <c r="CQ25" s="609"/>
      <c r="CR25" s="610">
        <v>35787151</v>
      </c>
      <c r="CS25" s="642"/>
      <c r="CT25" s="642"/>
      <c r="CU25" s="642"/>
      <c r="CV25" s="642"/>
      <c r="CW25" s="642"/>
      <c r="CX25" s="642"/>
      <c r="CY25" s="643"/>
      <c r="CZ25" s="615">
        <v>12.6</v>
      </c>
      <c r="DA25" s="640"/>
      <c r="DB25" s="640"/>
      <c r="DC25" s="644"/>
      <c r="DD25" s="619">
        <v>33283799</v>
      </c>
      <c r="DE25" s="642"/>
      <c r="DF25" s="642"/>
      <c r="DG25" s="642"/>
      <c r="DH25" s="642"/>
      <c r="DI25" s="642"/>
      <c r="DJ25" s="642"/>
      <c r="DK25" s="643"/>
      <c r="DL25" s="619">
        <v>32459450</v>
      </c>
      <c r="DM25" s="642"/>
      <c r="DN25" s="642"/>
      <c r="DO25" s="642"/>
      <c r="DP25" s="642"/>
      <c r="DQ25" s="642"/>
      <c r="DR25" s="642"/>
      <c r="DS25" s="642"/>
      <c r="DT25" s="642"/>
      <c r="DU25" s="642"/>
      <c r="DV25" s="643"/>
      <c r="DW25" s="615">
        <v>23.2</v>
      </c>
      <c r="DX25" s="640"/>
      <c r="DY25" s="640"/>
      <c r="DZ25" s="640"/>
      <c r="EA25" s="640"/>
      <c r="EB25" s="640"/>
      <c r="EC25" s="641"/>
    </row>
    <row r="26" spans="2:133" ht="11.25" customHeight="1">
      <c r="B26" s="607" t="s">
        <v>297</v>
      </c>
      <c r="C26" s="608"/>
      <c r="D26" s="608"/>
      <c r="E26" s="608"/>
      <c r="F26" s="608"/>
      <c r="G26" s="608"/>
      <c r="H26" s="608"/>
      <c r="I26" s="608"/>
      <c r="J26" s="608"/>
      <c r="K26" s="608"/>
      <c r="L26" s="608"/>
      <c r="M26" s="608"/>
      <c r="N26" s="608"/>
      <c r="O26" s="608"/>
      <c r="P26" s="608"/>
      <c r="Q26" s="609"/>
      <c r="R26" s="610">
        <v>95813</v>
      </c>
      <c r="S26" s="611"/>
      <c r="T26" s="611"/>
      <c r="U26" s="611"/>
      <c r="V26" s="611"/>
      <c r="W26" s="611"/>
      <c r="X26" s="611"/>
      <c r="Y26" s="612"/>
      <c r="Z26" s="613">
        <v>0</v>
      </c>
      <c r="AA26" s="613"/>
      <c r="AB26" s="613"/>
      <c r="AC26" s="613"/>
      <c r="AD26" s="614">
        <v>95813</v>
      </c>
      <c r="AE26" s="614"/>
      <c r="AF26" s="614"/>
      <c r="AG26" s="614"/>
      <c r="AH26" s="614"/>
      <c r="AI26" s="614"/>
      <c r="AJ26" s="614"/>
      <c r="AK26" s="614"/>
      <c r="AL26" s="615">
        <v>0.1</v>
      </c>
      <c r="AM26" s="616"/>
      <c r="AN26" s="616"/>
      <c r="AO26" s="617"/>
      <c r="AP26" s="607" t="s">
        <v>298</v>
      </c>
      <c r="AQ26" s="626"/>
      <c r="AR26" s="626"/>
      <c r="AS26" s="626"/>
      <c r="AT26" s="626"/>
      <c r="AU26" s="626"/>
      <c r="AV26" s="626"/>
      <c r="AW26" s="626"/>
      <c r="AX26" s="626"/>
      <c r="AY26" s="626"/>
      <c r="AZ26" s="626"/>
      <c r="BA26" s="626"/>
      <c r="BB26" s="626"/>
      <c r="BC26" s="626"/>
      <c r="BD26" s="626"/>
      <c r="BE26" s="626"/>
      <c r="BF26" s="627"/>
      <c r="BG26" s="610" t="s">
        <v>244</v>
      </c>
      <c r="BH26" s="611"/>
      <c r="BI26" s="611"/>
      <c r="BJ26" s="611"/>
      <c r="BK26" s="611"/>
      <c r="BL26" s="611"/>
      <c r="BM26" s="611"/>
      <c r="BN26" s="612"/>
      <c r="BO26" s="613" t="s">
        <v>244</v>
      </c>
      <c r="BP26" s="613"/>
      <c r="BQ26" s="613"/>
      <c r="BR26" s="613"/>
      <c r="BS26" s="614" t="s">
        <v>180</v>
      </c>
      <c r="BT26" s="614"/>
      <c r="BU26" s="614"/>
      <c r="BV26" s="614"/>
      <c r="BW26" s="614"/>
      <c r="BX26" s="614"/>
      <c r="BY26" s="614"/>
      <c r="BZ26" s="614"/>
      <c r="CA26" s="614"/>
      <c r="CB26" s="618"/>
      <c r="CD26" s="607" t="s">
        <v>299</v>
      </c>
      <c r="CE26" s="608"/>
      <c r="CF26" s="608"/>
      <c r="CG26" s="608"/>
      <c r="CH26" s="608"/>
      <c r="CI26" s="608"/>
      <c r="CJ26" s="608"/>
      <c r="CK26" s="608"/>
      <c r="CL26" s="608"/>
      <c r="CM26" s="608"/>
      <c r="CN26" s="608"/>
      <c r="CO26" s="608"/>
      <c r="CP26" s="608"/>
      <c r="CQ26" s="609"/>
      <c r="CR26" s="610">
        <v>22762736</v>
      </c>
      <c r="CS26" s="611"/>
      <c r="CT26" s="611"/>
      <c r="CU26" s="611"/>
      <c r="CV26" s="611"/>
      <c r="CW26" s="611"/>
      <c r="CX26" s="611"/>
      <c r="CY26" s="612"/>
      <c r="CZ26" s="615">
        <v>8</v>
      </c>
      <c r="DA26" s="640"/>
      <c r="DB26" s="640"/>
      <c r="DC26" s="644"/>
      <c r="DD26" s="619">
        <v>20883959</v>
      </c>
      <c r="DE26" s="611"/>
      <c r="DF26" s="611"/>
      <c r="DG26" s="611"/>
      <c r="DH26" s="611"/>
      <c r="DI26" s="611"/>
      <c r="DJ26" s="611"/>
      <c r="DK26" s="612"/>
      <c r="DL26" s="619" t="s">
        <v>244</v>
      </c>
      <c r="DM26" s="611"/>
      <c r="DN26" s="611"/>
      <c r="DO26" s="611"/>
      <c r="DP26" s="611"/>
      <c r="DQ26" s="611"/>
      <c r="DR26" s="611"/>
      <c r="DS26" s="611"/>
      <c r="DT26" s="611"/>
      <c r="DU26" s="611"/>
      <c r="DV26" s="612"/>
      <c r="DW26" s="615" t="s">
        <v>244</v>
      </c>
      <c r="DX26" s="640"/>
      <c r="DY26" s="640"/>
      <c r="DZ26" s="640"/>
      <c r="EA26" s="640"/>
      <c r="EB26" s="640"/>
      <c r="EC26" s="641"/>
    </row>
    <row r="27" spans="2:133" ht="11.25" customHeight="1">
      <c r="B27" s="607" t="s">
        <v>300</v>
      </c>
      <c r="C27" s="608"/>
      <c r="D27" s="608"/>
      <c r="E27" s="608"/>
      <c r="F27" s="608"/>
      <c r="G27" s="608"/>
      <c r="H27" s="608"/>
      <c r="I27" s="608"/>
      <c r="J27" s="608"/>
      <c r="K27" s="608"/>
      <c r="L27" s="608"/>
      <c r="M27" s="608"/>
      <c r="N27" s="608"/>
      <c r="O27" s="608"/>
      <c r="P27" s="608"/>
      <c r="Q27" s="609"/>
      <c r="R27" s="610">
        <v>1129483</v>
      </c>
      <c r="S27" s="611"/>
      <c r="T27" s="611"/>
      <c r="U27" s="611"/>
      <c r="V27" s="611"/>
      <c r="W27" s="611"/>
      <c r="X27" s="611"/>
      <c r="Y27" s="612"/>
      <c r="Z27" s="613">
        <v>0.4</v>
      </c>
      <c r="AA27" s="613"/>
      <c r="AB27" s="613"/>
      <c r="AC27" s="613"/>
      <c r="AD27" s="614" t="s">
        <v>180</v>
      </c>
      <c r="AE27" s="614"/>
      <c r="AF27" s="614"/>
      <c r="AG27" s="614"/>
      <c r="AH27" s="614"/>
      <c r="AI27" s="614"/>
      <c r="AJ27" s="614"/>
      <c r="AK27" s="614"/>
      <c r="AL27" s="615" t="s">
        <v>244</v>
      </c>
      <c r="AM27" s="616"/>
      <c r="AN27" s="616"/>
      <c r="AO27" s="617"/>
      <c r="AP27" s="607" t="s">
        <v>301</v>
      </c>
      <c r="AQ27" s="608"/>
      <c r="AR27" s="608"/>
      <c r="AS27" s="608"/>
      <c r="AT27" s="608"/>
      <c r="AU27" s="608"/>
      <c r="AV27" s="608"/>
      <c r="AW27" s="608"/>
      <c r="AX27" s="608"/>
      <c r="AY27" s="608"/>
      <c r="AZ27" s="608"/>
      <c r="BA27" s="608"/>
      <c r="BB27" s="608"/>
      <c r="BC27" s="608"/>
      <c r="BD27" s="608"/>
      <c r="BE27" s="608"/>
      <c r="BF27" s="609"/>
      <c r="BG27" s="610">
        <v>89932209</v>
      </c>
      <c r="BH27" s="611"/>
      <c r="BI27" s="611"/>
      <c r="BJ27" s="611"/>
      <c r="BK27" s="611"/>
      <c r="BL27" s="611"/>
      <c r="BM27" s="611"/>
      <c r="BN27" s="612"/>
      <c r="BO27" s="613">
        <v>100</v>
      </c>
      <c r="BP27" s="613"/>
      <c r="BQ27" s="613"/>
      <c r="BR27" s="613"/>
      <c r="BS27" s="614">
        <v>1217331</v>
      </c>
      <c r="BT27" s="614"/>
      <c r="BU27" s="614"/>
      <c r="BV27" s="614"/>
      <c r="BW27" s="614"/>
      <c r="BX27" s="614"/>
      <c r="BY27" s="614"/>
      <c r="BZ27" s="614"/>
      <c r="CA27" s="614"/>
      <c r="CB27" s="618"/>
      <c r="CD27" s="607" t="s">
        <v>302</v>
      </c>
      <c r="CE27" s="608"/>
      <c r="CF27" s="608"/>
      <c r="CG27" s="608"/>
      <c r="CH27" s="608"/>
      <c r="CI27" s="608"/>
      <c r="CJ27" s="608"/>
      <c r="CK27" s="608"/>
      <c r="CL27" s="608"/>
      <c r="CM27" s="608"/>
      <c r="CN27" s="608"/>
      <c r="CO27" s="608"/>
      <c r="CP27" s="608"/>
      <c r="CQ27" s="609"/>
      <c r="CR27" s="610">
        <v>105224156</v>
      </c>
      <c r="CS27" s="642"/>
      <c r="CT27" s="642"/>
      <c r="CU27" s="642"/>
      <c r="CV27" s="642"/>
      <c r="CW27" s="642"/>
      <c r="CX27" s="642"/>
      <c r="CY27" s="643"/>
      <c r="CZ27" s="615">
        <v>37</v>
      </c>
      <c r="DA27" s="640"/>
      <c r="DB27" s="640"/>
      <c r="DC27" s="644"/>
      <c r="DD27" s="619">
        <v>29442047</v>
      </c>
      <c r="DE27" s="642"/>
      <c r="DF27" s="642"/>
      <c r="DG27" s="642"/>
      <c r="DH27" s="642"/>
      <c r="DI27" s="642"/>
      <c r="DJ27" s="642"/>
      <c r="DK27" s="643"/>
      <c r="DL27" s="619">
        <v>27813101</v>
      </c>
      <c r="DM27" s="642"/>
      <c r="DN27" s="642"/>
      <c r="DO27" s="642"/>
      <c r="DP27" s="642"/>
      <c r="DQ27" s="642"/>
      <c r="DR27" s="642"/>
      <c r="DS27" s="642"/>
      <c r="DT27" s="642"/>
      <c r="DU27" s="642"/>
      <c r="DV27" s="643"/>
      <c r="DW27" s="615">
        <v>19.899999999999999</v>
      </c>
      <c r="DX27" s="640"/>
      <c r="DY27" s="640"/>
      <c r="DZ27" s="640"/>
      <c r="EA27" s="640"/>
      <c r="EB27" s="640"/>
      <c r="EC27" s="641"/>
    </row>
    <row r="28" spans="2:133" ht="11.25" customHeight="1">
      <c r="B28" s="607" t="s">
        <v>303</v>
      </c>
      <c r="C28" s="608"/>
      <c r="D28" s="608"/>
      <c r="E28" s="608"/>
      <c r="F28" s="608"/>
      <c r="G28" s="608"/>
      <c r="H28" s="608"/>
      <c r="I28" s="608"/>
      <c r="J28" s="608"/>
      <c r="K28" s="608"/>
      <c r="L28" s="608"/>
      <c r="M28" s="608"/>
      <c r="N28" s="608"/>
      <c r="O28" s="608"/>
      <c r="P28" s="608"/>
      <c r="Q28" s="609"/>
      <c r="R28" s="610">
        <v>4544355</v>
      </c>
      <c r="S28" s="611"/>
      <c r="T28" s="611"/>
      <c r="U28" s="611"/>
      <c r="V28" s="611"/>
      <c r="W28" s="611"/>
      <c r="X28" s="611"/>
      <c r="Y28" s="612"/>
      <c r="Z28" s="613">
        <v>1.5</v>
      </c>
      <c r="AA28" s="613"/>
      <c r="AB28" s="613"/>
      <c r="AC28" s="613"/>
      <c r="AD28" s="614">
        <v>263466</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304</v>
      </c>
      <c r="CE28" s="608"/>
      <c r="CF28" s="608"/>
      <c r="CG28" s="608"/>
      <c r="CH28" s="608"/>
      <c r="CI28" s="608"/>
      <c r="CJ28" s="608"/>
      <c r="CK28" s="608"/>
      <c r="CL28" s="608"/>
      <c r="CM28" s="608"/>
      <c r="CN28" s="608"/>
      <c r="CO28" s="608"/>
      <c r="CP28" s="608"/>
      <c r="CQ28" s="609"/>
      <c r="CR28" s="610">
        <v>24597739</v>
      </c>
      <c r="CS28" s="611"/>
      <c r="CT28" s="611"/>
      <c r="CU28" s="611"/>
      <c r="CV28" s="611"/>
      <c r="CW28" s="611"/>
      <c r="CX28" s="611"/>
      <c r="CY28" s="612"/>
      <c r="CZ28" s="615">
        <v>8.6</v>
      </c>
      <c r="DA28" s="640"/>
      <c r="DB28" s="640"/>
      <c r="DC28" s="644"/>
      <c r="DD28" s="619">
        <v>24289042</v>
      </c>
      <c r="DE28" s="611"/>
      <c r="DF28" s="611"/>
      <c r="DG28" s="611"/>
      <c r="DH28" s="611"/>
      <c r="DI28" s="611"/>
      <c r="DJ28" s="611"/>
      <c r="DK28" s="612"/>
      <c r="DL28" s="619">
        <v>24277042</v>
      </c>
      <c r="DM28" s="611"/>
      <c r="DN28" s="611"/>
      <c r="DO28" s="611"/>
      <c r="DP28" s="611"/>
      <c r="DQ28" s="611"/>
      <c r="DR28" s="611"/>
      <c r="DS28" s="611"/>
      <c r="DT28" s="611"/>
      <c r="DU28" s="611"/>
      <c r="DV28" s="612"/>
      <c r="DW28" s="615">
        <v>17.3</v>
      </c>
      <c r="DX28" s="640"/>
      <c r="DY28" s="640"/>
      <c r="DZ28" s="640"/>
      <c r="EA28" s="640"/>
      <c r="EB28" s="640"/>
      <c r="EC28" s="641"/>
    </row>
    <row r="29" spans="2:133" ht="11.25" customHeight="1">
      <c r="B29" s="607" t="s">
        <v>305</v>
      </c>
      <c r="C29" s="608"/>
      <c r="D29" s="608"/>
      <c r="E29" s="608"/>
      <c r="F29" s="608"/>
      <c r="G29" s="608"/>
      <c r="H29" s="608"/>
      <c r="I29" s="608"/>
      <c r="J29" s="608"/>
      <c r="K29" s="608"/>
      <c r="L29" s="608"/>
      <c r="M29" s="608"/>
      <c r="N29" s="608"/>
      <c r="O29" s="608"/>
      <c r="P29" s="608"/>
      <c r="Q29" s="609"/>
      <c r="R29" s="610">
        <v>1000496</v>
      </c>
      <c r="S29" s="611"/>
      <c r="T29" s="611"/>
      <c r="U29" s="611"/>
      <c r="V29" s="611"/>
      <c r="W29" s="611"/>
      <c r="X29" s="611"/>
      <c r="Y29" s="612"/>
      <c r="Z29" s="613">
        <v>0.3</v>
      </c>
      <c r="AA29" s="613"/>
      <c r="AB29" s="613"/>
      <c r="AC29" s="613"/>
      <c r="AD29" s="614" t="s">
        <v>180</v>
      </c>
      <c r="AE29" s="614"/>
      <c r="AF29" s="614"/>
      <c r="AG29" s="614"/>
      <c r="AH29" s="614"/>
      <c r="AI29" s="614"/>
      <c r="AJ29" s="614"/>
      <c r="AK29" s="614"/>
      <c r="AL29" s="615" t="s">
        <v>244</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306</v>
      </c>
      <c r="CE29" s="647"/>
      <c r="CF29" s="607" t="s">
        <v>307</v>
      </c>
      <c r="CG29" s="608"/>
      <c r="CH29" s="608"/>
      <c r="CI29" s="608"/>
      <c r="CJ29" s="608"/>
      <c r="CK29" s="608"/>
      <c r="CL29" s="608"/>
      <c r="CM29" s="608"/>
      <c r="CN29" s="608"/>
      <c r="CO29" s="608"/>
      <c r="CP29" s="608"/>
      <c r="CQ29" s="609"/>
      <c r="CR29" s="610">
        <v>24597739</v>
      </c>
      <c r="CS29" s="642"/>
      <c r="CT29" s="642"/>
      <c r="CU29" s="642"/>
      <c r="CV29" s="642"/>
      <c r="CW29" s="642"/>
      <c r="CX29" s="642"/>
      <c r="CY29" s="643"/>
      <c r="CZ29" s="615">
        <v>8.6</v>
      </c>
      <c r="DA29" s="640"/>
      <c r="DB29" s="640"/>
      <c r="DC29" s="644"/>
      <c r="DD29" s="619">
        <v>24289042</v>
      </c>
      <c r="DE29" s="642"/>
      <c r="DF29" s="642"/>
      <c r="DG29" s="642"/>
      <c r="DH29" s="642"/>
      <c r="DI29" s="642"/>
      <c r="DJ29" s="642"/>
      <c r="DK29" s="643"/>
      <c r="DL29" s="619">
        <v>24277042</v>
      </c>
      <c r="DM29" s="642"/>
      <c r="DN29" s="642"/>
      <c r="DO29" s="642"/>
      <c r="DP29" s="642"/>
      <c r="DQ29" s="642"/>
      <c r="DR29" s="642"/>
      <c r="DS29" s="642"/>
      <c r="DT29" s="642"/>
      <c r="DU29" s="642"/>
      <c r="DV29" s="643"/>
      <c r="DW29" s="615">
        <v>17.3</v>
      </c>
      <c r="DX29" s="640"/>
      <c r="DY29" s="640"/>
      <c r="DZ29" s="640"/>
      <c r="EA29" s="640"/>
      <c r="EB29" s="640"/>
      <c r="EC29" s="641"/>
    </row>
    <row r="30" spans="2:133" ht="11.25" customHeight="1">
      <c r="B30" s="607" t="s">
        <v>308</v>
      </c>
      <c r="C30" s="608"/>
      <c r="D30" s="608"/>
      <c r="E30" s="608"/>
      <c r="F30" s="608"/>
      <c r="G30" s="608"/>
      <c r="H30" s="608"/>
      <c r="I30" s="608"/>
      <c r="J30" s="608"/>
      <c r="K30" s="608"/>
      <c r="L30" s="608"/>
      <c r="M30" s="608"/>
      <c r="N30" s="608"/>
      <c r="O30" s="608"/>
      <c r="P30" s="608"/>
      <c r="Q30" s="609"/>
      <c r="R30" s="610">
        <v>78833137</v>
      </c>
      <c r="S30" s="611"/>
      <c r="T30" s="611"/>
      <c r="U30" s="611"/>
      <c r="V30" s="611"/>
      <c r="W30" s="611"/>
      <c r="X30" s="611"/>
      <c r="Y30" s="612"/>
      <c r="Z30" s="613">
        <v>26.8</v>
      </c>
      <c r="AA30" s="613"/>
      <c r="AB30" s="613"/>
      <c r="AC30" s="613"/>
      <c r="AD30" s="614" t="s">
        <v>180</v>
      </c>
      <c r="AE30" s="614"/>
      <c r="AF30" s="614"/>
      <c r="AG30" s="614"/>
      <c r="AH30" s="614"/>
      <c r="AI30" s="614"/>
      <c r="AJ30" s="614"/>
      <c r="AK30" s="614"/>
      <c r="AL30" s="615" t="s">
        <v>180</v>
      </c>
      <c r="AM30" s="616"/>
      <c r="AN30" s="616"/>
      <c r="AO30" s="617"/>
      <c r="AP30" s="592" t="s">
        <v>224</v>
      </c>
      <c r="AQ30" s="593"/>
      <c r="AR30" s="593"/>
      <c r="AS30" s="593"/>
      <c r="AT30" s="593"/>
      <c r="AU30" s="593"/>
      <c r="AV30" s="593"/>
      <c r="AW30" s="593"/>
      <c r="AX30" s="593"/>
      <c r="AY30" s="593"/>
      <c r="AZ30" s="593"/>
      <c r="BA30" s="593"/>
      <c r="BB30" s="593"/>
      <c r="BC30" s="593"/>
      <c r="BD30" s="593"/>
      <c r="BE30" s="593"/>
      <c r="BF30" s="594"/>
      <c r="BG30" s="592" t="s">
        <v>309</v>
      </c>
      <c r="BH30" s="652"/>
      <c r="BI30" s="652"/>
      <c r="BJ30" s="652"/>
      <c r="BK30" s="652"/>
      <c r="BL30" s="652"/>
      <c r="BM30" s="652"/>
      <c r="BN30" s="652"/>
      <c r="BO30" s="652"/>
      <c r="BP30" s="652"/>
      <c r="BQ30" s="653"/>
      <c r="BR30" s="592" t="s">
        <v>310</v>
      </c>
      <c r="BS30" s="652"/>
      <c r="BT30" s="652"/>
      <c r="BU30" s="652"/>
      <c r="BV30" s="652"/>
      <c r="BW30" s="652"/>
      <c r="BX30" s="652"/>
      <c r="BY30" s="652"/>
      <c r="BZ30" s="652"/>
      <c r="CA30" s="652"/>
      <c r="CB30" s="653"/>
      <c r="CD30" s="648"/>
      <c r="CE30" s="649"/>
      <c r="CF30" s="607" t="s">
        <v>311</v>
      </c>
      <c r="CG30" s="608"/>
      <c r="CH30" s="608"/>
      <c r="CI30" s="608"/>
      <c r="CJ30" s="608"/>
      <c r="CK30" s="608"/>
      <c r="CL30" s="608"/>
      <c r="CM30" s="608"/>
      <c r="CN30" s="608"/>
      <c r="CO30" s="608"/>
      <c r="CP30" s="608"/>
      <c r="CQ30" s="609"/>
      <c r="CR30" s="610">
        <v>23642388</v>
      </c>
      <c r="CS30" s="611"/>
      <c r="CT30" s="611"/>
      <c r="CU30" s="611"/>
      <c r="CV30" s="611"/>
      <c r="CW30" s="611"/>
      <c r="CX30" s="611"/>
      <c r="CY30" s="612"/>
      <c r="CZ30" s="615">
        <v>8.3000000000000007</v>
      </c>
      <c r="DA30" s="640"/>
      <c r="DB30" s="640"/>
      <c r="DC30" s="644"/>
      <c r="DD30" s="619">
        <v>23339205</v>
      </c>
      <c r="DE30" s="611"/>
      <c r="DF30" s="611"/>
      <c r="DG30" s="611"/>
      <c r="DH30" s="611"/>
      <c r="DI30" s="611"/>
      <c r="DJ30" s="611"/>
      <c r="DK30" s="612"/>
      <c r="DL30" s="619">
        <v>23327205</v>
      </c>
      <c r="DM30" s="611"/>
      <c r="DN30" s="611"/>
      <c r="DO30" s="611"/>
      <c r="DP30" s="611"/>
      <c r="DQ30" s="611"/>
      <c r="DR30" s="611"/>
      <c r="DS30" s="611"/>
      <c r="DT30" s="611"/>
      <c r="DU30" s="611"/>
      <c r="DV30" s="612"/>
      <c r="DW30" s="615">
        <v>16.7</v>
      </c>
      <c r="DX30" s="640"/>
      <c r="DY30" s="640"/>
      <c r="DZ30" s="640"/>
      <c r="EA30" s="640"/>
      <c r="EB30" s="640"/>
      <c r="EC30" s="641"/>
    </row>
    <row r="31" spans="2:133" ht="11.25" customHeight="1">
      <c r="B31" s="623" t="s">
        <v>312</v>
      </c>
      <c r="C31" s="624"/>
      <c r="D31" s="624"/>
      <c r="E31" s="624"/>
      <c r="F31" s="624"/>
      <c r="G31" s="624"/>
      <c r="H31" s="624"/>
      <c r="I31" s="624"/>
      <c r="J31" s="624"/>
      <c r="K31" s="624"/>
      <c r="L31" s="624"/>
      <c r="M31" s="624"/>
      <c r="N31" s="624"/>
      <c r="O31" s="624"/>
      <c r="P31" s="624"/>
      <c r="Q31" s="625"/>
      <c r="R31" s="610" t="s">
        <v>180</v>
      </c>
      <c r="S31" s="611"/>
      <c r="T31" s="611"/>
      <c r="U31" s="611"/>
      <c r="V31" s="611"/>
      <c r="W31" s="611"/>
      <c r="X31" s="611"/>
      <c r="Y31" s="612"/>
      <c r="Z31" s="613" t="s">
        <v>244</v>
      </c>
      <c r="AA31" s="613"/>
      <c r="AB31" s="613"/>
      <c r="AC31" s="613"/>
      <c r="AD31" s="614" t="s">
        <v>180</v>
      </c>
      <c r="AE31" s="614"/>
      <c r="AF31" s="614"/>
      <c r="AG31" s="614"/>
      <c r="AH31" s="614"/>
      <c r="AI31" s="614"/>
      <c r="AJ31" s="614"/>
      <c r="AK31" s="614"/>
      <c r="AL31" s="615" t="s">
        <v>180</v>
      </c>
      <c r="AM31" s="616"/>
      <c r="AN31" s="616"/>
      <c r="AO31" s="617"/>
      <c r="AP31" s="656" t="s">
        <v>313</v>
      </c>
      <c r="AQ31" s="657"/>
      <c r="AR31" s="657"/>
      <c r="AS31" s="657"/>
      <c r="AT31" s="662" t="s">
        <v>314</v>
      </c>
      <c r="AU31" s="212"/>
      <c r="AV31" s="212"/>
      <c r="AW31" s="212"/>
      <c r="AX31" s="596" t="s">
        <v>188</v>
      </c>
      <c r="AY31" s="597"/>
      <c r="AZ31" s="597"/>
      <c r="BA31" s="597"/>
      <c r="BB31" s="597"/>
      <c r="BC31" s="597"/>
      <c r="BD31" s="597"/>
      <c r="BE31" s="597"/>
      <c r="BF31" s="598"/>
      <c r="BG31" s="666">
        <v>99.3</v>
      </c>
      <c r="BH31" s="654"/>
      <c r="BI31" s="654"/>
      <c r="BJ31" s="654"/>
      <c r="BK31" s="654"/>
      <c r="BL31" s="654"/>
      <c r="BM31" s="605">
        <v>97.8</v>
      </c>
      <c r="BN31" s="654"/>
      <c r="BO31" s="654"/>
      <c r="BP31" s="654"/>
      <c r="BQ31" s="655"/>
      <c r="BR31" s="666">
        <v>99.3</v>
      </c>
      <c r="BS31" s="654"/>
      <c r="BT31" s="654"/>
      <c r="BU31" s="654"/>
      <c r="BV31" s="654"/>
      <c r="BW31" s="654"/>
      <c r="BX31" s="605">
        <v>97.7</v>
      </c>
      <c r="BY31" s="654"/>
      <c r="BZ31" s="654"/>
      <c r="CA31" s="654"/>
      <c r="CB31" s="655"/>
      <c r="CD31" s="648"/>
      <c r="CE31" s="649"/>
      <c r="CF31" s="607" t="s">
        <v>315</v>
      </c>
      <c r="CG31" s="608"/>
      <c r="CH31" s="608"/>
      <c r="CI31" s="608"/>
      <c r="CJ31" s="608"/>
      <c r="CK31" s="608"/>
      <c r="CL31" s="608"/>
      <c r="CM31" s="608"/>
      <c r="CN31" s="608"/>
      <c r="CO31" s="608"/>
      <c r="CP31" s="608"/>
      <c r="CQ31" s="609"/>
      <c r="CR31" s="610">
        <v>955351</v>
      </c>
      <c r="CS31" s="642"/>
      <c r="CT31" s="642"/>
      <c r="CU31" s="642"/>
      <c r="CV31" s="642"/>
      <c r="CW31" s="642"/>
      <c r="CX31" s="642"/>
      <c r="CY31" s="643"/>
      <c r="CZ31" s="615">
        <v>0.3</v>
      </c>
      <c r="DA31" s="640"/>
      <c r="DB31" s="640"/>
      <c r="DC31" s="644"/>
      <c r="DD31" s="619">
        <v>949837</v>
      </c>
      <c r="DE31" s="642"/>
      <c r="DF31" s="642"/>
      <c r="DG31" s="642"/>
      <c r="DH31" s="642"/>
      <c r="DI31" s="642"/>
      <c r="DJ31" s="642"/>
      <c r="DK31" s="643"/>
      <c r="DL31" s="619">
        <v>949837</v>
      </c>
      <c r="DM31" s="642"/>
      <c r="DN31" s="642"/>
      <c r="DO31" s="642"/>
      <c r="DP31" s="642"/>
      <c r="DQ31" s="642"/>
      <c r="DR31" s="642"/>
      <c r="DS31" s="642"/>
      <c r="DT31" s="642"/>
      <c r="DU31" s="642"/>
      <c r="DV31" s="643"/>
      <c r="DW31" s="615">
        <v>0.7</v>
      </c>
      <c r="DX31" s="640"/>
      <c r="DY31" s="640"/>
      <c r="DZ31" s="640"/>
      <c r="EA31" s="640"/>
      <c r="EB31" s="640"/>
      <c r="EC31" s="641"/>
    </row>
    <row r="32" spans="2:133" ht="11.25" customHeight="1">
      <c r="B32" s="607" t="s">
        <v>316</v>
      </c>
      <c r="C32" s="608"/>
      <c r="D32" s="608"/>
      <c r="E32" s="608"/>
      <c r="F32" s="608"/>
      <c r="G32" s="608"/>
      <c r="H32" s="608"/>
      <c r="I32" s="608"/>
      <c r="J32" s="608"/>
      <c r="K32" s="608"/>
      <c r="L32" s="608"/>
      <c r="M32" s="608"/>
      <c r="N32" s="608"/>
      <c r="O32" s="608"/>
      <c r="P32" s="608"/>
      <c r="Q32" s="609"/>
      <c r="R32" s="610">
        <v>23847181</v>
      </c>
      <c r="S32" s="611"/>
      <c r="T32" s="611"/>
      <c r="U32" s="611"/>
      <c r="V32" s="611"/>
      <c r="W32" s="611"/>
      <c r="X32" s="611"/>
      <c r="Y32" s="612"/>
      <c r="Z32" s="613">
        <v>8.1</v>
      </c>
      <c r="AA32" s="613"/>
      <c r="AB32" s="613"/>
      <c r="AC32" s="613"/>
      <c r="AD32" s="614" t="s">
        <v>180</v>
      </c>
      <c r="AE32" s="614"/>
      <c r="AF32" s="614"/>
      <c r="AG32" s="614"/>
      <c r="AH32" s="614"/>
      <c r="AI32" s="614"/>
      <c r="AJ32" s="614"/>
      <c r="AK32" s="614"/>
      <c r="AL32" s="615" t="s">
        <v>180</v>
      </c>
      <c r="AM32" s="616"/>
      <c r="AN32" s="616"/>
      <c r="AO32" s="617"/>
      <c r="AP32" s="658"/>
      <c r="AQ32" s="659"/>
      <c r="AR32" s="659"/>
      <c r="AS32" s="659"/>
      <c r="AT32" s="663"/>
      <c r="AU32" s="208" t="s">
        <v>317</v>
      </c>
      <c r="AX32" s="607" t="s">
        <v>318</v>
      </c>
      <c r="AY32" s="608"/>
      <c r="AZ32" s="608"/>
      <c r="BA32" s="608"/>
      <c r="BB32" s="608"/>
      <c r="BC32" s="608"/>
      <c r="BD32" s="608"/>
      <c r="BE32" s="608"/>
      <c r="BF32" s="609"/>
      <c r="BG32" s="667">
        <v>99.3</v>
      </c>
      <c r="BH32" s="642"/>
      <c r="BI32" s="642"/>
      <c r="BJ32" s="642"/>
      <c r="BK32" s="642"/>
      <c r="BL32" s="642"/>
      <c r="BM32" s="616">
        <v>98.1</v>
      </c>
      <c r="BN32" s="642"/>
      <c r="BO32" s="642"/>
      <c r="BP32" s="642"/>
      <c r="BQ32" s="665"/>
      <c r="BR32" s="667">
        <v>99.4</v>
      </c>
      <c r="BS32" s="642"/>
      <c r="BT32" s="642"/>
      <c r="BU32" s="642"/>
      <c r="BV32" s="642"/>
      <c r="BW32" s="642"/>
      <c r="BX32" s="616">
        <v>97.9</v>
      </c>
      <c r="BY32" s="642"/>
      <c r="BZ32" s="642"/>
      <c r="CA32" s="642"/>
      <c r="CB32" s="665"/>
      <c r="CD32" s="650"/>
      <c r="CE32" s="651"/>
      <c r="CF32" s="607" t="s">
        <v>319</v>
      </c>
      <c r="CG32" s="608"/>
      <c r="CH32" s="608"/>
      <c r="CI32" s="608"/>
      <c r="CJ32" s="608"/>
      <c r="CK32" s="608"/>
      <c r="CL32" s="608"/>
      <c r="CM32" s="608"/>
      <c r="CN32" s="608"/>
      <c r="CO32" s="608"/>
      <c r="CP32" s="608"/>
      <c r="CQ32" s="609"/>
      <c r="CR32" s="610" t="s">
        <v>244</v>
      </c>
      <c r="CS32" s="611"/>
      <c r="CT32" s="611"/>
      <c r="CU32" s="611"/>
      <c r="CV32" s="611"/>
      <c r="CW32" s="611"/>
      <c r="CX32" s="611"/>
      <c r="CY32" s="612"/>
      <c r="CZ32" s="615" t="s">
        <v>180</v>
      </c>
      <c r="DA32" s="640"/>
      <c r="DB32" s="640"/>
      <c r="DC32" s="644"/>
      <c r="DD32" s="619" t="s">
        <v>180</v>
      </c>
      <c r="DE32" s="611"/>
      <c r="DF32" s="611"/>
      <c r="DG32" s="611"/>
      <c r="DH32" s="611"/>
      <c r="DI32" s="611"/>
      <c r="DJ32" s="611"/>
      <c r="DK32" s="612"/>
      <c r="DL32" s="619" t="s">
        <v>180</v>
      </c>
      <c r="DM32" s="611"/>
      <c r="DN32" s="611"/>
      <c r="DO32" s="611"/>
      <c r="DP32" s="611"/>
      <c r="DQ32" s="611"/>
      <c r="DR32" s="611"/>
      <c r="DS32" s="611"/>
      <c r="DT32" s="611"/>
      <c r="DU32" s="611"/>
      <c r="DV32" s="612"/>
      <c r="DW32" s="615" t="s">
        <v>180</v>
      </c>
      <c r="DX32" s="640"/>
      <c r="DY32" s="640"/>
      <c r="DZ32" s="640"/>
      <c r="EA32" s="640"/>
      <c r="EB32" s="640"/>
      <c r="EC32" s="641"/>
    </row>
    <row r="33" spans="2:133" ht="11.25" customHeight="1">
      <c r="B33" s="607" t="s">
        <v>320</v>
      </c>
      <c r="C33" s="608"/>
      <c r="D33" s="608"/>
      <c r="E33" s="608"/>
      <c r="F33" s="608"/>
      <c r="G33" s="608"/>
      <c r="H33" s="608"/>
      <c r="I33" s="608"/>
      <c r="J33" s="608"/>
      <c r="K33" s="608"/>
      <c r="L33" s="608"/>
      <c r="M33" s="608"/>
      <c r="N33" s="608"/>
      <c r="O33" s="608"/>
      <c r="P33" s="608"/>
      <c r="Q33" s="609"/>
      <c r="R33" s="610">
        <v>819007</v>
      </c>
      <c r="S33" s="611"/>
      <c r="T33" s="611"/>
      <c r="U33" s="611"/>
      <c r="V33" s="611"/>
      <c r="W33" s="611"/>
      <c r="X33" s="611"/>
      <c r="Y33" s="612"/>
      <c r="Z33" s="613">
        <v>0.3</v>
      </c>
      <c r="AA33" s="613"/>
      <c r="AB33" s="613"/>
      <c r="AC33" s="613"/>
      <c r="AD33" s="614">
        <v>118384</v>
      </c>
      <c r="AE33" s="614"/>
      <c r="AF33" s="614"/>
      <c r="AG33" s="614"/>
      <c r="AH33" s="614"/>
      <c r="AI33" s="614"/>
      <c r="AJ33" s="614"/>
      <c r="AK33" s="614"/>
      <c r="AL33" s="615">
        <v>0.1</v>
      </c>
      <c r="AM33" s="616"/>
      <c r="AN33" s="616"/>
      <c r="AO33" s="617"/>
      <c r="AP33" s="660"/>
      <c r="AQ33" s="661"/>
      <c r="AR33" s="661"/>
      <c r="AS33" s="661"/>
      <c r="AT33" s="664"/>
      <c r="AU33" s="213"/>
      <c r="AV33" s="213"/>
      <c r="AW33" s="213"/>
      <c r="AX33" s="631" t="s">
        <v>321</v>
      </c>
      <c r="AY33" s="632"/>
      <c r="AZ33" s="632"/>
      <c r="BA33" s="632"/>
      <c r="BB33" s="632"/>
      <c r="BC33" s="632"/>
      <c r="BD33" s="632"/>
      <c r="BE33" s="632"/>
      <c r="BF33" s="633"/>
      <c r="BG33" s="668">
        <v>99.2</v>
      </c>
      <c r="BH33" s="669"/>
      <c r="BI33" s="669"/>
      <c r="BJ33" s="669"/>
      <c r="BK33" s="669"/>
      <c r="BL33" s="669"/>
      <c r="BM33" s="670">
        <v>97.3</v>
      </c>
      <c r="BN33" s="669"/>
      <c r="BO33" s="669"/>
      <c r="BP33" s="669"/>
      <c r="BQ33" s="671"/>
      <c r="BR33" s="668">
        <v>99.3</v>
      </c>
      <c r="BS33" s="669"/>
      <c r="BT33" s="669"/>
      <c r="BU33" s="669"/>
      <c r="BV33" s="669"/>
      <c r="BW33" s="669"/>
      <c r="BX33" s="670">
        <v>97.2</v>
      </c>
      <c r="BY33" s="669"/>
      <c r="BZ33" s="669"/>
      <c r="CA33" s="669"/>
      <c r="CB33" s="671"/>
      <c r="CD33" s="607" t="s">
        <v>322</v>
      </c>
      <c r="CE33" s="608"/>
      <c r="CF33" s="608"/>
      <c r="CG33" s="608"/>
      <c r="CH33" s="608"/>
      <c r="CI33" s="608"/>
      <c r="CJ33" s="608"/>
      <c r="CK33" s="608"/>
      <c r="CL33" s="608"/>
      <c r="CM33" s="608"/>
      <c r="CN33" s="608"/>
      <c r="CO33" s="608"/>
      <c r="CP33" s="608"/>
      <c r="CQ33" s="609"/>
      <c r="CR33" s="610">
        <v>87979162</v>
      </c>
      <c r="CS33" s="642"/>
      <c r="CT33" s="642"/>
      <c r="CU33" s="642"/>
      <c r="CV33" s="642"/>
      <c r="CW33" s="642"/>
      <c r="CX33" s="642"/>
      <c r="CY33" s="643"/>
      <c r="CZ33" s="615">
        <v>30.9</v>
      </c>
      <c r="DA33" s="640"/>
      <c r="DB33" s="640"/>
      <c r="DC33" s="644"/>
      <c r="DD33" s="619">
        <v>68108052</v>
      </c>
      <c r="DE33" s="642"/>
      <c r="DF33" s="642"/>
      <c r="DG33" s="642"/>
      <c r="DH33" s="642"/>
      <c r="DI33" s="642"/>
      <c r="DJ33" s="642"/>
      <c r="DK33" s="643"/>
      <c r="DL33" s="619">
        <v>45433364</v>
      </c>
      <c r="DM33" s="642"/>
      <c r="DN33" s="642"/>
      <c r="DO33" s="642"/>
      <c r="DP33" s="642"/>
      <c r="DQ33" s="642"/>
      <c r="DR33" s="642"/>
      <c r="DS33" s="642"/>
      <c r="DT33" s="642"/>
      <c r="DU33" s="642"/>
      <c r="DV33" s="643"/>
      <c r="DW33" s="615">
        <v>32.5</v>
      </c>
      <c r="DX33" s="640"/>
      <c r="DY33" s="640"/>
      <c r="DZ33" s="640"/>
      <c r="EA33" s="640"/>
      <c r="EB33" s="640"/>
      <c r="EC33" s="641"/>
    </row>
    <row r="34" spans="2:133" ht="11.25" customHeight="1">
      <c r="B34" s="607" t="s">
        <v>323</v>
      </c>
      <c r="C34" s="608"/>
      <c r="D34" s="608"/>
      <c r="E34" s="608"/>
      <c r="F34" s="608"/>
      <c r="G34" s="608"/>
      <c r="H34" s="608"/>
      <c r="I34" s="608"/>
      <c r="J34" s="608"/>
      <c r="K34" s="608"/>
      <c r="L34" s="608"/>
      <c r="M34" s="608"/>
      <c r="N34" s="608"/>
      <c r="O34" s="608"/>
      <c r="P34" s="608"/>
      <c r="Q34" s="609"/>
      <c r="R34" s="610">
        <v>779830</v>
      </c>
      <c r="S34" s="611"/>
      <c r="T34" s="611"/>
      <c r="U34" s="611"/>
      <c r="V34" s="611"/>
      <c r="W34" s="611"/>
      <c r="X34" s="611"/>
      <c r="Y34" s="612"/>
      <c r="Z34" s="613">
        <v>0.3</v>
      </c>
      <c r="AA34" s="613"/>
      <c r="AB34" s="613"/>
      <c r="AC34" s="613"/>
      <c r="AD34" s="614" t="s">
        <v>244</v>
      </c>
      <c r="AE34" s="614"/>
      <c r="AF34" s="614"/>
      <c r="AG34" s="614"/>
      <c r="AH34" s="614"/>
      <c r="AI34" s="614"/>
      <c r="AJ34" s="614"/>
      <c r="AK34" s="614"/>
      <c r="AL34" s="615" t="s">
        <v>180</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324</v>
      </c>
      <c r="CE34" s="608"/>
      <c r="CF34" s="608"/>
      <c r="CG34" s="608"/>
      <c r="CH34" s="608"/>
      <c r="CI34" s="608"/>
      <c r="CJ34" s="608"/>
      <c r="CK34" s="608"/>
      <c r="CL34" s="608"/>
      <c r="CM34" s="608"/>
      <c r="CN34" s="608"/>
      <c r="CO34" s="608"/>
      <c r="CP34" s="608"/>
      <c r="CQ34" s="609"/>
      <c r="CR34" s="610">
        <v>34553880</v>
      </c>
      <c r="CS34" s="611"/>
      <c r="CT34" s="611"/>
      <c r="CU34" s="611"/>
      <c r="CV34" s="611"/>
      <c r="CW34" s="611"/>
      <c r="CX34" s="611"/>
      <c r="CY34" s="612"/>
      <c r="CZ34" s="615">
        <v>12.1</v>
      </c>
      <c r="DA34" s="640"/>
      <c r="DB34" s="640"/>
      <c r="DC34" s="644"/>
      <c r="DD34" s="619">
        <v>22317366</v>
      </c>
      <c r="DE34" s="611"/>
      <c r="DF34" s="611"/>
      <c r="DG34" s="611"/>
      <c r="DH34" s="611"/>
      <c r="DI34" s="611"/>
      <c r="DJ34" s="611"/>
      <c r="DK34" s="612"/>
      <c r="DL34" s="619">
        <v>19482325</v>
      </c>
      <c r="DM34" s="611"/>
      <c r="DN34" s="611"/>
      <c r="DO34" s="611"/>
      <c r="DP34" s="611"/>
      <c r="DQ34" s="611"/>
      <c r="DR34" s="611"/>
      <c r="DS34" s="611"/>
      <c r="DT34" s="611"/>
      <c r="DU34" s="611"/>
      <c r="DV34" s="612"/>
      <c r="DW34" s="615">
        <v>13.9</v>
      </c>
      <c r="DX34" s="640"/>
      <c r="DY34" s="640"/>
      <c r="DZ34" s="640"/>
      <c r="EA34" s="640"/>
      <c r="EB34" s="640"/>
      <c r="EC34" s="641"/>
    </row>
    <row r="35" spans="2:133" ht="11.25" customHeight="1">
      <c r="B35" s="607" t="s">
        <v>325</v>
      </c>
      <c r="C35" s="608"/>
      <c r="D35" s="608"/>
      <c r="E35" s="608"/>
      <c r="F35" s="608"/>
      <c r="G35" s="608"/>
      <c r="H35" s="608"/>
      <c r="I35" s="608"/>
      <c r="J35" s="608"/>
      <c r="K35" s="608"/>
      <c r="L35" s="608"/>
      <c r="M35" s="608"/>
      <c r="N35" s="608"/>
      <c r="O35" s="608"/>
      <c r="P35" s="608"/>
      <c r="Q35" s="609"/>
      <c r="R35" s="610">
        <v>7513712</v>
      </c>
      <c r="S35" s="611"/>
      <c r="T35" s="611"/>
      <c r="U35" s="611"/>
      <c r="V35" s="611"/>
      <c r="W35" s="611"/>
      <c r="X35" s="611"/>
      <c r="Y35" s="612"/>
      <c r="Z35" s="613">
        <v>2.6</v>
      </c>
      <c r="AA35" s="613"/>
      <c r="AB35" s="613"/>
      <c r="AC35" s="613"/>
      <c r="AD35" s="614" t="s">
        <v>244</v>
      </c>
      <c r="AE35" s="614"/>
      <c r="AF35" s="614"/>
      <c r="AG35" s="614"/>
      <c r="AH35" s="614"/>
      <c r="AI35" s="614"/>
      <c r="AJ35" s="614"/>
      <c r="AK35" s="614"/>
      <c r="AL35" s="615" t="s">
        <v>180</v>
      </c>
      <c r="AM35" s="616"/>
      <c r="AN35" s="616"/>
      <c r="AO35" s="617"/>
      <c r="AP35" s="218"/>
      <c r="AQ35" s="592" t="s">
        <v>326</v>
      </c>
      <c r="AR35" s="593"/>
      <c r="AS35" s="593"/>
      <c r="AT35" s="593"/>
      <c r="AU35" s="593"/>
      <c r="AV35" s="593"/>
      <c r="AW35" s="593"/>
      <c r="AX35" s="593"/>
      <c r="AY35" s="593"/>
      <c r="AZ35" s="593"/>
      <c r="BA35" s="593"/>
      <c r="BB35" s="593"/>
      <c r="BC35" s="593"/>
      <c r="BD35" s="593"/>
      <c r="BE35" s="593"/>
      <c r="BF35" s="594"/>
      <c r="BG35" s="592" t="s">
        <v>327</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328</v>
      </c>
      <c r="CE35" s="608"/>
      <c r="CF35" s="608"/>
      <c r="CG35" s="608"/>
      <c r="CH35" s="608"/>
      <c r="CI35" s="608"/>
      <c r="CJ35" s="608"/>
      <c r="CK35" s="608"/>
      <c r="CL35" s="608"/>
      <c r="CM35" s="608"/>
      <c r="CN35" s="608"/>
      <c r="CO35" s="608"/>
      <c r="CP35" s="608"/>
      <c r="CQ35" s="609"/>
      <c r="CR35" s="610">
        <v>1875802</v>
      </c>
      <c r="CS35" s="642"/>
      <c r="CT35" s="642"/>
      <c r="CU35" s="642"/>
      <c r="CV35" s="642"/>
      <c r="CW35" s="642"/>
      <c r="CX35" s="642"/>
      <c r="CY35" s="643"/>
      <c r="CZ35" s="615">
        <v>0.7</v>
      </c>
      <c r="DA35" s="640"/>
      <c r="DB35" s="640"/>
      <c r="DC35" s="644"/>
      <c r="DD35" s="619">
        <v>1737582</v>
      </c>
      <c r="DE35" s="642"/>
      <c r="DF35" s="642"/>
      <c r="DG35" s="642"/>
      <c r="DH35" s="642"/>
      <c r="DI35" s="642"/>
      <c r="DJ35" s="642"/>
      <c r="DK35" s="643"/>
      <c r="DL35" s="619">
        <v>1736653</v>
      </c>
      <c r="DM35" s="642"/>
      <c r="DN35" s="642"/>
      <c r="DO35" s="642"/>
      <c r="DP35" s="642"/>
      <c r="DQ35" s="642"/>
      <c r="DR35" s="642"/>
      <c r="DS35" s="642"/>
      <c r="DT35" s="642"/>
      <c r="DU35" s="642"/>
      <c r="DV35" s="643"/>
      <c r="DW35" s="615">
        <v>1.2</v>
      </c>
      <c r="DX35" s="640"/>
      <c r="DY35" s="640"/>
      <c r="DZ35" s="640"/>
      <c r="EA35" s="640"/>
      <c r="EB35" s="640"/>
      <c r="EC35" s="641"/>
    </row>
    <row r="36" spans="2:133" ht="11.25" customHeight="1">
      <c r="B36" s="607" t="s">
        <v>329</v>
      </c>
      <c r="C36" s="608"/>
      <c r="D36" s="608"/>
      <c r="E36" s="608"/>
      <c r="F36" s="608"/>
      <c r="G36" s="608"/>
      <c r="H36" s="608"/>
      <c r="I36" s="608"/>
      <c r="J36" s="608"/>
      <c r="K36" s="608"/>
      <c r="L36" s="608"/>
      <c r="M36" s="608"/>
      <c r="N36" s="608"/>
      <c r="O36" s="608"/>
      <c r="P36" s="608"/>
      <c r="Q36" s="609"/>
      <c r="R36" s="610">
        <v>10815903</v>
      </c>
      <c r="S36" s="611"/>
      <c r="T36" s="611"/>
      <c r="U36" s="611"/>
      <c r="V36" s="611"/>
      <c r="W36" s="611"/>
      <c r="X36" s="611"/>
      <c r="Y36" s="612"/>
      <c r="Z36" s="613">
        <v>3.7</v>
      </c>
      <c r="AA36" s="613"/>
      <c r="AB36" s="613"/>
      <c r="AC36" s="613"/>
      <c r="AD36" s="614" t="s">
        <v>180</v>
      </c>
      <c r="AE36" s="614"/>
      <c r="AF36" s="614"/>
      <c r="AG36" s="614"/>
      <c r="AH36" s="614"/>
      <c r="AI36" s="614"/>
      <c r="AJ36" s="614"/>
      <c r="AK36" s="614"/>
      <c r="AL36" s="615" t="s">
        <v>180</v>
      </c>
      <c r="AM36" s="616"/>
      <c r="AN36" s="616"/>
      <c r="AO36" s="617"/>
      <c r="AP36" s="218"/>
      <c r="AQ36" s="676" t="s">
        <v>330</v>
      </c>
      <c r="AR36" s="677"/>
      <c r="AS36" s="677"/>
      <c r="AT36" s="677"/>
      <c r="AU36" s="677"/>
      <c r="AV36" s="677"/>
      <c r="AW36" s="677"/>
      <c r="AX36" s="677"/>
      <c r="AY36" s="678"/>
      <c r="AZ36" s="599">
        <v>31122702</v>
      </c>
      <c r="BA36" s="600"/>
      <c r="BB36" s="600"/>
      <c r="BC36" s="600"/>
      <c r="BD36" s="600"/>
      <c r="BE36" s="600"/>
      <c r="BF36" s="672"/>
      <c r="BG36" s="596" t="s">
        <v>331</v>
      </c>
      <c r="BH36" s="597"/>
      <c r="BI36" s="597"/>
      <c r="BJ36" s="597"/>
      <c r="BK36" s="597"/>
      <c r="BL36" s="597"/>
      <c r="BM36" s="597"/>
      <c r="BN36" s="597"/>
      <c r="BO36" s="597"/>
      <c r="BP36" s="597"/>
      <c r="BQ36" s="597"/>
      <c r="BR36" s="597"/>
      <c r="BS36" s="597"/>
      <c r="BT36" s="597"/>
      <c r="BU36" s="598"/>
      <c r="BV36" s="599">
        <v>-2607188</v>
      </c>
      <c r="BW36" s="600"/>
      <c r="BX36" s="600"/>
      <c r="BY36" s="600"/>
      <c r="BZ36" s="600"/>
      <c r="CA36" s="600"/>
      <c r="CB36" s="672"/>
      <c r="CD36" s="607" t="s">
        <v>332</v>
      </c>
      <c r="CE36" s="608"/>
      <c r="CF36" s="608"/>
      <c r="CG36" s="608"/>
      <c r="CH36" s="608"/>
      <c r="CI36" s="608"/>
      <c r="CJ36" s="608"/>
      <c r="CK36" s="608"/>
      <c r="CL36" s="608"/>
      <c r="CM36" s="608"/>
      <c r="CN36" s="608"/>
      <c r="CO36" s="608"/>
      <c r="CP36" s="608"/>
      <c r="CQ36" s="609"/>
      <c r="CR36" s="610">
        <v>18987780</v>
      </c>
      <c r="CS36" s="611"/>
      <c r="CT36" s="611"/>
      <c r="CU36" s="611"/>
      <c r="CV36" s="611"/>
      <c r="CW36" s="611"/>
      <c r="CX36" s="611"/>
      <c r="CY36" s="612"/>
      <c r="CZ36" s="615">
        <v>6.7</v>
      </c>
      <c r="DA36" s="640"/>
      <c r="DB36" s="640"/>
      <c r="DC36" s="644"/>
      <c r="DD36" s="619">
        <v>16619514</v>
      </c>
      <c r="DE36" s="611"/>
      <c r="DF36" s="611"/>
      <c r="DG36" s="611"/>
      <c r="DH36" s="611"/>
      <c r="DI36" s="611"/>
      <c r="DJ36" s="611"/>
      <c r="DK36" s="612"/>
      <c r="DL36" s="619">
        <v>6876523</v>
      </c>
      <c r="DM36" s="611"/>
      <c r="DN36" s="611"/>
      <c r="DO36" s="611"/>
      <c r="DP36" s="611"/>
      <c r="DQ36" s="611"/>
      <c r="DR36" s="611"/>
      <c r="DS36" s="611"/>
      <c r="DT36" s="611"/>
      <c r="DU36" s="611"/>
      <c r="DV36" s="612"/>
      <c r="DW36" s="615">
        <v>4.9000000000000004</v>
      </c>
      <c r="DX36" s="640"/>
      <c r="DY36" s="640"/>
      <c r="DZ36" s="640"/>
      <c r="EA36" s="640"/>
      <c r="EB36" s="640"/>
      <c r="EC36" s="641"/>
    </row>
    <row r="37" spans="2:133" ht="11.25" customHeight="1">
      <c r="B37" s="607" t="s">
        <v>333</v>
      </c>
      <c r="C37" s="608"/>
      <c r="D37" s="608"/>
      <c r="E37" s="608"/>
      <c r="F37" s="608"/>
      <c r="G37" s="608"/>
      <c r="H37" s="608"/>
      <c r="I37" s="608"/>
      <c r="J37" s="608"/>
      <c r="K37" s="608"/>
      <c r="L37" s="608"/>
      <c r="M37" s="608"/>
      <c r="N37" s="608"/>
      <c r="O37" s="608"/>
      <c r="P37" s="608"/>
      <c r="Q37" s="609"/>
      <c r="R37" s="610">
        <v>3487985</v>
      </c>
      <c r="S37" s="611"/>
      <c r="T37" s="611"/>
      <c r="U37" s="611"/>
      <c r="V37" s="611"/>
      <c r="W37" s="611"/>
      <c r="X37" s="611"/>
      <c r="Y37" s="612"/>
      <c r="Z37" s="613">
        <v>1.2</v>
      </c>
      <c r="AA37" s="613"/>
      <c r="AB37" s="613"/>
      <c r="AC37" s="613"/>
      <c r="AD37" s="614">
        <v>65809</v>
      </c>
      <c r="AE37" s="614"/>
      <c r="AF37" s="614"/>
      <c r="AG37" s="614"/>
      <c r="AH37" s="614"/>
      <c r="AI37" s="614"/>
      <c r="AJ37" s="614"/>
      <c r="AK37" s="614"/>
      <c r="AL37" s="615">
        <v>0</v>
      </c>
      <c r="AM37" s="616"/>
      <c r="AN37" s="616"/>
      <c r="AO37" s="617"/>
      <c r="AQ37" s="673" t="s">
        <v>334</v>
      </c>
      <c r="AR37" s="674"/>
      <c r="AS37" s="674"/>
      <c r="AT37" s="674"/>
      <c r="AU37" s="674"/>
      <c r="AV37" s="674"/>
      <c r="AW37" s="674"/>
      <c r="AX37" s="674"/>
      <c r="AY37" s="675"/>
      <c r="AZ37" s="610">
        <v>2515414</v>
      </c>
      <c r="BA37" s="611"/>
      <c r="BB37" s="611"/>
      <c r="BC37" s="611"/>
      <c r="BD37" s="642"/>
      <c r="BE37" s="642"/>
      <c r="BF37" s="665"/>
      <c r="BG37" s="607" t="s">
        <v>335</v>
      </c>
      <c r="BH37" s="608"/>
      <c r="BI37" s="608"/>
      <c r="BJ37" s="608"/>
      <c r="BK37" s="608"/>
      <c r="BL37" s="608"/>
      <c r="BM37" s="608"/>
      <c r="BN37" s="608"/>
      <c r="BO37" s="608"/>
      <c r="BP37" s="608"/>
      <c r="BQ37" s="608"/>
      <c r="BR37" s="608"/>
      <c r="BS37" s="608"/>
      <c r="BT37" s="608"/>
      <c r="BU37" s="609"/>
      <c r="BV37" s="610">
        <v>-3540419</v>
      </c>
      <c r="BW37" s="611"/>
      <c r="BX37" s="611"/>
      <c r="BY37" s="611"/>
      <c r="BZ37" s="611"/>
      <c r="CA37" s="611"/>
      <c r="CB37" s="620"/>
      <c r="CD37" s="607" t="s">
        <v>336</v>
      </c>
      <c r="CE37" s="608"/>
      <c r="CF37" s="608"/>
      <c r="CG37" s="608"/>
      <c r="CH37" s="608"/>
      <c r="CI37" s="608"/>
      <c r="CJ37" s="608"/>
      <c r="CK37" s="608"/>
      <c r="CL37" s="608"/>
      <c r="CM37" s="608"/>
      <c r="CN37" s="608"/>
      <c r="CO37" s="608"/>
      <c r="CP37" s="608"/>
      <c r="CQ37" s="609"/>
      <c r="CR37" s="610">
        <v>23616</v>
      </c>
      <c r="CS37" s="642"/>
      <c r="CT37" s="642"/>
      <c r="CU37" s="642"/>
      <c r="CV37" s="642"/>
      <c r="CW37" s="642"/>
      <c r="CX37" s="642"/>
      <c r="CY37" s="643"/>
      <c r="CZ37" s="615">
        <v>0</v>
      </c>
      <c r="DA37" s="640"/>
      <c r="DB37" s="640"/>
      <c r="DC37" s="644"/>
      <c r="DD37" s="619">
        <v>23616</v>
      </c>
      <c r="DE37" s="642"/>
      <c r="DF37" s="642"/>
      <c r="DG37" s="642"/>
      <c r="DH37" s="642"/>
      <c r="DI37" s="642"/>
      <c r="DJ37" s="642"/>
      <c r="DK37" s="643"/>
      <c r="DL37" s="619">
        <v>23616</v>
      </c>
      <c r="DM37" s="642"/>
      <c r="DN37" s="642"/>
      <c r="DO37" s="642"/>
      <c r="DP37" s="642"/>
      <c r="DQ37" s="642"/>
      <c r="DR37" s="642"/>
      <c r="DS37" s="642"/>
      <c r="DT37" s="642"/>
      <c r="DU37" s="642"/>
      <c r="DV37" s="643"/>
      <c r="DW37" s="615">
        <v>0</v>
      </c>
      <c r="DX37" s="640"/>
      <c r="DY37" s="640"/>
      <c r="DZ37" s="640"/>
      <c r="EA37" s="640"/>
      <c r="EB37" s="640"/>
      <c r="EC37" s="641"/>
    </row>
    <row r="38" spans="2:133" ht="11.25" customHeight="1">
      <c r="B38" s="607" t="s">
        <v>337</v>
      </c>
      <c r="C38" s="608"/>
      <c r="D38" s="608"/>
      <c r="E38" s="608"/>
      <c r="F38" s="608"/>
      <c r="G38" s="608"/>
      <c r="H38" s="608"/>
      <c r="I38" s="608"/>
      <c r="J38" s="608"/>
      <c r="K38" s="608"/>
      <c r="L38" s="608"/>
      <c r="M38" s="608"/>
      <c r="N38" s="608"/>
      <c r="O38" s="608"/>
      <c r="P38" s="608"/>
      <c r="Q38" s="609"/>
      <c r="R38" s="610">
        <v>17428700</v>
      </c>
      <c r="S38" s="611"/>
      <c r="T38" s="611"/>
      <c r="U38" s="611"/>
      <c r="V38" s="611"/>
      <c r="W38" s="611"/>
      <c r="X38" s="611"/>
      <c r="Y38" s="612"/>
      <c r="Z38" s="613">
        <v>5.9</v>
      </c>
      <c r="AA38" s="613"/>
      <c r="AB38" s="613"/>
      <c r="AC38" s="613"/>
      <c r="AD38" s="614" t="s">
        <v>244</v>
      </c>
      <c r="AE38" s="614"/>
      <c r="AF38" s="614"/>
      <c r="AG38" s="614"/>
      <c r="AH38" s="614"/>
      <c r="AI38" s="614"/>
      <c r="AJ38" s="614"/>
      <c r="AK38" s="614"/>
      <c r="AL38" s="615" t="s">
        <v>244</v>
      </c>
      <c r="AM38" s="616"/>
      <c r="AN38" s="616"/>
      <c r="AO38" s="617"/>
      <c r="AQ38" s="673" t="s">
        <v>338</v>
      </c>
      <c r="AR38" s="674"/>
      <c r="AS38" s="674"/>
      <c r="AT38" s="674"/>
      <c r="AU38" s="674"/>
      <c r="AV38" s="674"/>
      <c r="AW38" s="674"/>
      <c r="AX38" s="674"/>
      <c r="AY38" s="675"/>
      <c r="AZ38" s="610">
        <v>1500971</v>
      </c>
      <c r="BA38" s="611"/>
      <c r="BB38" s="611"/>
      <c r="BC38" s="611"/>
      <c r="BD38" s="642"/>
      <c r="BE38" s="642"/>
      <c r="BF38" s="665"/>
      <c r="BG38" s="607" t="s">
        <v>339</v>
      </c>
      <c r="BH38" s="608"/>
      <c r="BI38" s="608"/>
      <c r="BJ38" s="608"/>
      <c r="BK38" s="608"/>
      <c r="BL38" s="608"/>
      <c r="BM38" s="608"/>
      <c r="BN38" s="608"/>
      <c r="BO38" s="608"/>
      <c r="BP38" s="608"/>
      <c r="BQ38" s="608"/>
      <c r="BR38" s="608"/>
      <c r="BS38" s="608"/>
      <c r="BT38" s="608"/>
      <c r="BU38" s="609"/>
      <c r="BV38" s="610">
        <v>75980</v>
      </c>
      <c r="BW38" s="611"/>
      <c r="BX38" s="611"/>
      <c r="BY38" s="611"/>
      <c r="BZ38" s="611"/>
      <c r="CA38" s="611"/>
      <c r="CB38" s="620"/>
      <c r="CD38" s="607" t="s">
        <v>340</v>
      </c>
      <c r="CE38" s="608"/>
      <c r="CF38" s="608"/>
      <c r="CG38" s="608"/>
      <c r="CH38" s="608"/>
      <c r="CI38" s="608"/>
      <c r="CJ38" s="608"/>
      <c r="CK38" s="608"/>
      <c r="CL38" s="608"/>
      <c r="CM38" s="608"/>
      <c r="CN38" s="608"/>
      <c r="CO38" s="608"/>
      <c r="CP38" s="608"/>
      <c r="CQ38" s="609"/>
      <c r="CR38" s="610">
        <v>25494889</v>
      </c>
      <c r="CS38" s="611"/>
      <c r="CT38" s="611"/>
      <c r="CU38" s="611"/>
      <c r="CV38" s="611"/>
      <c r="CW38" s="611"/>
      <c r="CX38" s="611"/>
      <c r="CY38" s="612"/>
      <c r="CZ38" s="615">
        <v>9</v>
      </c>
      <c r="DA38" s="640"/>
      <c r="DB38" s="640"/>
      <c r="DC38" s="644"/>
      <c r="DD38" s="619">
        <v>20880615</v>
      </c>
      <c r="DE38" s="611"/>
      <c r="DF38" s="611"/>
      <c r="DG38" s="611"/>
      <c r="DH38" s="611"/>
      <c r="DI38" s="611"/>
      <c r="DJ38" s="611"/>
      <c r="DK38" s="612"/>
      <c r="DL38" s="619">
        <v>17337863</v>
      </c>
      <c r="DM38" s="611"/>
      <c r="DN38" s="611"/>
      <c r="DO38" s="611"/>
      <c r="DP38" s="611"/>
      <c r="DQ38" s="611"/>
      <c r="DR38" s="611"/>
      <c r="DS38" s="611"/>
      <c r="DT38" s="611"/>
      <c r="DU38" s="611"/>
      <c r="DV38" s="612"/>
      <c r="DW38" s="615">
        <v>12.4</v>
      </c>
      <c r="DX38" s="640"/>
      <c r="DY38" s="640"/>
      <c r="DZ38" s="640"/>
      <c r="EA38" s="640"/>
      <c r="EB38" s="640"/>
      <c r="EC38" s="641"/>
    </row>
    <row r="39" spans="2:133" ht="11.25" customHeight="1">
      <c r="B39" s="607" t="s">
        <v>341</v>
      </c>
      <c r="C39" s="608"/>
      <c r="D39" s="608"/>
      <c r="E39" s="608"/>
      <c r="F39" s="608"/>
      <c r="G39" s="608"/>
      <c r="H39" s="608"/>
      <c r="I39" s="608"/>
      <c r="J39" s="608"/>
      <c r="K39" s="608"/>
      <c r="L39" s="608"/>
      <c r="M39" s="608"/>
      <c r="N39" s="608"/>
      <c r="O39" s="608"/>
      <c r="P39" s="608"/>
      <c r="Q39" s="609"/>
      <c r="R39" s="610" t="s">
        <v>244</v>
      </c>
      <c r="S39" s="611"/>
      <c r="T39" s="611"/>
      <c r="U39" s="611"/>
      <c r="V39" s="611"/>
      <c r="W39" s="611"/>
      <c r="X39" s="611"/>
      <c r="Y39" s="612"/>
      <c r="Z39" s="613" t="s">
        <v>244</v>
      </c>
      <c r="AA39" s="613"/>
      <c r="AB39" s="613"/>
      <c r="AC39" s="613"/>
      <c r="AD39" s="614" t="s">
        <v>244</v>
      </c>
      <c r="AE39" s="614"/>
      <c r="AF39" s="614"/>
      <c r="AG39" s="614"/>
      <c r="AH39" s="614"/>
      <c r="AI39" s="614"/>
      <c r="AJ39" s="614"/>
      <c r="AK39" s="614"/>
      <c r="AL39" s="615" t="s">
        <v>244</v>
      </c>
      <c r="AM39" s="616"/>
      <c r="AN39" s="616"/>
      <c r="AO39" s="617"/>
      <c r="AQ39" s="673" t="s">
        <v>342</v>
      </c>
      <c r="AR39" s="674"/>
      <c r="AS39" s="674"/>
      <c r="AT39" s="674"/>
      <c r="AU39" s="674"/>
      <c r="AV39" s="674"/>
      <c r="AW39" s="674"/>
      <c r="AX39" s="674"/>
      <c r="AY39" s="675"/>
      <c r="AZ39" s="610">
        <v>1319030</v>
      </c>
      <c r="BA39" s="611"/>
      <c r="BB39" s="611"/>
      <c r="BC39" s="611"/>
      <c r="BD39" s="642"/>
      <c r="BE39" s="642"/>
      <c r="BF39" s="665"/>
      <c r="BG39" s="607" t="s">
        <v>343</v>
      </c>
      <c r="BH39" s="608"/>
      <c r="BI39" s="608"/>
      <c r="BJ39" s="608"/>
      <c r="BK39" s="608"/>
      <c r="BL39" s="608"/>
      <c r="BM39" s="608"/>
      <c r="BN39" s="608"/>
      <c r="BO39" s="608"/>
      <c r="BP39" s="608"/>
      <c r="BQ39" s="608"/>
      <c r="BR39" s="608"/>
      <c r="BS39" s="608"/>
      <c r="BT39" s="608"/>
      <c r="BU39" s="609"/>
      <c r="BV39" s="610">
        <v>111098</v>
      </c>
      <c r="BW39" s="611"/>
      <c r="BX39" s="611"/>
      <c r="BY39" s="611"/>
      <c r="BZ39" s="611"/>
      <c r="CA39" s="611"/>
      <c r="CB39" s="620"/>
      <c r="CD39" s="607" t="s">
        <v>344</v>
      </c>
      <c r="CE39" s="608"/>
      <c r="CF39" s="608"/>
      <c r="CG39" s="608"/>
      <c r="CH39" s="608"/>
      <c r="CI39" s="608"/>
      <c r="CJ39" s="608"/>
      <c r="CK39" s="608"/>
      <c r="CL39" s="608"/>
      <c r="CM39" s="608"/>
      <c r="CN39" s="608"/>
      <c r="CO39" s="608"/>
      <c r="CP39" s="608"/>
      <c r="CQ39" s="609"/>
      <c r="CR39" s="610">
        <v>6121290</v>
      </c>
      <c r="CS39" s="642"/>
      <c r="CT39" s="642"/>
      <c r="CU39" s="642"/>
      <c r="CV39" s="642"/>
      <c r="CW39" s="642"/>
      <c r="CX39" s="642"/>
      <c r="CY39" s="643"/>
      <c r="CZ39" s="615">
        <v>2.2000000000000002</v>
      </c>
      <c r="DA39" s="640"/>
      <c r="DB39" s="640"/>
      <c r="DC39" s="644"/>
      <c r="DD39" s="619">
        <v>6116283</v>
      </c>
      <c r="DE39" s="642"/>
      <c r="DF39" s="642"/>
      <c r="DG39" s="642"/>
      <c r="DH39" s="642"/>
      <c r="DI39" s="642"/>
      <c r="DJ39" s="642"/>
      <c r="DK39" s="643"/>
      <c r="DL39" s="619" t="s">
        <v>180</v>
      </c>
      <c r="DM39" s="642"/>
      <c r="DN39" s="642"/>
      <c r="DO39" s="642"/>
      <c r="DP39" s="642"/>
      <c r="DQ39" s="642"/>
      <c r="DR39" s="642"/>
      <c r="DS39" s="642"/>
      <c r="DT39" s="642"/>
      <c r="DU39" s="642"/>
      <c r="DV39" s="643"/>
      <c r="DW39" s="615" t="s">
        <v>244</v>
      </c>
      <c r="DX39" s="640"/>
      <c r="DY39" s="640"/>
      <c r="DZ39" s="640"/>
      <c r="EA39" s="640"/>
      <c r="EB39" s="640"/>
      <c r="EC39" s="641"/>
    </row>
    <row r="40" spans="2:133" ht="11.25" customHeight="1">
      <c r="B40" s="607" t="s">
        <v>345</v>
      </c>
      <c r="C40" s="608"/>
      <c r="D40" s="608"/>
      <c r="E40" s="608"/>
      <c r="F40" s="608"/>
      <c r="G40" s="608"/>
      <c r="H40" s="608"/>
      <c r="I40" s="608"/>
      <c r="J40" s="608"/>
      <c r="K40" s="608"/>
      <c r="L40" s="608"/>
      <c r="M40" s="608"/>
      <c r="N40" s="608"/>
      <c r="O40" s="608"/>
      <c r="P40" s="608"/>
      <c r="Q40" s="609"/>
      <c r="R40" s="610">
        <v>5362200</v>
      </c>
      <c r="S40" s="611"/>
      <c r="T40" s="611"/>
      <c r="U40" s="611"/>
      <c r="V40" s="611"/>
      <c r="W40" s="611"/>
      <c r="X40" s="611"/>
      <c r="Y40" s="612"/>
      <c r="Z40" s="613">
        <v>1.8</v>
      </c>
      <c r="AA40" s="613"/>
      <c r="AB40" s="613"/>
      <c r="AC40" s="613"/>
      <c r="AD40" s="614" t="s">
        <v>180</v>
      </c>
      <c r="AE40" s="614"/>
      <c r="AF40" s="614"/>
      <c r="AG40" s="614"/>
      <c r="AH40" s="614"/>
      <c r="AI40" s="614"/>
      <c r="AJ40" s="614"/>
      <c r="AK40" s="614"/>
      <c r="AL40" s="615" t="s">
        <v>180</v>
      </c>
      <c r="AM40" s="616"/>
      <c r="AN40" s="616"/>
      <c r="AO40" s="617"/>
      <c r="AQ40" s="673" t="s">
        <v>346</v>
      </c>
      <c r="AR40" s="674"/>
      <c r="AS40" s="674"/>
      <c r="AT40" s="674"/>
      <c r="AU40" s="674"/>
      <c r="AV40" s="674"/>
      <c r="AW40" s="674"/>
      <c r="AX40" s="674"/>
      <c r="AY40" s="675"/>
      <c r="AZ40" s="610">
        <v>292398</v>
      </c>
      <c r="BA40" s="611"/>
      <c r="BB40" s="611"/>
      <c r="BC40" s="611"/>
      <c r="BD40" s="642"/>
      <c r="BE40" s="642"/>
      <c r="BF40" s="665"/>
      <c r="BG40" s="658" t="s">
        <v>347</v>
      </c>
      <c r="BH40" s="659"/>
      <c r="BI40" s="659"/>
      <c r="BJ40" s="659"/>
      <c r="BK40" s="659"/>
      <c r="BL40" s="214"/>
      <c r="BM40" s="608" t="s">
        <v>348</v>
      </c>
      <c r="BN40" s="608"/>
      <c r="BO40" s="608"/>
      <c r="BP40" s="608"/>
      <c r="BQ40" s="608"/>
      <c r="BR40" s="608"/>
      <c r="BS40" s="608"/>
      <c r="BT40" s="608"/>
      <c r="BU40" s="609"/>
      <c r="BV40" s="610">
        <v>82</v>
      </c>
      <c r="BW40" s="611"/>
      <c r="BX40" s="611"/>
      <c r="BY40" s="611"/>
      <c r="BZ40" s="611"/>
      <c r="CA40" s="611"/>
      <c r="CB40" s="620"/>
      <c r="CD40" s="607" t="s">
        <v>349</v>
      </c>
      <c r="CE40" s="608"/>
      <c r="CF40" s="608"/>
      <c r="CG40" s="608"/>
      <c r="CH40" s="608"/>
      <c r="CI40" s="608"/>
      <c r="CJ40" s="608"/>
      <c r="CK40" s="608"/>
      <c r="CL40" s="608"/>
      <c r="CM40" s="608"/>
      <c r="CN40" s="608"/>
      <c r="CO40" s="608"/>
      <c r="CP40" s="608"/>
      <c r="CQ40" s="609"/>
      <c r="CR40" s="610">
        <v>945521</v>
      </c>
      <c r="CS40" s="611"/>
      <c r="CT40" s="611"/>
      <c r="CU40" s="611"/>
      <c r="CV40" s="611"/>
      <c r="CW40" s="611"/>
      <c r="CX40" s="611"/>
      <c r="CY40" s="612"/>
      <c r="CZ40" s="615">
        <v>0.3</v>
      </c>
      <c r="DA40" s="640"/>
      <c r="DB40" s="640"/>
      <c r="DC40" s="644"/>
      <c r="DD40" s="619">
        <v>436692</v>
      </c>
      <c r="DE40" s="611"/>
      <c r="DF40" s="611"/>
      <c r="DG40" s="611"/>
      <c r="DH40" s="611"/>
      <c r="DI40" s="611"/>
      <c r="DJ40" s="611"/>
      <c r="DK40" s="612"/>
      <c r="DL40" s="619" t="s">
        <v>180</v>
      </c>
      <c r="DM40" s="611"/>
      <c r="DN40" s="611"/>
      <c r="DO40" s="611"/>
      <c r="DP40" s="611"/>
      <c r="DQ40" s="611"/>
      <c r="DR40" s="611"/>
      <c r="DS40" s="611"/>
      <c r="DT40" s="611"/>
      <c r="DU40" s="611"/>
      <c r="DV40" s="612"/>
      <c r="DW40" s="615" t="s">
        <v>180</v>
      </c>
      <c r="DX40" s="640"/>
      <c r="DY40" s="640"/>
      <c r="DZ40" s="640"/>
      <c r="EA40" s="640"/>
      <c r="EB40" s="640"/>
      <c r="EC40" s="641"/>
    </row>
    <row r="41" spans="2:133" ht="11.25" customHeight="1">
      <c r="B41" s="631" t="s">
        <v>350</v>
      </c>
      <c r="C41" s="632"/>
      <c r="D41" s="632"/>
      <c r="E41" s="632"/>
      <c r="F41" s="632"/>
      <c r="G41" s="632"/>
      <c r="H41" s="632"/>
      <c r="I41" s="632"/>
      <c r="J41" s="632"/>
      <c r="K41" s="632"/>
      <c r="L41" s="632"/>
      <c r="M41" s="632"/>
      <c r="N41" s="632"/>
      <c r="O41" s="632"/>
      <c r="P41" s="632"/>
      <c r="Q41" s="633"/>
      <c r="R41" s="682">
        <v>293890590</v>
      </c>
      <c r="S41" s="683"/>
      <c r="T41" s="683"/>
      <c r="U41" s="683"/>
      <c r="V41" s="683"/>
      <c r="W41" s="683"/>
      <c r="X41" s="683"/>
      <c r="Y41" s="687"/>
      <c r="Z41" s="688">
        <v>100</v>
      </c>
      <c r="AA41" s="688"/>
      <c r="AB41" s="688"/>
      <c r="AC41" s="688"/>
      <c r="AD41" s="689">
        <v>134600774</v>
      </c>
      <c r="AE41" s="689"/>
      <c r="AF41" s="689"/>
      <c r="AG41" s="689"/>
      <c r="AH41" s="689"/>
      <c r="AI41" s="689"/>
      <c r="AJ41" s="689"/>
      <c r="AK41" s="689"/>
      <c r="AL41" s="690">
        <v>100</v>
      </c>
      <c r="AM41" s="670"/>
      <c r="AN41" s="670"/>
      <c r="AO41" s="691"/>
      <c r="AQ41" s="673" t="s">
        <v>351</v>
      </c>
      <c r="AR41" s="674"/>
      <c r="AS41" s="674"/>
      <c r="AT41" s="674"/>
      <c r="AU41" s="674"/>
      <c r="AV41" s="674"/>
      <c r="AW41" s="674"/>
      <c r="AX41" s="674"/>
      <c r="AY41" s="675"/>
      <c r="AZ41" s="610">
        <v>7191598</v>
      </c>
      <c r="BA41" s="611"/>
      <c r="BB41" s="611"/>
      <c r="BC41" s="611"/>
      <c r="BD41" s="642"/>
      <c r="BE41" s="642"/>
      <c r="BF41" s="665"/>
      <c r="BG41" s="658"/>
      <c r="BH41" s="659"/>
      <c r="BI41" s="659"/>
      <c r="BJ41" s="659"/>
      <c r="BK41" s="659"/>
      <c r="BL41" s="214"/>
      <c r="BM41" s="608" t="s">
        <v>352</v>
      </c>
      <c r="BN41" s="608"/>
      <c r="BO41" s="608"/>
      <c r="BP41" s="608"/>
      <c r="BQ41" s="608"/>
      <c r="BR41" s="608"/>
      <c r="BS41" s="608"/>
      <c r="BT41" s="608"/>
      <c r="BU41" s="609"/>
      <c r="BV41" s="610" t="s">
        <v>244</v>
      </c>
      <c r="BW41" s="611"/>
      <c r="BX41" s="611"/>
      <c r="BY41" s="611"/>
      <c r="BZ41" s="611"/>
      <c r="CA41" s="611"/>
      <c r="CB41" s="620"/>
      <c r="CD41" s="607" t="s">
        <v>353</v>
      </c>
      <c r="CE41" s="608"/>
      <c r="CF41" s="608"/>
      <c r="CG41" s="608"/>
      <c r="CH41" s="608"/>
      <c r="CI41" s="608"/>
      <c r="CJ41" s="608"/>
      <c r="CK41" s="608"/>
      <c r="CL41" s="608"/>
      <c r="CM41" s="608"/>
      <c r="CN41" s="608"/>
      <c r="CO41" s="608"/>
      <c r="CP41" s="608"/>
      <c r="CQ41" s="609"/>
      <c r="CR41" s="610" t="s">
        <v>180</v>
      </c>
      <c r="CS41" s="642"/>
      <c r="CT41" s="642"/>
      <c r="CU41" s="642"/>
      <c r="CV41" s="642"/>
      <c r="CW41" s="642"/>
      <c r="CX41" s="642"/>
      <c r="CY41" s="643"/>
      <c r="CZ41" s="615" t="s">
        <v>244</v>
      </c>
      <c r="DA41" s="640"/>
      <c r="DB41" s="640"/>
      <c r="DC41" s="644"/>
      <c r="DD41" s="619" t="s">
        <v>180</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c r="AQ42" s="679" t="s">
        <v>354</v>
      </c>
      <c r="AR42" s="680"/>
      <c r="AS42" s="680"/>
      <c r="AT42" s="680"/>
      <c r="AU42" s="680"/>
      <c r="AV42" s="680"/>
      <c r="AW42" s="680"/>
      <c r="AX42" s="680"/>
      <c r="AY42" s="681"/>
      <c r="AZ42" s="682">
        <v>18303291</v>
      </c>
      <c r="BA42" s="683"/>
      <c r="BB42" s="683"/>
      <c r="BC42" s="683"/>
      <c r="BD42" s="669"/>
      <c r="BE42" s="669"/>
      <c r="BF42" s="671"/>
      <c r="BG42" s="660"/>
      <c r="BH42" s="661"/>
      <c r="BI42" s="661"/>
      <c r="BJ42" s="661"/>
      <c r="BK42" s="661"/>
      <c r="BL42" s="215"/>
      <c r="BM42" s="632" t="s">
        <v>355</v>
      </c>
      <c r="BN42" s="632"/>
      <c r="BO42" s="632"/>
      <c r="BP42" s="632"/>
      <c r="BQ42" s="632"/>
      <c r="BR42" s="632"/>
      <c r="BS42" s="632"/>
      <c r="BT42" s="632"/>
      <c r="BU42" s="633"/>
      <c r="BV42" s="682">
        <v>444</v>
      </c>
      <c r="BW42" s="683"/>
      <c r="BX42" s="683"/>
      <c r="BY42" s="683"/>
      <c r="BZ42" s="683"/>
      <c r="CA42" s="683"/>
      <c r="CB42" s="692"/>
      <c r="CD42" s="607" t="s">
        <v>356</v>
      </c>
      <c r="CE42" s="608"/>
      <c r="CF42" s="608"/>
      <c r="CG42" s="608"/>
      <c r="CH42" s="608"/>
      <c r="CI42" s="608"/>
      <c r="CJ42" s="608"/>
      <c r="CK42" s="608"/>
      <c r="CL42" s="608"/>
      <c r="CM42" s="608"/>
      <c r="CN42" s="608"/>
      <c r="CO42" s="608"/>
      <c r="CP42" s="608"/>
      <c r="CQ42" s="609"/>
      <c r="CR42" s="610">
        <v>30961811</v>
      </c>
      <c r="CS42" s="642"/>
      <c r="CT42" s="642"/>
      <c r="CU42" s="642"/>
      <c r="CV42" s="642"/>
      <c r="CW42" s="642"/>
      <c r="CX42" s="642"/>
      <c r="CY42" s="643"/>
      <c r="CZ42" s="615">
        <v>10.9</v>
      </c>
      <c r="DA42" s="640"/>
      <c r="DB42" s="640"/>
      <c r="DC42" s="644"/>
      <c r="DD42" s="619">
        <v>11520786</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c r="B43" s="208" t="s">
        <v>357</v>
      </c>
      <c r="CD43" s="607" t="s">
        <v>358</v>
      </c>
      <c r="CE43" s="608"/>
      <c r="CF43" s="608"/>
      <c r="CG43" s="608"/>
      <c r="CH43" s="608"/>
      <c r="CI43" s="608"/>
      <c r="CJ43" s="608"/>
      <c r="CK43" s="608"/>
      <c r="CL43" s="608"/>
      <c r="CM43" s="608"/>
      <c r="CN43" s="608"/>
      <c r="CO43" s="608"/>
      <c r="CP43" s="608"/>
      <c r="CQ43" s="609"/>
      <c r="CR43" s="610">
        <v>1437202</v>
      </c>
      <c r="CS43" s="642"/>
      <c r="CT43" s="642"/>
      <c r="CU43" s="642"/>
      <c r="CV43" s="642"/>
      <c r="CW43" s="642"/>
      <c r="CX43" s="642"/>
      <c r="CY43" s="643"/>
      <c r="CZ43" s="615">
        <v>0.5</v>
      </c>
      <c r="DA43" s="640"/>
      <c r="DB43" s="640"/>
      <c r="DC43" s="644"/>
      <c r="DD43" s="619">
        <v>1392435</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c r="B44" s="696" t="s">
        <v>359</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306</v>
      </c>
      <c r="CE44" s="647"/>
      <c r="CF44" s="607" t="s">
        <v>360</v>
      </c>
      <c r="CG44" s="608"/>
      <c r="CH44" s="608"/>
      <c r="CI44" s="608"/>
      <c r="CJ44" s="608"/>
      <c r="CK44" s="608"/>
      <c r="CL44" s="608"/>
      <c r="CM44" s="608"/>
      <c r="CN44" s="608"/>
      <c r="CO44" s="608"/>
      <c r="CP44" s="608"/>
      <c r="CQ44" s="609"/>
      <c r="CR44" s="610">
        <v>30080120</v>
      </c>
      <c r="CS44" s="611"/>
      <c r="CT44" s="611"/>
      <c r="CU44" s="611"/>
      <c r="CV44" s="611"/>
      <c r="CW44" s="611"/>
      <c r="CX44" s="611"/>
      <c r="CY44" s="612"/>
      <c r="CZ44" s="615">
        <v>10.6</v>
      </c>
      <c r="DA44" s="616"/>
      <c r="DB44" s="616"/>
      <c r="DC44" s="622"/>
      <c r="DD44" s="619">
        <v>10855294</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c r="B45" s="696" t="s">
        <v>361</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362</v>
      </c>
      <c r="CG45" s="608"/>
      <c r="CH45" s="608"/>
      <c r="CI45" s="608"/>
      <c r="CJ45" s="608"/>
      <c r="CK45" s="608"/>
      <c r="CL45" s="608"/>
      <c r="CM45" s="608"/>
      <c r="CN45" s="608"/>
      <c r="CO45" s="608"/>
      <c r="CP45" s="608"/>
      <c r="CQ45" s="609"/>
      <c r="CR45" s="610">
        <v>14205566</v>
      </c>
      <c r="CS45" s="642"/>
      <c r="CT45" s="642"/>
      <c r="CU45" s="642"/>
      <c r="CV45" s="642"/>
      <c r="CW45" s="642"/>
      <c r="CX45" s="642"/>
      <c r="CY45" s="643"/>
      <c r="CZ45" s="615">
        <v>5</v>
      </c>
      <c r="DA45" s="640"/>
      <c r="DB45" s="640"/>
      <c r="DC45" s="644"/>
      <c r="DD45" s="619">
        <v>1315052</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c r="B46" s="219"/>
      <c r="CD46" s="648"/>
      <c r="CE46" s="649"/>
      <c r="CF46" s="607" t="s">
        <v>363</v>
      </c>
      <c r="CG46" s="608"/>
      <c r="CH46" s="608"/>
      <c r="CI46" s="608"/>
      <c r="CJ46" s="608"/>
      <c r="CK46" s="608"/>
      <c r="CL46" s="608"/>
      <c r="CM46" s="608"/>
      <c r="CN46" s="608"/>
      <c r="CO46" s="608"/>
      <c r="CP46" s="608"/>
      <c r="CQ46" s="609"/>
      <c r="CR46" s="610">
        <v>15150082</v>
      </c>
      <c r="CS46" s="611"/>
      <c r="CT46" s="611"/>
      <c r="CU46" s="611"/>
      <c r="CV46" s="611"/>
      <c r="CW46" s="611"/>
      <c r="CX46" s="611"/>
      <c r="CY46" s="612"/>
      <c r="CZ46" s="615">
        <v>5.3</v>
      </c>
      <c r="DA46" s="616"/>
      <c r="DB46" s="616"/>
      <c r="DC46" s="622"/>
      <c r="DD46" s="619">
        <v>9476079</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c r="B47" s="219"/>
      <c r="CD47" s="648"/>
      <c r="CE47" s="649"/>
      <c r="CF47" s="607" t="s">
        <v>364</v>
      </c>
      <c r="CG47" s="608"/>
      <c r="CH47" s="608"/>
      <c r="CI47" s="608"/>
      <c r="CJ47" s="608"/>
      <c r="CK47" s="608"/>
      <c r="CL47" s="608"/>
      <c r="CM47" s="608"/>
      <c r="CN47" s="608"/>
      <c r="CO47" s="608"/>
      <c r="CP47" s="608"/>
      <c r="CQ47" s="609"/>
      <c r="CR47" s="610">
        <v>881691</v>
      </c>
      <c r="CS47" s="642"/>
      <c r="CT47" s="642"/>
      <c r="CU47" s="642"/>
      <c r="CV47" s="642"/>
      <c r="CW47" s="642"/>
      <c r="CX47" s="642"/>
      <c r="CY47" s="643"/>
      <c r="CZ47" s="615">
        <v>0.3</v>
      </c>
      <c r="DA47" s="640"/>
      <c r="DB47" s="640"/>
      <c r="DC47" s="644"/>
      <c r="DD47" s="619">
        <v>665492</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c r="B48" s="219"/>
      <c r="CD48" s="650"/>
      <c r="CE48" s="651"/>
      <c r="CF48" s="607" t="s">
        <v>365</v>
      </c>
      <c r="CG48" s="608"/>
      <c r="CH48" s="608"/>
      <c r="CI48" s="608"/>
      <c r="CJ48" s="608"/>
      <c r="CK48" s="608"/>
      <c r="CL48" s="608"/>
      <c r="CM48" s="608"/>
      <c r="CN48" s="608"/>
      <c r="CO48" s="608"/>
      <c r="CP48" s="608"/>
      <c r="CQ48" s="609"/>
      <c r="CR48" s="610" t="s">
        <v>244</v>
      </c>
      <c r="CS48" s="611"/>
      <c r="CT48" s="611"/>
      <c r="CU48" s="611"/>
      <c r="CV48" s="611"/>
      <c r="CW48" s="611"/>
      <c r="CX48" s="611"/>
      <c r="CY48" s="612"/>
      <c r="CZ48" s="615" t="s">
        <v>180</v>
      </c>
      <c r="DA48" s="616"/>
      <c r="DB48" s="616"/>
      <c r="DC48" s="622"/>
      <c r="DD48" s="619" t="s">
        <v>180</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c r="B49" s="219"/>
      <c r="CD49" s="631" t="s">
        <v>366</v>
      </c>
      <c r="CE49" s="632"/>
      <c r="CF49" s="632"/>
      <c r="CG49" s="632"/>
      <c r="CH49" s="632"/>
      <c r="CI49" s="632"/>
      <c r="CJ49" s="632"/>
      <c r="CK49" s="632"/>
      <c r="CL49" s="632"/>
      <c r="CM49" s="632"/>
      <c r="CN49" s="632"/>
      <c r="CO49" s="632"/>
      <c r="CP49" s="632"/>
      <c r="CQ49" s="633"/>
      <c r="CR49" s="682">
        <v>284550019</v>
      </c>
      <c r="CS49" s="669"/>
      <c r="CT49" s="669"/>
      <c r="CU49" s="669"/>
      <c r="CV49" s="669"/>
      <c r="CW49" s="669"/>
      <c r="CX49" s="669"/>
      <c r="CY49" s="698"/>
      <c r="CZ49" s="690">
        <v>100</v>
      </c>
      <c r="DA49" s="699"/>
      <c r="DB49" s="699"/>
      <c r="DC49" s="700"/>
      <c r="DD49" s="701">
        <v>166643726</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eBUD3VKD1LK8X0fVcYWfx8d3XorMepAtqWUUqnqra4v+ElmGJ+xg6fzOU3AXBVSj2l2ZczEiwFOhqfSVbjWTWw==" saltValue="p2rM2Zmeb7iQhos56BKAH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25" customWidth="1"/>
    <col min="131" max="131" width="1.625" style="225" customWidth="1"/>
    <col min="132" max="16384" width="9" style="225" hidden="1"/>
  </cols>
  <sheetData>
    <row r="1" spans="1:131" ht="11.25" customHeight="1" thickBot="1">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c r="A2" s="708" t="s">
        <v>367</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368</v>
      </c>
      <c r="DK2" s="710"/>
      <c r="DL2" s="710"/>
      <c r="DM2" s="710"/>
      <c r="DN2" s="710"/>
      <c r="DO2" s="711"/>
      <c r="DP2" s="222"/>
      <c r="DQ2" s="709" t="s">
        <v>369</v>
      </c>
      <c r="DR2" s="710"/>
      <c r="DS2" s="710"/>
      <c r="DT2" s="710"/>
      <c r="DU2" s="710"/>
      <c r="DV2" s="710"/>
      <c r="DW2" s="710"/>
      <c r="DX2" s="710"/>
      <c r="DY2" s="710"/>
      <c r="DZ2" s="711"/>
      <c r="EA2" s="224"/>
    </row>
    <row r="3" spans="1:131" ht="11.25" customHeight="1">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c r="A4" s="712" t="s">
        <v>370</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371</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c r="A5" s="714" t="s">
        <v>372</v>
      </c>
      <c r="B5" s="715"/>
      <c r="C5" s="715"/>
      <c r="D5" s="715"/>
      <c r="E5" s="715"/>
      <c r="F5" s="715"/>
      <c r="G5" s="715"/>
      <c r="H5" s="715"/>
      <c r="I5" s="715"/>
      <c r="J5" s="715"/>
      <c r="K5" s="715"/>
      <c r="L5" s="715"/>
      <c r="M5" s="715"/>
      <c r="N5" s="715"/>
      <c r="O5" s="715"/>
      <c r="P5" s="716"/>
      <c r="Q5" s="720" t="s">
        <v>373</v>
      </c>
      <c r="R5" s="721"/>
      <c r="S5" s="721"/>
      <c r="T5" s="721"/>
      <c r="U5" s="722"/>
      <c r="V5" s="720" t="s">
        <v>374</v>
      </c>
      <c r="W5" s="721"/>
      <c r="X5" s="721"/>
      <c r="Y5" s="721"/>
      <c r="Z5" s="722"/>
      <c r="AA5" s="720" t="s">
        <v>375</v>
      </c>
      <c r="AB5" s="721"/>
      <c r="AC5" s="721"/>
      <c r="AD5" s="721"/>
      <c r="AE5" s="721"/>
      <c r="AF5" s="726" t="s">
        <v>376</v>
      </c>
      <c r="AG5" s="721"/>
      <c r="AH5" s="721"/>
      <c r="AI5" s="721"/>
      <c r="AJ5" s="727"/>
      <c r="AK5" s="721" t="s">
        <v>377</v>
      </c>
      <c r="AL5" s="721"/>
      <c r="AM5" s="721"/>
      <c r="AN5" s="721"/>
      <c r="AO5" s="722"/>
      <c r="AP5" s="720" t="s">
        <v>378</v>
      </c>
      <c r="AQ5" s="721"/>
      <c r="AR5" s="721"/>
      <c r="AS5" s="721"/>
      <c r="AT5" s="722"/>
      <c r="AU5" s="720" t="s">
        <v>379</v>
      </c>
      <c r="AV5" s="721"/>
      <c r="AW5" s="721"/>
      <c r="AX5" s="721"/>
      <c r="AY5" s="727"/>
      <c r="AZ5" s="226"/>
      <c r="BA5" s="226"/>
      <c r="BB5" s="226"/>
      <c r="BC5" s="226"/>
      <c r="BD5" s="226"/>
      <c r="BE5" s="227"/>
      <c r="BF5" s="227"/>
      <c r="BG5" s="227"/>
      <c r="BH5" s="227"/>
      <c r="BI5" s="227"/>
      <c r="BJ5" s="227"/>
      <c r="BK5" s="227"/>
      <c r="BL5" s="227"/>
      <c r="BM5" s="227"/>
      <c r="BN5" s="227"/>
      <c r="BO5" s="227"/>
      <c r="BP5" s="227"/>
      <c r="BQ5" s="714" t="s">
        <v>380</v>
      </c>
      <c r="BR5" s="715"/>
      <c r="BS5" s="715"/>
      <c r="BT5" s="715"/>
      <c r="BU5" s="715"/>
      <c r="BV5" s="715"/>
      <c r="BW5" s="715"/>
      <c r="BX5" s="715"/>
      <c r="BY5" s="715"/>
      <c r="BZ5" s="715"/>
      <c r="CA5" s="715"/>
      <c r="CB5" s="715"/>
      <c r="CC5" s="715"/>
      <c r="CD5" s="715"/>
      <c r="CE5" s="715"/>
      <c r="CF5" s="715"/>
      <c r="CG5" s="716"/>
      <c r="CH5" s="720" t="s">
        <v>381</v>
      </c>
      <c r="CI5" s="721"/>
      <c r="CJ5" s="721"/>
      <c r="CK5" s="721"/>
      <c r="CL5" s="722"/>
      <c r="CM5" s="720" t="s">
        <v>382</v>
      </c>
      <c r="CN5" s="721"/>
      <c r="CO5" s="721"/>
      <c r="CP5" s="721"/>
      <c r="CQ5" s="722"/>
      <c r="CR5" s="720" t="s">
        <v>383</v>
      </c>
      <c r="CS5" s="721"/>
      <c r="CT5" s="721"/>
      <c r="CU5" s="721"/>
      <c r="CV5" s="722"/>
      <c r="CW5" s="720" t="s">
        <v>384</v>
      </c>
      <c r="CX5" s="721"/>
      <c r="CY5" s="721"/>
      <c r="CZ5" s="721"/>
      <c r="DA5" s="722"/>
      <c r="DB5" s="720" t="s">
        <v>385</v>
      </c>
      <c r="DC5" s="721"/>
      <c r="DD5" s="721"/>
      <c r="DE5" s="721"/>
      <c r="DF5" s="722"/>
      <c r="DG5" s="750" t="s">
        <v>386</v>
      </c>
      <c r="DH5" s="751"/>
      <c r="DI5" s="751"/>
      <c r="DJ5" s="751"/>
      <c r="DK5" s="752"/>
      <c r="DL5" s="750" t="s">
        <v>387</v>
      </c>
      <c r="DM5" s="751"/>
      <c r="DN5" s="751"/>
      <c r="DO5" s="751"/>
      <c r="DP5" s="752"/>
      <c r="DQ5" s="720" t="s">
        <v>388</v>
      </c>
      <c r="DR5" s="721"/>
      <c r="DS5" s="721"/>
      <c r="DT5" s="721"/>
      <c r="DU5" s="722"/>
      <c r="DV5" s="720" t="s">
        <v>379</v>
      </c>
      <c r="DW5" s="721"/>
      <c r="DX5" s="721"/>
      <c r="DY5" s="721"/>
      <c r="DZ5" s="727"/>
      <c r="EA5" s="229"/>
    </row>
    <row r="6" spans="1:131" s="230" customFormat="1" ht="26.25" customHeight="1" thickBot="1">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c r="A7" s="231">
        <v>1</v>
      </c>
      <c r="B7" s="736" t="s">
        <v>389</v>
      </c>
      <c r="C7" s="737"/>
      <c r="D7" s="737"/>
      <c r="E7" s="737"/>
      <c r="F7" s="737"/>
      <c r="G7" s="737"/>
      <c r="H7" s="737"/>
      <c r="I7" s="737"/>
      <c r="J7" s="737"/>
      <c r="K7" s="737"/>
      <c r="L7" s="737"/>
      <c r="M7" s="737"/>
      <c r="N7" s="737"/>
      <c r="O7" s="737"/>
      <c r="P7" s="738"/>
      <c r="Q7" s="739">
        <v>290047</v>
      </c>
      <c r="R7" s="740"/>
      <c r="S7" s="740"/>
      <c r="T7" s="740"/>
      <c r="U7" s="740"/>
      <c r="V7" s="740">
        <v>287971</v>
      </c>
      <c r="W7" s="740"/>
      <c r="X7" s="740"/>
      <c r="Y7" s="740"/>
      <c r="Z7" s="740"/>
      <c r="AA7" s="740">
        <v>9077</v>
      </c>
      <c r="AB7" s="740"/>
      <c r="AC7" s="740"/>
      <c r="AD7" s="740"/>
      <c r="AE7" s="741"/>
      <c r="AF7" s="742">
        <v>6591</v>
      </c>
      <c r="AG7" s="743"/>
      <c r="AH7" s="743"/>
      <c r="AI7" s="743"/>
      <c r="AJ7" s="744"/>
      <c r="AK7" s="745" t="s">
        <v>597</v>
      </c>
      <c r="AL7" s="746"/>
      <c r="AM7" s="746"/>
      <c r="AN7" s="746"/>
      <c r="AO7" s="746"/>
      <c r="AP7" s="746">
        <v>254284</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601</v>
      </c>
      <c r="BT7" s="734"/>
      <c r="BU7" s="734"/>
      <c r="BV7" s="734"/>
      <c r="BW7" s="734"/>
      <c r="BX7" s="734"/>
      <c r="BY7" s="734"/>
      <c r="BZ7" s="734"/>
      <c r="CA7" s="734"/>
      <c r="CB7" s="734"/>
      <c r="CC7" s="734"/>
      <c r="CD7" s="734"/>
      <c r="CE7" s="734"/>
      <c r="CF7" s="734"/>
      <c r="CG7" s="749"/>
      <c r="CH7" s="730">
        <v>4</v>
      </c>
      <c r="CI7" s="731"/>
      <c r="CJ7" s="731"/>
      <c r="CK7" s="731"/>
      <c r="CL7" s="732"/>
      <c r="CM7" s="730">
        <v>270</v>
      </c>
      <c r="CN7" s="731"/>
      <c r="CO7" s="731"/>
      <c r="CP7" s="731"/>
      <c r="CQ7" s="732"/>
      <c r="CR7" s="730">
        <v>227</v>
      </c>
      <c r="CS7" s="731"/>
      <c r="CT7" s="731"/>
      <c r="CU7" s="731"/>
      <c r="CV7" s="732"/>
      <c r="CW7" s="730" t="s">
        <v>597</v>
      </c>
      <c r="CX7" s="731"/>
      <c r="CY7" s="731"/>
      <c r="CZ7" s="731"/>
      <c r="DA7" s="732"/>
      <c r="DB7" s="730" t="s">
        <v>597</v>
      </c>
      <c r="DC7" s="731"/>
      <c r="DD7" s="731"/>
      <c r="DE7" s="731"/>
      <c r="DF7" s="732"/>
      <c r="DG7" s="730" t="s">
        <v>597</v>
      </c>
      <c r="DH7" s="731"/>
      <c r="DI7" s="731"/>
      <c r="DJ7" s="731"/>
      <c r="DK7" s="732"/>
      <c r="DL7" s="730" t="s">
        <v>597</v>
      </c>
      <c r="DM7" s="731"/>
      <c r="DN7" s="731"/>
      <c r="DO7" s="731"/>
      <c r="DP7" s="732"/>
      <c r="DQ7" s="730" t="s">
        <v>597</v>
      </c>
      <c r="DR7" s="731"/>
      <c r="DS7" s="731"/>
      <c r="DT7" s="731"/>
      <c r="DU7" s="732"/>
      <c r="DV7" s="733"/>
      <c r="DW7" s="734"/>
      <c r="DX7" s="734"/>
      <c r="DY7" s="734"/>
      <c r="DZ7" s="735"/>
      <c r="EA7" s="229"/>
    </row>
    <row r="8" spans="1:131" s="230" customFormat="1" ht="26.25" customHeight="1">
      <c r="A8" s="233">
        <v>2</v>
      </c>
      <c r="B8" s="767" t="s">
        <v>390</v>
      </c>
      <c r="C8" s="768"/>
      <c r="D8" s="768"/>
      <c r="E8" s="768"/>
      <c r="F8" s="768"/>
      <c r="G8" s="768"/>
      <c r="H8" s="768"/>
      <c r="I8" s="768"/>
      <c r="J8" s="768"/>
      <c r="K8" s="768"/>
      <c r="L8" s="768"/>
      <c r="M8" s="768"/>
      <c r="N8" s="768"/>
      <c r="O8" s="768"/>
      <c r="P8" s="769"/>
      <c r="Q8" s="770">
        <v>139</v>
      </c>
      <c r="R8" s="771"/>
      <c r="S8" s="771"/>
      <c r="T8" s="771"/>
      <c r="U8" s="771"/>
      <c r="V8" s="771">
        <v>139</v>
      </c>
      <c r="W8" s="771"/>
      <c r="X8" s="771"/>
      <c r="Y8" s="771"/>
      <c r="Z8" s="771"/>
      <c r="AA8" s="771">
        <v>0</v>
      </c>
      <c r="AB8" s="771"/>
      <c r="AC8" s="771"/>
      <c r="AD8" s="771"/>
      <c r="AE8" s="772"/>
      <c r="AF8" s="773" t="s">
        <v>180</v>
      </c>
      <c r="AG8" s="774"/>
      <c r="AH8" s="774"/>
      <c r="AI8" s="774"/>
      <c r="AJ8" s="775"/>
      <c r="AK8" s="756" t="s">
        <v>597</v>
      </c>
      <c r="AL8" s="757"/>
      <c r="AM8" s="757"/>
      <c r="AN8" s="757"/>
      <c r="AO8" s="757"/>
      <c r="AP8" s="757" t="s">
        <v>597</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602</v>
      </c>
      <c r="BT8" s="761"/>
      <c r="BU8" s="761"/>
      <c r="BV8" s="761"/>
      <c r="BW8" s="761"/>
      <c r="BX8" s="761"/>
      <c r="BY8" s="761"/>
      <c r="BZ8" s="761"/>
      <c r="CA8" s="761"/>
      <c r="CB8" s="761"/>
      <c r="CC8" s="761"/>
      <c r="CD8" s="761"/>
      <c r="CE8" s="761"/>
      <c r="CF8" s="761"/>
      <c r="CG8" s="762"/>
      <c r="CH8" s="763">
        <v>-50</v>
      </c>
      <c r="CI8" s="764"/>
      <c r="CJ8" s="764"/>
      <c r="CK8" s="764"/>
      <c r="CL8" s="765"/>
      <c r="CM8" s="763">
        <v>1233</v>
      </c>
      <c r="CN8" s="764"/>
      <c r="CO8" s="764"/>
      <c r="CP8" s="764"/>
      <c r="CQ8" s="765"/>
      <c r="CR8" s="763">
        <v>1</v>
      </c>
      <c r="CS8" s="764"/>
      <c r="CT8" s="764"/>
      <c r="CU8" s="764"/>
      <c r="CV8" s="765"/>
      <c r="CW8" s="763" t="s">
        <v>597</v>
      </c>
      <c r="CX8" s="764"/>
      <c r="CY8" s="764"/>
      <c r="CZ8" s="764"/>
      <c r="DA8" s="765"/>
      <c r="DB8" s="763" t="s">
        <v>597</v>
      </c>
      <c r="DC8" s="764"/>
      <c r="DD8" s="764"/>
      <c r="DE8" s="764"/>
      <c r="DF8" s="765"/>
      <c r="DG8" s="763" t="s">
        <v>597</v>
      </c>
      <c r="DH8" s="764"/>
      <c r="DI8" s="764"/>
      <c r="DJ8" s="764"/>
      <c r="DK8" s="765"/>
      <c r="DL8" s="763" t="s">
        <v>597</v>
      </c>
      <c r="DM8" s="764"/>
      <c r="DN8" s="764"/>
      <c r="DO8" s="764"/>
      <c r="DP8" s="765"/>
      <c r="DQ8" s="763" t="s">
        <v>597</v>
      </c>
      <c r="DR8" s="764"/>
      <c r="DS8" s="764"/>
      <c r="DT8" s="764"/>
      <c r="DU8" s="765"/>
      <c r="DV8" s="760"/>
      <c r="DW8" s="761"/>
      <c r="DX8" s="761"/>
      <c r="DY8" s="761"/>
      <c r="DZ8" s="766"/>
      <c r="EA8" s="229"/>
    </row>
    <row r="9" spans="1:131" s="230" customFormat="1" ht="26.25" customHeight="1">
      <c r="A9" s="233">
        <v>3</v>
      </c>
      <c r="B9" s="767" t="s">
        <v>391</v>
      </c>
      <c r="C9" s="768"/>
      <c r="D9" s="768"/>
      <c r="E9" s="768"/>
      <c r="F9" s="768"/>
      <c r="G9" s="768"/>
      <c r="H9" s="768"/>
      <c r="I9" s="768"/>
      <c r="J9" s="768"/>
      <c r="K9" s="768"/>
      <c r="L9" s="768"/>
      <c r="M9" s="768"/>
      <c r="N9" s="768"/>
      <c r="O9" s="768"/>
      <c r="P9" s="769"/>
      <c r="Q9" s="770">
        <v>130</v>
      </c>
      <c r="R9" s="771"/>
      <c r="S9" s="771"/>
      <c r="T9" s="771"/>
      <c r="U9" s="771"/>
      <c r="V9" s="771">
        <v>122</v>
      </c>
      <c r="W9" s="771"/>
      <c r="X9" s="771"/>
      <c r="Y9" s="771"/>
      <c r="Z9" s="771"/>
      <c r="AA9" s="771">
        <v>8</v>
      </c>
      <c r="AB9" s="771"/>
      <c r="AC9" s="771"/>
      <c r="AD9" s="771"/>
      <c r="AE9" s="772"/>
      <c r="AF9" s="773">
        <v>8</v>
      </c>
      <c r="AG9" s="774"/>
      <c r="AH9" s="774"/>
      <c r="AI9" s="774"/>
      <c r="AJ9" s="775"/>
      <c r="AK9" s="756" t="s">
        <v>597</v>
      </c>
      <c r="AL9" s="757"/>
      <c r="AM9" s="757"/>
      <c r="AN9" s="757"/>
      <c r="AO9" s="757"/>
      <c r="AP9" s="757" t="s">
        <v>597</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t="s">
        <v>603</v>
      </c>
      <c r="BT9" s="761"/>
      <c r="BU9" s="761"/>
      <c r="BV9" s="761"/>
      <c r="BW9" s="761"/>
      <c r="BX9" s="761"/>
      <c r="BY9" s="761"/>
      <c r="BZ9" s="761"/>
      <c r="CA9" s="761"/>
      <c r="CB9" s="761"/>
      <c r="CC9" s="761"/>
      <c r="CD9" s="761"/>
      <c r="CE9" s="761"/>
      <c r="CF9" s="761"/>
      <c r="CG9" s="762"/>
      <c r="CH9" s="763">
        <v>-12</v>
      </c>
      <c r="CI9" s="764"/>
      <c r="CJ9" s="764"/>
      <c r="CK9" s="764"/>
      <c r="CL9" s="765"/>
      <c r="CM9" s="763">
        <v>165</v>
      </c>
      <c r="CN9" s="764"/>
      <c r="CO9" s="764"/>
      <c r="CP9" s="764"/>
      <c r="CQ9" s="765"/>
      <c r="CR9" s="763">
        <v>100</v>
      </c>
      <c r="CS9" s="764"/>
      <c r="CT9" s="764"/>
      <c r="CU9" s="764"/>
      <c r="CV9" s="765"/>
      <c r="CW9" s="763">
        <v>14</v>
      </c>
      <c r="CX9" s="764"/>
      <c r="CY9" s="764"/>
      <c r="CZ9" s="764"/>
      <c r="DA9" s="765"/>
      <c r="DB9" s="763" t="s">
        <v>597</v>
      </c>
      <c r="DC9" s="764"/>
      <c r="DD9" s="764"/>
      <c r="DE9" s="764"/>
      <c r="DF9" s="765"/>
      <c r="DG9" s="763" t="s">
        <v>597</v>
      </c>
      <c r="DH9" s="764"/>
      <c r="DI9" s="764"/>
      <c r="DJ9" s="764"/>
      <c r="DK9" s="765"/>
      <c r="DL9" s="763" t="s">
        <v>597</v>
      </c>
      <c r="DM9" s="764"/>
      <c r="DN9" s="764"/>
      <c r="DO9" s="764"/>
      <c r="DP9" s="765"/>
      <c r="DQ9" s="763" t="s">
        <v>597</v>
      </c>
      <c r="DR9" s="764"/>
      <c r="DS9" s="764"/>
      <c r="DT9" s="764"/>
      <c r="DU9" s="765"/>
      <c r="DV9" s="760"/>
      <c r="DW9" s="761"/>
      <c r="DX9" s="761"/>
      <c r="DY9" s="761"/>
      <c r="DZ9" s="766"/>
      <c r="EA9" s="229"/>
    </row>
    <row r="10" spans="1:131" s="230" customFormat="1" ht="26.25" customHeight="1">
      <c r="A10" s="233">
        <v>4</v>
      </c>
      <c r="B10" s="767" t="s">
        <v>392</v>
      </c>
      <c r="C10" s="768"/>
      <c r="D10" s="768"/>
      <c r="E10" s="768"/>
      <c r="F10" s="768"/>
      <c r="G10" s="768"/>
      <c r="H10" s="768"/>
      <c r="I10" s="768"/>
      <c r="J10" s="768"/>
      <c r="K10" s="768"/>
      <c r="L10" s="768"/>
      <c r="M10" s="768"/>
      <c r="N10" s="768"/>
      <c r="O10" s="768"/>
      <c r="P10" s="769"/>
      <c r="Q10" s="770">
        <v>328</v>
      </c>
      <c r="R10" s="771"/>
      <c r="S10" s="771"/>
      <c r="T10" s="771"/>
      <c r="U10" s="771"/>
      <c r="V10" s="771">
        <v>72</v>
      </c>
      <c r="W10" s="771"/>
      <c r="X10" s="771"/>
      <c r="Y10" s="771"/>
      <c r="Z10" s="771"/>
      <c r="AA10" s="771">
        <v>256</v>
      </c>
      <c r="AB10" s="771"/>
      <c r="AC10" s="771"/>
      <c r="AD10" s="771"/>
      <c r="AE10" s="772"/>
      <c r="AF10" s="773">
        <v>256</v>
      </c>
      <c r="AG10" s="774"/>
      <c r="AH10" s="774"/>
      <c r="AI10" s="774"/>
      <c r="AJ10" s="775"/>
      <c r="AK10" s="756" t="s">
        <v>597</v>
      </c>
      <c r="AL10" s="757"/>
      <c r="AM10" s="757"/>
      <c r="AN10" s="757"/>
      <c r="AO10" s="757"/>
      <c r="AP10" s="757" t="s">
        <v>597</v>
      </c>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t="s">
        <v>604</v>
      </c>
      <c r="BT10" s="761"/>
      <c r="BU10" s="761"/>
      <c r="BV10" s="761"/>
      <c r="BW10" s="761"/>
      <c r="BX10" s="761"/>
      <c r="BY10" s="761"/>
      <c r="BZ10" s="761"/>
      <c r="CA10" s="761"/>
      <c r="CB10" s="761"/>
      <c r="CC10" s="761"/>
      <c r="CD10" s="761"/>
      <c r="CE10" s="761"/>
      <c r="CF10" s="761"/>
      <c r="CG10" s="762"/>
      <c r="CH10" s="763">
        <v>-42</v>
      </c>
      <c r="CI10" s="764"/>
      <c r="CJ10" s="764"/>
      <c r="CK10" s="764"/>
      <c r="CL10" s="765"/>
      <c r="CM10" s="763">
        <v>279</v>
      </c>
      <c r="CN10" s="764"/>
      <c r="CO10" s="764"/>
      <c r="CP10" s="764"/>
      <c r="CQ10" s="765"/>
      <c r="CR10" s="763">
        <v>110</v>
      </c>
      <c r="CS10" s="764"/>
      <c r="CT10" s="764"/>
      <c r="CU10" s="764"/>
      <c r="CV10" s="765"/>
      <c r="CW10" s="763">
        <v>17</v>
      </c>
      <c r="CX10" s="764"/>
      <c r="CY10" s="764"/>
      <c r="CZ10" s="764"/>
      <c r="DA10" s="765"/>
      <c r="DB10" s="763" t="s">
        <v>597</v>
      </c>
      <c r="DC10" s="764"/>
      <c r="DD10" s="764"/>
      <c r="DE10" s="764"/>
      <c r="DF10" s="765"/>
      <c r="DG10" s="763" t="s">
        <v>597</v>
      </c>
      <c r="DH10" s="764"/>
      <c r="DI10" s="764"/>
      <c r="DJ10" s="764"/>
      <c r="DK10" s="765"/>
      <c r="DL10" s="763" t="s">
        <v>526</v>
      </c>
      <c r="DM10" s="764"/>
      <c r="DN10" s="764"/>
      <c r="DO10" s="764"/>
      <c r="DP10" s="765"/>
      <c r="DQ10" s="763" t="s">
        <v>526</v>
      </c>
      <c r="DR10" s="764"/>
      <c r="DS10" s="764"/>
      <c r="DT10" s="764"/>
      <c r="DU10" s="765"/>
      <c r="DV10" s="760"/>
      <c r="DW10" s="761"/>
      <c r="DX10" s="761"/>
      <c r="DY10" s="761"/>
      <c r="DZ10" s="766"/>
      <c r="EA10" s="229"/>
    </row>
    <row r="11" spans="1:131" s="230" customFormat="1" ht="26.25" customHeight="1">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t="s">
        <v>618</v>
      </c>
      <c r="BT11" s="761"/>
      <c r="BU11" s="761"/>
      <c r="BV11" s="761"/>
      <c r="BW11" s="761"/>
      <c r="BX11" s="761"/>
      <c r="BY11" s="761"/>
      <c r="BZ11" s="761"/>
      <c r="CA11" s="761"/>
      <c r="CB11" s="761"/>
      <c r="CC11" s="761"/>
      <c r="CD11" s="761"/>
      <c r="CE11" s="761"/>
      <c r="CF11" s="761"/>
      <c r="CG11" s="762"/>
      <c r="CH11" s="763">
        <v>27</v>
      </c>
      <c r="CI11" s="764"/>
      <c r="CJ11" s="764"/>
      <c r="CK11" s="764"/>
      <c r="CL11" s="765"/>
      <c r="CM11" s="763">
        <v>393</v>
      </c>
      <c r="CN11" s="764"/>
      <c r="CO11" s="764"/>
      <c r="CP11" s="764"/>
      <c r="CQ11" s="765"/>
      <c r="CR11" s="763">
        <v>200</v>
      </c>
      <c r="CS11" s="764"/>
      <c r="CT11" s="764"/>
      <c r="CU11" s="764"/>
      <c r="CV11" s="765"/>
      <c r="CW11" s="763" t="s">
        <v>597</v>
      </c>
      <c r="CX11" s="764"/>
      <c r="CY11" s="764"/>
      <c r="CZ11" s="764"/>
      <c r="DA11" s="765"/>
      <c r="DB11" s="763" t="s">
        <v>597</v>
      </c>
      <c r="DC11" s="764"/>
      <c r="DD11" s="764"/>
      <c r="DE11" s="764"/>
      <c r="DF11" s="765"/>
      <c r="DG11" s="763" t="s">
        <v>597</v>
      </c>
      <c r="DH11" s="764"/>
      <c r="DI11" s="764"/>
      <c r="DJ11" s="764"/>
      <c r="DK11" s="765"/>
      <c r="DL11" s="763" t="s">
        <v>597</v>
      </c>
      <c r="DM11" s="764"/>
      <c r="DN11" s="764"/>
      <c r="DO11" s="764"/>
      <c r="DP11" s="765"/>
      <c r="DQ11" s="763" t="s">
        <v>597</v>
      </c>
      <c r="DR11" s="764"/>
      <c r="DS11" s="764"/>
      <c r="DT11" s="764"/>
      <c r="DU11" s="765"/>
      <c r="DV11" s="760"/>
      <c r="DW11" s="761"/>
      <c r="DX11" s="761"/>
      <c r="DY11" s="761"/>
      <c r="DZ11" s="766"/>
      <c r="EA11" s="229"/>
    </row>
    <row r="12" spans="1:131" s="230" customFormat="1" ht="26.25" customHeight="1">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t="s">
        <v>605</v>
      </c>
      <c r="BT12" s="761"/>
      <c r="BU12" s="761"/>
      <c r="BV12" s="761"/>
      <c r="BW12" s="761"/>
      <c r="BX12" s="761"/>
      <c r="BY12" s="761"/>
      <c r="BZ12" s="761"/>
      <c r="CA12" s="761"/>
      <c r="CB12" s="761"/>
      <c r="CC12" s="761"/>
      <c r="CD12" s="761"/>
      <c r="CE12" s="761"/>
      <c r="CF12" s="761"/>
      <c r="CG12" s="762"/>
      <c r="CH12" s="763">
        <v>11</v>
      </c>
      <c r="CI12" s="764"/>
      <c r="CJ12" s="764"/>
      <c r="CK12" s="764"/>
      <c r="CL12" s="765"/>
      <c r="CM12" s="763">
        <v>950</v>
      </c>
      <c r="CN12" s="764"/>
      <c r="CO12" s="764"/>
      <c r="CP12" s="764"/>
      <c r="CQ12" s="765"/>
      <c r="CR12" s="763">
        <v>300</v>
      </c>
      <c r="CS12" s="764"/>
      <c r="CT12" s="764"/>
      <c r="CU12" s="764"/>
      <c r="CV12" s="765"/>
      <c r="CW12" s="763" t="s">
        <v>616</v>
      </c>
      <c r="CX12" s="764"/>
      <c r="CY12" s="764"/>
      <c r="CZ12" s="764"/>
      <c r="DA12" s="765"/>
      <c r="DB12" s="763" t="s">
        <v>616</v>
      </c>
      <c r="DC12" s="764"/>
      <c r="DD12" s="764"/>
      <c r="DE12" s="764"/>
      <c r="DF12" s="765"/>
      <c r="DG12" s="763" t="s">
        <v>616</v>
      </c>
      <c r="DH12" s="764"/>
      <c r="DI12" s="764"/>
      <c r="DJ12" s="764"/>
      <c r="DK12" s="765"/>
      <c r="DL12" s="763" t="s">
        <v>616</v>
      </c>
      <c r="DM12" s="764"/>
      <c r="DN12" s="764"/>
      <c r="DO12" s="764"/>
      <c r="DP12" s="765"/>
      <c r="DQ12" s="763" t="s">
        <v>616</v>
      </c>
      <c r="DR12" s="764"/>
      <c r="DS12" s="764"/>
      <c r="DT12" s="764"/>
      <c r="DU12" s="765"/>
      <c r="DV12" s="760"/>
      <c r="DW12" s="761"/>
      <c r="DX12" s="761"/>
      <c r="DY12" s="761"/>
      <c r="DZ12" s="766"/>
      <c r="EA12" s="229"/>
    </row>
    <row r="13" spans="1:131" s="230" customFormat="1" ht="26.25" customHeight="1">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t="s">
        <v>619</v>
      </c>
      <c r="BT13" s="761"/>
      <c r="BU13" s="761"/>
      <c r="BV13" s="761"/>
      <c r="BW13" s="761"/>
      <c r="BX13" s="761"/>
      <c r="BY13" s="761"/>
      <c r="BZ13" s="761"/>
      <c r="CA13" s="761"/>
      <c r="CB13" s="761"/>
      <c r="CC13" s="761"/>
      <c r="CD13" s="761"/>
      <c r="CE13" s="761"/>
      <c r="CF13" s="761"/>
      <c r="CG13" s="762"/>
      <c r="CH13" s="763">
        <v>0</v>
      </c>
      <c r="CI13" s="764"/>
      <c r="CJ13" s="764"/>
      <c r="CK13" s="764"/>
      <c r="CL13" s="765"/>
      <c r="CM13" s="763">
        <v>71</v>
      </c>
      <c r="CN13" s="764"/>
      <c r="CO13" s="764"/>
      <c r="CP13" s="764"/>
      <c r="CQ13" s="765"/>
      <c r="CR13" s="763">
        <v>25</v>
      </c>
      <c r="CS13" s="764"/>
      <c r="CT13" s="764"/>
      <c r="CU13" s="764"/>
      <c r="CV13" s="765"/>
      <c r="CW13" s="763" t="s">
        <v>597</v>
      </c>
      <c r="CX13" s="764"/>
      <c r="CY13" s="764"/>
      <c r="CZ13" s="764"/>
      <c r="DA13" s="765"/>
      <c r="DB13" s="763" t="s">
        <v>597</v>
      </c>
      <c r="DC13" s="764"/>
      <c r="DD13" s="764"/>
      <c r="DE13" s="764"/>
      <c r="DF13" s="765"/>
      <c r="DG13" s="763" t="s">
        <v>597</v>
      </c>
      <c r="DH13" s="764"/>
      <c r="DI13" s="764"/>
      <c r="DJ13" s="764"/>
      <c r="DK13" s="765"/>
      <c r="DL13" s="763" t="s">
        <v>597</v>
      </c>
      <c r="DM13" s="764"/>
      <c r="DN13" s="764"/>
      <c r="DO13" s="764"/>
      <c r="DP13" s="765"/>
      <c r="DQ13" s="763" t="s">
        <v>597</v>
      </c>
      <c r="DR13" s="764"/>
      <c r="DS13" s="764"/>
      <c r="DT13" s="764"/>
      <c r="DU13" s="765"/>
      <c r="DV13" s="760"/>
      <c r="DW13" s="761"/>
      <c r="DX13" s="761"/>
      <c r="DY13" s="761"/>
      <c r="DZ13" s="766"/>
      <c r="EA13" s="229"/>
    </row>
    <row r="14" spans="1:131" s="230" customFormat="1" ht="26.25" customHeight="1">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t="s">
        <v>606</v>
      </c>
      <c r="BT14" s="761"/>
      <c r="BU14" s="761"/>
      <c r="BV14" s="761"/>
      <c r="BW14" s="761"/>
      <c r="BX14" s="761"/>
      <c r="BY14" s="761"/>
      <c r="BZ14" s="761"/>
      <c r="CA14" s="761"/>
      <c r="CB14" s="761"/>
      <c r="CC14" s="761"/>
      <c r="CD14" s="761"/>
      <c r="CE14" s="761"/>
      <c r="CF14" s="761"/>
      <c r="CG14" s="762"/>
      <c r="CH14" s="763">
        <v>-13</v>
      </c>
      <c r="CI14" s="764"/>
      <c r="CJ14" s="764"/>
      <c r="CK14" s="764"/>
      <c r="CL14" s="765"/>
      <c r="CM14" s="763">
        <v>563</v>
      </c>
      <c r="CN14" s="764"/>
      <c r="CO14" s="764"/>
      <c r="CP14" s="764"/>
      <c r="CQ14" s="765"/>
      <c r="CR14" s="763">
        <v>300</v>
      </c>
      <c r="CS14" s="764"/>
      <c r="CT14" s="764"/>
      <c r="CU14" s="764"/>
      <c r="CV14" s="765"/>
      <c r="CW14" s="763">
        <v>120</v>
      </c>
      <c r="CX14" s="764"/>
      <c r="CY14" s="764"/>
      <c r="CZ14" s="764"/>
      <c r="DA14" s="765"/>
      <c r="DB14" s="763" t="s">
        <v>616</v>
      </c>
      <c r="DC14" s="764"/>
      <c r="DD14" s="764"/>
      <c r="DE14" s="764"/>
      <c r="DF14" s="765"/>
      <c r="DG14" s="763" t="s">
        <v>616</v>
      </c>
      <c r="DH14" s="764"/>
      <c r="DI14" s="764"/>
      <c r="DJ14" s="764"/>
      <c r="DK14" s="765"/>
      <c r="DL14" s="763" t="s">
        <v>616</v>
      </c>
      <c r="DM14" s="764"/>
      <c r="DN14" s="764"/>
      <c r="DO14" s="764"/>
      <c r="DP14" s="765"/>
      <c r="DQ14" s="763" t="s">
        <v>616</v>
      </c>
      <c r="DR14" s="764"/>
      <c r="DS14" s="764"/>
      <c r="DT14" s="764"/>
      <c r="DU14" s="765"/>
      <c r="DV14" s="760"/>
      <c r="DW14" s="761"/>
      <c r="DX14" s="761"/>
      <c r="DY14" s="761"/>
      <c r="DZ14" s="766"/>
      <c r="EA14" s="229"/>
    </row>
    <row r="15" spans="1:131" s="230" customFormat="1" ht="26.25" customHeight="1">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t="s">
        <v>607</v>
      </c>
      <c r="BT15" s="761"/>
      <c r="BU15" s="761"/>
      <c r="BV15" s="761"/>
      <c r="BW15" s="761"/>
      <c r="BX15" s="761"/>
      <c r="BY15" s="761"/>
      <c r="BZ15" s="761"/>
      <c r="CA15" s="761"/>
      <c r="CB15" s="761"/>
      <c r="CC15" s="761"/>
      <c r="CD15" s="761"/>
      <c r="CE15" s="761"/>
      <c r="CF15" s="761"/>
      <c r="CG15" s="762"/>
      <c r="CH15" s="763">
        <v>0</v>
      </c>
      <c r="CI15" s="764"/>
      <c r="CJ15" s="764"/>
      <c r="CK15" s="764"/>
      <c r="CL15" s="765"/>
      <c r="CM15" s="763">
        <v>15</v>
      </c>
      <c r="CN15" s="764"/>
      <c r="CO15" s="764"/>
      <c r="CP15" s="764"/>
      <c r="CQ15" s="765"/>
      <c r="CR15" s="763">
        <v>4</v>
      </c>
      <c r="CS15" s="764"/>
      <c r="CT15" s="764"/>
      <c r="CU15" s="764"/>
      <c r="CV15" s="765"/>
      <c r="CW15" s="763" t="s">
        <v>526</v>
      </c>
      <c r="CX15" s="764"/>
      <c r="CY15" s="764"/>
      <c r="CZ15" s="764"/>
      <c r="DA15" s="765"/>
      <c r="DB15" s="763" t="s">
        <v>526</v>
      </c>
      <c r="DC15" s="764"/>
      <c r="DD15" s="764"/>
      <c r="DE15" s="764"/>
      <c r="DF15" s="765"/>
      <c r="DG15" s="763" t="s">
        <v>526</v>
      </c>
      <c r="DH15" s="764"/>
      <c r="DI15" s="764"/>
      <c r="DJ15" s="764"/>
      <c r="DK15" s="765"/>
      <c r="DL15" s="763" t="s">
        <v>526</v>
      </c>
      <c r="DM15" s="764"/>
      <c r="DN15" s="764"/>
      <c r="DO15" s="764"/>
      <c r="DP15" s="765"/>
      <c r="DQ15" s="763" t="s">
        <v>526</v>
      </c>
      <c r="DR15" s="764"/>
      <c r="DS15" s="764"/>
      <c r="DT15" s="764"/>
      <c r="DU15" s="765"/>
      <c r="DV15" s="760"/>
      <c r="DW15" s="761"/>
      <c r="DX15" s="761"/>
      <c r="DY15" s="761"/>
      <c r="DZ15" s="766"/>
      <c r="EA15" s="229"/>
    </row>
    <row r="16" spans="1:131" s="230" customFormat="1" ht="26.25" customHeight="1">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t="s">
        <v>617</v>
      </c>
      <c r="BT16" s="761"/>
      <c r="BU16" s="761"/>
      <c r="BV16" s="761"/>
      <c r="BW16" s="761"/>
      <c r="BX16" s="761"/>
      <c r="BY16" s="761"/>
      <c r="BZ16" s="761"/>
      <c r="CA16" s="761"/>
      <c r="CB16" s="761"/>
      <c r="CC16" s="761"/>
      <c r="CD16" s="761"/>
      <c r="CE16" s="761"/>
      <c r="CF16" s="761"/>
      <c r="CG16" s="762"/>
      <c r="CH16" s="763">
        <v>1</v>
      </c>
      <c r="CI16" s="764"/>
      <c r="CJ16" s="764"/>
      <c r="CK16" s="764"/>
      <c r="CL16" s="765"/>
      <c r="CM16" s="763">
        <v>14</v>
      </c>
      <c r="CN16" s="764"/>
      <c r="CO16" s="764"/>
      <c r="CP16" s="764"/>
      <c r="CQ16" s="765"/>
      <c r="CR16" s="763">
        <v>3</v>
      </c>
      <c r="CS16" s="764"/>
      <c r="CT16" s="764"/>
      <c r="CU16" s="764"/>
      <c r="CV16" s="765"/>
      <c r="CW16" s="763" t="s">
        <v>597</v>
      </c>
      <c r="CX16" s="764"/>
      <c r="CY16" s="764"/>
      <c r="CZ16" s="764"/>
      <c r="DA16" s="765"/>
      <c r="DB16" s="763" t="s">
        <v>526</v>
      </c>
      <c r="DC16" s="764"/>
      <c r="DD16" s="764"/>
      <c r="DE16" s="764"/>
      <c r="DF16" s="765"/>
      <c r="DG16" s="763" t="s">
        <v>526</v>
      </c>
      <c r="DH16" s="764"/>
      <c r="DI16" s="764"/>
      <c r="DJ16" s="764"/>
      <c r="DK16" s="765"/>
      <c r="DL16" s="763" t="s">
        <v>526</v>
      </c>
      <c r="DM16" s="764"/>
      <c r="DN16" s="764"/>
      <c r="DO16" s="764"/>
      <c r="DP16" s="765"/>
      <c r="DQ16" s="763" t="s">
        <v>526</v>
      </c>
      <c r="DR16" s="764"/>
      <c r="DS16" s="764"/>
      <c r="DT16" s="764"/>
      <c r="DU16" s="765"/>
      <c r="DV16" s="760"/>
      <c r="DW16" s="761"/>
      <c r="DX16" s="761"/>
      <c r="DY16" s="761"/>
      <c r="DZ16" s="766"/>
      <c r="EA16" s="229"/>
    </row>
    <row r="17" spans="1:131" s="230" customFormat="1" ht="26.25" customHeight="1">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t="s">
        <v>608</v>
      </c>
      <c r="BT17" s="761"/>
      <c r="BU17" s="761"/>
      <c r="BV17" s="761"/>
      <c r="BW17" s="761"/>
      <c r="BX17" s="761"/>
      <c r="BY17" s="761"/>
      <c r="BZ17" s="761"/>
      <c r="CA17" s="761"/>
      <c r="CB17" s="761"/>
      <c r="CC17" s="761"/>
      <c r="CD17" s="761"/>
      <c r="CE17" s="761"/>
      <c r="CF17" s="761"/>
      <c r="CG17" s="762"/>
      <c r="CH17" s="763" t="s">
        <v>615</v>
      </c>
      <c r="CI17" s="764"/>
      <c r="CJ17" s="764"/>
      <c r="CK17" s="764"/>
      <c r="CL17" s="765"/>
      <c r="CM17" s="763">
        <v>47</v>
      </c>
      <c r="CN17" s="764"/>
      <c r="CO17" s="764"/>
      <c r="CP17" s="764"/>
      <c r="CQ17" s="765"/>
      <c r="CR17" s="763">
        <v>3</v>
      </c>
      <c r="CS17" s="764"/>
      <c r="CT17" s="764"/>
      <c r="CU17" s="764"/>
      <c r="CV17" s="765"/>
      <c r="CW17" s="763" t="s">
        <v>616</v>
      </c>
      <c r="CX17" s="764"/>
      <c r="CY17" s="764"/>
      <c r="CZ17" s="764"/>
      <c r="DA17" s="765"/>
      <c r="DB17" s="763" t="s">
        <v>616</v>
      </c>
      <c r="DC17" s="764"/>
      <c r="DD17" s="764"/>
      <c r="DE17" s="764"/>
      <c r="DF17" s="765"/>
      <c r="DG17" s="763" t="s">
        <v>616</v>
      </c>
      <c r="DH17" s="764"/>
      <c r="DI17" s="764"/>
      <c r="DJ17" s="764"/>
      <c r="DK17" s="765"/>
      <c r="DL17" s="763" t="s">
        <v>616</v>
      </c>
      <c r="DM17" s="764"/>
      <c r="DN17" s="764"/>
      <c r="DO17" s="764"/>
      <c r="DP17" s="765"/>
      <c r="DQ17" s="763" t="s">
        <v>616</v>
      </c>
      <c r="DR17" s="764"/>
      <c r="DS17" s="764"/>
      <c r="DT17" s="764"/>
      <c r="DU17" s="765"/>
      <c r="DV17" s="760"/>
      <c r="DW17" s="761"/>
      <c r="DX17" s="761"/>
      <c r="DY17" s="761"/>
      <c r="DZ17" s="766"/>
      <c r="EA17" s="229"/>
    </row>
    <row r="18" spans="1:131" s="230" customFormat="1" ht="26.25" customHeight="1">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t="s">
        <v>609</v>
      </c>
      <c r="BT18" s="761"/>
      <c r="BU18" s="761"/>
      <c r="BV18" s="761"/>
      <c r="BW18" s="761"/>
      <c r="BX18" s="761"/>
      <c r="BY18" s="761"/>
      <c r="BZ18" s="761"/>
      <c r="CA18" s="761"/>
      <c r="CB18" s="761"/>
      <c r="CC18" s="761"/>
      <c r="CD18" s="761"/>
      <c r="CE18" s="761"/>
      <c r="CF18" s="761"/>
      <c r="CG18" s="762"/>
      <c r="CH18" s="763">
        <v>1</v>
      </c>
      <c r="CI18" s="764"/>
      <c r="CJ18" s="764"/>
      <c r="CK18" s="764"/>
      <c r="CL18" s="765"/>
      <c r="CM18" s="763">
        <v>11</v>
      </c>
      <c r="CN18" s="764"/>
      <c r="CO18" s="764"/>
      <c r="CP18" s="764"/>
      <c r="CQ18" s="765"/>
      <c r="CR18" s="763">
        <v>3</v>
      </c>
      <c r="CS18" s="764"/>
      <c r="CT18" s="764"/>
      <c r="CU18" s="764"/>
      <c r="CV18" s="765"/>
      <c r="CW18" s="763" t="s">
        <v>621</v>
      </c>
      <c r="CX18" s="764"/>
      <c r="CY18" s="764"/>
      <c r="CZ18" s="764"/>
      <c r="DA18" s="765"/>
      <c r="DB18" s="763" t="s">
        <v>597</v>
      </c>
      <c r="DC18" s="764"/>
      <c r="DD18" s="764"/>
      <c r="DE18" s="764"/>
      <c r="DF18" s="765"/>
      <c r="DG18" s="763" t="s">
        <v>597</v>
      </c>
      <c r="DH18" s="764"/>
      <c r="DI18" s="764"/>
      <c r="DJ18" s="764"/>
      <c r="DK18" s="765"/>
      <c r="DL18" s="763" t="s">
        <v>597</v>
      </c>
      <c r="DM18" s="764"/>
      <c r="DN18" s="764"/>
      <c r="DO18" s="764"/>
      <c r="DP18" s="765"/>
      <c r="DQ18" s="763" t="s">
        <v>597</v>
      </c>
      <c r="DR18" s="764"/>
      <c r="DS18" s="764"/>
      <c r="DT18" s="764"/>
      <c r="DU18" s="765"/>
      <c r="DV18" s="760"/>
      <c r="DW18" s="761"/>
      <c r="DX18" s="761"/>
      <c r="DY18" s="761"/>
      <c r="DZ18" s="766"/>
      <c r="EA18" s="229"/>
    </row>
    <row r="19" spans="1:131" s="230" customFormat="1" ht="26.25" customHeight="1">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393</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c r="A23" s="235" t="s">
        <v>394</v>
      </c>
      <c r="B23" s="776" t="s">
        <v>395</v>
      </c>
      <c r="C23" s="777"/>
      <c r="D23" s="777"/>
      <c r="E23" s="777"/>
      <c r="F23" s="777"/>
      <c r="G23" s="777"/>
      <c r="H23" s="777"/>
      <c r="I23" s="777"/>
      <c r="J23" s="777"/>
      <c r="K23" s="777"/>
      <c r="L23" s="777"/>
      <c r="M23" s="777"/>
      <c r="N23" s="777"/>
      <c r="O23" s="777"/>
      <c r="P23" s="778"/>
      <c r="Q23" s="779">
        <v>293891</v>
      </c>
      <c r="R23" s="780"/>
      <c r="S23" s="780"/>
      <c r="T23" s="780"/>
      <c r="U23" s="780"/>
      <c r="V23" s="780">
        <v>284550</v>
      </c>
      <c r="W23" s="780"/>
      <c r="X23" s="780"/>
      <c r="Y23" s="780"/>
      <c r="Z23" s="780"/>
      <c r="AA23" s="780">
        <v>9341</v>
      </c>
      <c r="AB23" s="780"/>
      <c r="AC23" s="780"/>
      <c r="AD23" s="780"/>
      <c r="AE23" s="781"/>
      <c r="AF23" s="782">
        <v>6855</v>
      </c>
      <c r="AG23" s="780"/>
      <c r="AH23" s="780"/>
      <c r="AI23" s="780"/>
      <c r="AJ23" s="783"/>
      <c r="AK23" s="784"/>
      <c r="AL23" s="785"/>
      <c r="AM23" s="785"/>
      <c r="AN23" s="785"/>
      <c r="AO23" s="785"/>
      <c r="AP23" s="780">
        <v>254284</v>
      </c>
      <c r="AQ23" s="780"/>
      <c r="AR23" s="780"/>
      <c r="AS23" s="780"/>
      <c r="AT23" s="780"/>
      <c r="AU23" s="796"/>
      <c r="AV23" s="796"/>
      <c r="AW23" s="796"/>
      <c r="AX23" s="796"/>
      <c r="AY23" s="797"/>
      <c r="AZ23" s="798" t="s">
        <v>180</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c r="A24" s="795" t="s">
        <v>396</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c r="A25" s="712" t="s">
        <v>397</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c r="A26" s="714" t="s">
        <v>372</v>
      </c>
      <c r="B26" s="715"/>
      <c r="C26" s="715"/>
      <c r="D26" s="715"/>
      <c r="E26" s="715"/>
      <c r="F26" s="715"/>
      <c r="G26" s="715"/>
      <c r="H26" s="715"/>
      <c r="I26" s="715"/>
      <c r="J26" s="715"/>
      <c r="K26" s="715"/>
      <c r="L26" s="715"/>
      <c r="M26" s="715"/>
      <c r="N26" s="715"/>
      <c r="O26" s="715"/>
      <c r="P26" s="716"/>
      <c r="Q26" s="720" t="s">
        <v>398</v>
      </c>
      <c r="R26" s="721"/>
      <c r="S26" s="721"/>
      <c r="T26" s="721"/>
      <c r="U26" s="722"/>
      <c r="V26" s="720" t="s">
        <v>399</v>
      </c>
      <c r="W26" s="721"/>
      <c r="X26" s="721"/>
      <c r="Y26" s="721"/>
      <c r="Z26" s="722"/>
      <c r="AA26" s="720" t="s">
        <v>400</v>
      </c>
      <c r="AB26" s="721"/>
      <c r="AC26" s="721"/>
      <c r="AD26" s="721"/>
      <c r="AE26" s="721"/>
      <c r="AF26" s="801" t="s">
        <v>401</v>
      </c>
      <c r="AG26" s="802"/>
      <c r="AH26" s="802"/>
      <c r="AI26" s="802"/>
      <c r="AJ26" s="803"/>
      <c r="AK26" s="721" t="s">
        <v>402</v>
      </c>
      <c r="AL26" s="721"/>
      <c r="AM26" s="721"/>
      <c r="AN26" s="721"/>
      <c r="AO26" s="722"/>
      <c r="AP26" s="720" t="s">
        <v>403</v>
      </c>
      <c r="AQ26" s="721"/>
      <c r="AR26" s="721"/>
      <c r="AS26" s="721"/>
      <c r="AT26" s="722"/>
      <c r="AU26" s="720" t="s">
        <v>404</v>
      </c>
      <c r="AV26" s="721"/>
      <c r="AW26" s="721"/>
      <c r="AX26" s="721"/>
      <c r="AY26" s="722"/>
      <c r="AZ26" s="720" t="s">
        <v>405</v>
      </c>
      <c r="BA26" s="721"/>
      <c r="BB26" s="721"/>
      <c r="BC26" s="721"/>
      <c r="BD26" s="722"/>
      <c r="BE26" s="720" t="s">
        <v>379</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c r="A28" s="237">
        <v>1</v>
      </c>
      <c r="B28" s="736" t="s">
        <v>406</v>
      </c>
      <c r="C28" s="737"/>
      <c r="D28" s="737"/>
      <c r="E28" s="737"/>
      <c r="F28" s="737"/>
      <c r="G28" s="737"/>
      <c r="H28" s="737"/>
      <c r="I28" s="737"/>
      <c r="J28" s="737"/>
      <c r="K28" s="737"/>
      <c r="L28" s="737"/>
      <c r="M28" s="737"/>
      <c r="N28" s="737"/>
      <c r="O28" s="737"/>
      <c r="P28" s="738"/>
      <c r="Q28" s="809">
        <v>66784</v>
      </c>
      <c r="R28" s="810"/>
      <c r="S28" s="810"/>
      <c r="T28" s="810"/>
      <c r="U28" s="810"/>
      <c r="V28" s="810">
        <v>66391</v>
      </c>
      <c r="W28" s="810"/>
      <c r="X28" s="810"/>
      <c r="Y28" s="810"/>
      <c r="Z28" s="810"/>
      <c r="AA28" s="810">
        <v>-2607</v>
      </c>
      <c r="AB28" s="810"/>
      <c r="AC28" s="810"/>
      <c r="AD28" s="810"/>
      <c r="AE28" s="811"/>
      <c r="AF28" s="812">
        <v>-2607</v>
      </c>
      <c r="AG28" s="810"/>
      <c r="AH28" s="810"/>
      <c r="AI28" s="810"/>
      <c r="AJ28" s="813"/>
      <c r="AK28" s="814" t="s">
        <v>597</v>
      </c>
      <c r="AL28" s="815"/>
      <c r="AM28" s="815"/>
      <c r="AN28" s="815"/>
      <c r="AO28" s="815"/>
      <c r="AP28" s="815" t="s">
        <v>597</v>
      </c>
      <c r="AQ28" s="815"/>
      <c r="AR28" s="815"/>
      <c r="AS28" s="815"/>
      <c r="AT28" s="815"/>
      <c r="AU28" s="815" t="s">
        <v>597</v>
      </c>
      <c r="AV28" s="815"/>
      <c r="AW28" s="815"/>
      <c r="AX28" s="815"/>
      <c r="AY28" s="815"/>
      <c r="AZ28" s="816" t="s">
        <v>597</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c r="A29" s="237">
        <v>2</v>
      </c>
      <c r="B29" s="767" t="s">
        <v>407</v>
      </c>
      <c r="C29" s="768"/>
      <c r="D29" s="768"/>
      <c r="E29" s="768"/>
      <c r="F29" s="768"/>
      <c r="G29" s="768"/>
      <c r="H29" s="768"/>
      <c r="I29" s="768"/>
      <c r="J29" s="768"/>
      <c r="K29" s="768"/>
      <c r="L29" s="768"/>
      <c r="M29" s="768"/>
      <c r="N29" s="768"/>
      <c r="O29" s="768"/>
      <c r="P29" s="769"/>
      <c r="Q29" s="770">
        <v>56513</v>
      </c>
      <c r="R29" s="771"/>
      <c r="S29" s="771"/>
      <c r="T29" s="771"/>
      <c r="U29" s="771"/>
      <c r="V29" s="771">
        <v>54544</v>
      </c>
      <c r="W29" s="771"/>
      <c r="X29" s="771"/>
      <c r="Y29" s="771"/>
      <c r="Z29" s="771"/>
      <c r="AA29" s="771">
        <v>1969</v>
      </c>
      <c r="AB29" s="771"/>
      <c r="AC29" s="771"/>
      <c r="AD29" s="771"/>
      <c r="AE29" s="772"/>
      <c r="AF29" s="773">
        <v>1969</v>
      </c>
      <c r="AG29" s="774"/>
      <c r="AH29" s="774"/>
      <c r="AI29" s="774"/>
      <c r="AJ29" s="775"/>
      <c r="AK29" s="821" t="s">
        <v>597</v>
      </c>
      <c r="AL29" s="817"/>
      <c r="AM29" s="817"/>
      <c r="AN29" s="817"/>
      <c r="AO29" s="817"/>
      <c r="AP29" s="817" t="s">
        <v>597</v>
      </c>
      <c r="AQ29" s="817"/>
      <c r="AR29" s="817"/>
      <c r="AS29" s="817"/>
      <c r="AT29" s="817"/>
      <c r="AU29" s="817" t="s">
        <v>597</v>
      </c>
      <c r="AV29" s="817"/>
      <c r="AW29" s="817"/>
      <c r="AX29" s="817"/>
      <c r="AY29" s="817"/>
      <c r="AZ29" s="818" t="s">
        <v>597</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c r="A30" s="237">
        <v>3</v>
      </c>
      <c r="B30" s="767" t="s">
        <v>408</v>
      </c>
      <c r="C30" s="768"/>
      <c r="D30" s="768"/>
      <c r="E30" s="768"/>
      <c r="F30" s="768"/>
      <c r="G30" s="768"/>
      <c r="H30" s="768"/>
      <c r="I30" s="768"/>
      <c r="J30" s="768"/>
      <c r="K30" s="768"/>
      <c r="L30" s="768"/>
      <c r="M30" s="768"/>
      <c r="N30" s="768"/>
      <c r="O30" s="768"/>
      <c r="P30" s="769"/>
      <c r="Q30" s="770">
        <v>9198</v>
      </c>
      <c r="R30" s="771"/>
      <c r="S30" s="771"/>
      <c r="T30" s="771"/>
      <c r="U30" s="771"/>
      <c r="V30" s="771">
        <v>9112</v>
      </c>
      <c r="W30" s="771"/>
      <c r="X30" s="771"/>
      <c r="Y30" s="771"/>
      <c r="Z30" s="771"/>
      <c r="AA30" s="771">
        <v>86</v>
      </c>
      <c r="AB30" s="771"/>
      <c r="AC30" s="771"/>
      <c r="AD30" s="771"/>
      <c r="AE30" s="772"/>
      <c r="AF30" s="773">
        <v>86</v>
      </c>
      <c r="AG30" s="774"/>
      <c r="AH30" s="774"/>
      <c r="AI30" s="774"/>
      <c r="AJ30" s="775"/>
      <c r="AK30" s="821" t="s">
        <v>597</v>
      </c>
      <c r="AL30" s="817"/>
      <c r="AM30" s="817"/>
      <c r="AN30" s="817"/>
      <c r="AO30" s="817"/>
      <c r="AP30" s="817" t="s">
        <v>597</v>
      </c>
      <c r="AQ30" s="817"/>
      <c r="AR30" s="817"/>
      <c r="AS30" s="817"/>
      <c r="AT30" s="817"/>
      <c r="AU30" s="817" t="s">
        <v>597</v>
      </c>
      <c r="AV30" s="817"/>
      <c r="AW30" s="817"/>
      <c r="AX30" s="817"/>
      <c r="AY30" s="817"/>
      <c r="AZ30" s="818" t="s">
        <v>597</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c r="A31" s="237">
        <v>4</v>
      </c>
      <c r="B31" s="767" t="s">
        <v>409</v>
      </c>
      <c r="C31" s="768"/>
      <c r="D31" s="768"/>
      <c r="E31" s="768"/>
      <c r="F31" s="768"/>
      <c r="G31" s="768"/>
      <c r="H31" s="768"/>
      <c r="I31" s="768"/>
      <c r="J31" s="768"/>
      <c r="K31" s="768"/>
      <c r="L31" s="768"/>
      <c r="M31" s="768"/>
      <c r="N31" s="768"/>
      <c r="O31" s="768"/>
      <c r="P31" s="769"/>
      <c r="Q31" s="770">
        <v>25382</v>
      </c>
      <c r="R31" s="771"/>
      <c r="S31" s="771"/>
      <c r="T31" s="771"/>
      <c r="U31" s="771"/>
      <c r="V31" s="771">
        <v>24906</v>
      </c>
      <c r="W31" s="771"/>
      <c r="X31" s="771"/>
      <c r="Y31" s="771"/>
      <c r="Z31" s="771"/>
      <c r="AA31" s="771">
        <v>476</v>
      </c>
      <c r="AB31" s="771"/>
      <c r="AC31" s="771"/>
      <c r="AD31" s="771"/>
      <c r="AE31" s="772"/>
      <c r="AF31" s="773">
        <v>14031</v>
      </c>
      <c r="AG31" s="774"/>
      <c r="AH31" s="774"/>
      <c r="AI31" s="774"/>
      <c r="AJ31" s="775"/>
      <c r="AK31" s="821">
        <v>799</v>
      </c>
      <c r="AL31" s="817"/>
      <c r="AM31" s="817"/>
      <c r="AN31" s="817"/>
      <c r="AO31" s="817"/>
      <c r="AP31" s="817">
        <v>21602</v>
      </c>
      <c r="AQ31" s="817"/>
      <c r="AR31" s="817"/>
      <c r="AS31" s="817"/>
      <c r="AT31" s="817"/>
      <c r="AU31" s="817">
        <v>6761</v>
      </c>
      <c r="AV31" s="817"/>
      <c r="AW31" s="817"/>
      <c r="AX31" s="817"/>
      <c r="AY31" s="817"/>
      <c r="AZ31" s="818" t="s">
        <v>597</v>
      </c>
      <c r="BA31" s="818"/>
      <c r="BB31" s="818"/>
      <c r="BC31" s="818"/>
      <c r="BD31" s="818"/>
      <c r="BE31" s="819" t="s">
        <v>410</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c r="A32" s="237">
        <v>5</v>
      </c>
      <c r="B32" s="767" t="s">
        <v>411</v>
      </c>
      <c r="C32" s="768"/>
      <c r="D32" s="768"/>
      <c r="E32" s="768"/>
      <c r="F32" s="768"/>
      <c r="G32" s="768"/>
      <c r="H32" s="768"/>
      <c r="I32" s="768"/>
      <c r="J32" s="768"/>
      <c r="K32" s="768"/>
      <c r="L32" s="768"/>
      <c r="M32" s="768"/>
      <c r="N32" s="768"/>
      <c r="O32" s="768"/>
      <c r="P32" s="769"/>
      <c r="Q32" s="770">
        <v>3761</v>
      </c>
      <c r="R32" s="771"/>
      <c r="S32" s="771"/>
      <c r="T32" s="771"/>
      <c r="U32" s="771"/>
      <c r="V32" s="771">
        <v>3879</v>
      </c>
      <c r="W32" s="771"/>
      <c r="X32" s="771"/>
      <c r="Y32" s="771"/>
      <c r="Z32" s="771"/>
      <c r="AA32" s="771">
        <v>-118</v>
      </c>
      <c r="AB32" s="771"/>
      <c r="AC32" s="771"/>
      <c r="AD32" s="771"/>
      <c r="AE32" s="772"/>
      <c r="AF32" s="773" t="s">
        <v>180</v>
      </c>
      <c r="AG32" s="774"/>
      <c r="AH32" s="774"/>
      <c r="AI32" s="774"/>
      <c r="AJ32" s="775"/>
      <c r="AK32" s="821">
        <v>930</v>
      </c>
      <c r="AL32" s="817"/>
      <c r="AM32" s="817"/>
      <c r="AN32" s="817"/>
      <c r="AO32" s="817"/>
      <c r="AP32" s="817">
        <v>3063</v>
      </c>
      <c r="AQ32" s="817"/>
      <c r="AR32" s="817"/>
      <c r="AS32" s="817"/>
      <c r="AT32" s="817"/>
      <c r="AU32" s="817">
        <v>616</v>
      </c>
      <c r="AV32" s="817"/>
      <c r="AW32" s="817"/>
      <c r="AX32" s="817"/>
      <c r="AY32" s="817"/>
      <c r="AZ32" s="818" t="s">
        <v>597</v>
      </c>
      <c r="BA32" s="818"/>
      <c r="BB32" s="818"/>
      <c r="BC32" s="818"/>
      <c r="BD32" s="818"/>
      <c r="BE32" s="819" t="s">
        <v>412</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c r="A33" s="237">
        <v>6</v>
      </c>
      <c r="B33" s="767" t="s">
        <v>413</v>
      </c>
      <c r="C33" s="768"/>
      <c r="D33" s="768"/>
      <c r="E33" s="768"/>
      <c r="F33" s="768"/>
      <c r="G33" s="768"/>
      <c r="H33" s="768"/>
      <c r="I33" s="768"/>
      <c r="J33" s="768"/>
      <c r="K33" s="768"/>
      <c r="L33" s="768"/>
      <c r="M33" s="768"/>
      <c r="N33" s="768"/>
      <c r="O33" s="768"/>
      <c r="P33" s="769"/>
      <c r="Q33" s="770">
        <v>10976</v>
      </c>
      <c r="R33" s="771"/>
      <c r="S33" s="771"/>
      <c r="T33" s="771"/>
      <c r="U33" s="771"/>
      <c r="V33" s="771">
        <v>9485</v>
      </c>
      <c r="W33" s="771"/>
      <c r="X33" s="771"/>
      <c r="Y33" s="771"/>
      <c r="Z33" s="771"/>
      <c r="AA33" s="771">
        <v>1491</v>
      </c>
      <c r="AB33" s="771"/>
      <c r="AC33" s="771"/>
      <c r="AD33" s="771"/>
      <c r="AE33" s="772"/>
      <c r="AF33" s="773">
        <v>9922</v>
      </c>
      <c r="AG33" s="774"/>
      <c r="AH33" s="774"/>
      <c r="AI33" s="774"/>
      <c r="AJ33" s="775"/>
      <c r="AK33" s="821">
        <v>38</v>
      </c>
      <c r="AL33" s="817"/>
      <c r="AM33" s="817"/>
      <c r="AN33" s="817"/>
      <c r="AO33" s="817"/>
      <c r="AP33" s="817">
        <v>31652</v>
      </c>
      <c r="AQ33" s="817"/>
      <c r="AR33" s="817"/>
      <c r="AS33" s="817"/>
      <c r="AT33" s="817"/>
      <c r="AU33" s="817">
        <v>1108</v>
      </c>
      <c r="AV33" s="817"/>
      <c r="AW33" s="817"/>
      <c r="AX33" s="817"/>
      <c r="AY33" s="817"/>
      <c r="AZ33" s="818" t="s">
        <v>620</v>
      </c>
      <c r="BA33" s="818"/>
      <c r="BB33" s="818"/>
      <c r="BC33" s="818"/>
      <c r="BD33" s="818"/>
      <c r="BE33" s="819" t="s">
        <v>412</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c r="A34" s="237">
        <v>7</v>
      </c>
      <c r="B34" s="767" t="s">
        <v>414</v>
      </c>
      <c r="C34" s="768"/>
      <c r="D34" s="768"/>
      <c r="E34" s="768"/>
      <c r="F34" s="768"/>
      <c r="G34" s="768"/>
      <c r="H34" s="768"/>
      <c r="I34" s="768"/>
      <c r="J34" s="768"/>
      <c r="K34" s="768"/>
      <c r="L34" s="768"/>
      <c r="M34" s="768"/>
      <c r="N34" s="768"/>
      <c r="O34" s="768"/>
      <c r="P34" s="769"/>
      <c r="Q34" s="770">
        <v>13</v>
      </c>
      <c r="R34" s="771"/>
      <c r="S34" s="771"/>
      <c r="T34" s="771"/>
      <c r="U34" s="771"/>
      <c r="V34" s="771">
        <v>7</v>
      </c>
      <c r="W34" s="771"/>
      <c r="X34" s="771"/>
      <c r="Y34" s="771"/>
      <c r="Z34" s="771"/>
      <c r="AA34" s="771">
        <v>6</v>
      </c>
      <c r="AB34" s="771"/>
      <c r="AC34" s="771"/>
      <c r="AD34" s="771"/>
      <c r="AE34" s="772"/>
      <c r="AF34" s="773">
        <v>139</v>
      </c>
      <c r="AG34" s="774"/>
      <c r="AH34" s="774"/>
      <c r="AI34" s="774"/>
      <c r="AJ34" s="775"/>
      <c r="AK34" s="821" t="s">
        <v>597</v>
      </c>
      <c r="AL34" s="817"/>
      <c r="AM34" s="817"/>
      <c r="AN34" s="817"/>
      <c r="AO34" s="817"/>
      <c r="AP34" s="817" t="s">
        <v>620</v>
      </c>
      <c r="AQ34" s="817"/>
      <c r="AR34" s="817"/>
      <c r="AS34" s="817"/>
      <c r="AT34" s="817"/>
      <c r="AU34" s="817" t="s">
        <v>620</v>
      </c>
      <c r="AV34" s="817"/>
      <c r="AW34" s="817"/>
      <c r="AX34" s="817"/>
      <c r="AY34" s="817"/>
      <c r="AZ34" s="818" t="s">
        <v>620</v>
      </c>
      <c r="BA34" s="818"/>
      <c r="BB34" s="818"/>
      <c r="BC34" s="818"/>
      <c r="BD34" s="818"/>
      <c r="BE34" s="819" t="s">
        <v>412</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c r="A35" s="237">
        <v>8</v>
      </c>
      <c r="B35" s="767" t="s">
        <v>415</v>
      </c>
      <c r="C35" s="768"/>
      <c r="D35" s="768"/>
      <c r="E35" s="768"/>
      <c r="F35" s="768"/>
      <c r="G35" s="768"/>
      <c r="H35" s="768"/>
      <c r="I35" s="768"/>
      <c r="J35" s="768"/>
      <c r="K35" s="768"/>
      <c r="L35" s="768"/>
      <c r="M35" s="768"/>
      <c r="N35" s="768"/>
      <c r="O35" s="768"/>
      <c r="P35" s="769"/>
      <c r="Q35" s="770">
        <v>9751</v>
      </c>
      <c r="R35" s="771"/>
      <c r="S35" s="771"/>
      <c r="T35" s="771"/>
      <c r="U35" s="771"/>
      <c r="V35" s="771">
        <v>9657</v>
      </c>
      <c r="W35" s="771"/>
      <c r="X35" s="771"/>
      <c r="Y35" s="771"/>
      <c r="Z35" s="771"/>
      <c r="AA35" s="771">
        <v>94</v>
      </c>
      <c r="AB35" s="771"/>
      <c r="AC35" s="771"/>
      <c r="AD35" s="771"/>
      <c r="AE35" s="772"/>
      <c r="AF35" s="773">
        <v>6660</v>
      </c>
      <c r="AG35" s="774"/>
      <c r="AH35" s="774"/>
      <c r="AI35" s="774"/>
      <c r="AJ35" s="775"/>
      <c r="AK35" s="821">
        <v>958</v>
      </c>
      <c r="AL35" s="817"/>
      <c r="AM35" s="817"/>
      <c r="AN35" s="817"/>
      <c r="AO35" s="817"/>
      <c r="AP35" s="817">
        <v>40194</v>
      </c>
      <c r="AQ35" s="817"/>
      <c r="AR35" s="817"/>
      <c r="AS35" s="817"/>
      <c r="AT35" s="817"/>
      <c r="AU35" s="817">
        <v>22468</v>
      </c>
      <c r="AV35" s="817"/>
      <c r="AW35" s="817"/>
      <c r="AX35" s="817"/>
      <c r="AY35" s="817"/>
      <c r="AZ35" s="818" t="s">
        <v>597</v>
      </c>
      <c r="BA35" s="818"/>
      <c r="BB35" s="818"/>
      <c r="BC35" s="818"/>
      <c r="BD35" s="818"/>
      <c r="BE35" s="819" t="s">
        <v>412</v>
      </c>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c r="A36" s="237">
        <v>9</v>
      </c>
      <c r="B36" s="767" t="s">
        <v>416</v>
      </c>
      <c r="C36" s="768"/>
      <c r="D36" s="768"/>
      <c r="E36" s="768"/>
      <c r="F36" s="768"/>
      <c r="G36" s="768"/>
      <c r="H36" s="768"/>
      <c r="I36" s="768"/>
      <c r="J36" s="768"/>
      <c r="K36" s="768"/>
      <c r="L36" s="768"/>
      <c r="M36" s="768"/>
      <c r="N36" s="768"/>
      <c r="O36" s="768"/>
      <c r="P36" s="769"/>
      <c r="Q36" s="770">
        <v>2252</v>
      </c>
      <c r="R36" s="771"/>
      <c r="S36" s="771"/>
      <c r="T36" s="771"/>
      <c r="U36" s="771"/>
      <c r="V36" s="771">
        <v>2605</v>
      </c>
      <c r="W36" s="771"/>
      <c r="X36" s="771"/>
      <c r="Y36" s="771"/>
      <c r="Z36" s="771"/>
      <c r="AA36" s="771">
        <v>-353</v>
      </c>
      <c r="AB36" s="771"/>
      <c r="AC36" s="771"/>
      <c r="AD36" s="771"/>
      <c r="AE36" s="772"/>
      <c r="AF36" s="773" t="s">
        <v>131</v>
      </c>
      <c r="AG36" s="774"/>
      <c r="AH36" s="774"/>
      <c r="AI36" s="774"/>
      <c r="AJ36" s="775"/>
      <c r="AK36" s="821">
        <v>348</v>
      </c>
      <c r="AL36" s="817"/>
      <c r="AM36" s="817"/>
      <c r="AN36" s="817"/>
      <c r="AO36" s="817"/>
      <c r="AP36" s="817">
        <v>5505</v>
      </c>
      <c r="AQ36" s="817"/>
      <c r="AR36" s="817"/>
      <c r="AS36" s="817"/>
      <c r="AT36" s="817"/>
      <c r="AU36" s="817">
        <v>3941</v>
      </c>
      <c r="AV36" s="817"/>
      <c r="AW36" s="817"/>
      <c r="AX36" s="817"/>
      <c r="AY36" s="817"/>
      <c r="AZ36" s="818" t="s">
        <v>597</v>
      </c>
      <c r="BA36" s="818"/>
      <c r="BB36" s="818"/>
      <c r="BC36" s="818"/>
      <c r="BD36" s="818"/>
      <c r="BE36" s="819" t="s">
        <v>410</v>
      </c>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c r="A37" s="237">
        <v>10</v>
      </c>
      <c r="B37" s="767" t="s">
        <v>418</v>
      </c>
      <c r="C37" s="768"/>
      <c r="D37" s="768"/>
      <c r="E37" s="768"/>
      <c r="F37" s="768"/>
      <c r="G37" s="768"/>
      <c r="H37" s="768"/>
      <c r="I37" s="768"/>
      <c r="J37" s="768"/>
      <c r="K37" s="768"/>
      <c r="L37" s="768"/>
      <c r="M37" s="768"/>
      <c r="N37" s="768"/>
      <c r="O37" s="768"/>
      <c r="P37" s="769"/>
      <c r="Q37" s="770">
        <v>1319</v>
      </c>
      <c r="R37" s="771"/>
      <c r="S37" s="771"/>
      <c r="T37" s="771"/>
      <c r="U37" s="771"/>
      <c r="V37" s="771">
        <v>1289</v>
      </c>
      <c r="W37" s="771"/>
      <c r="X37" s="771"/>
      <c r="Y37" s="771"/>
      <c r="Z37" s="771"/>
      <c r="AA37" s="771">
        <v>30</v>
      </c>
      <c r="AB37" s="771"/>
      <c r="AC37" s="771"/>
      <c r="AD37" s="771"/>
      <c r="AE37" s="772"/>
      <c r="AF37" s="773">
        <v>31</v>
      </c>
      <c r="AG37" s="774"/>
      <c r="AH37" s="774"/>
      <c r="AI37" s="774"/>
      <c r="AJ37" s="775"/>
      <c r="AK37" s="821">
        <v>115</v>
      </c>
      <c r="AL37" s="817"/>
      <c r="AM37" s="817"/>
      <c r="AN37" s="817"/>
      <c r="AO37" s="817"/>
      <c r="AP37" s="817">
        <v>13401</v>
      </c>
      <c r="AQ37" s="817"/>
      <c r="AR37" s="817"/>
      <c r="AS37" s="817"/>
      <c r="AT37" s="817"/>
      <c r="AU37" s="817">
        <v>12075</v>
      </c>
      <c r="AV37" s="817"/>
      <c r="AW37" s="817"/>
      <c r="AX37" s="817"/>
      <c r="AY37" s="817"/>
      <c r="AZ37" s="818" t="s">
        <v>597</v>
      </c>
      <c r="BA37" s="818"/>
      <c r="BB37" s="818"/>
      <c r="BC37" s="818"/>
      <c r="BD37" s="818"/>
      <c r="BE37" s="819" t="s">
        <v>419</v>
      </c>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c r="A38" s="237">
        <v>11</v>
      </c>
      <c r="B38" s="767" t="s">
        <v>420</v>
      </c>
      <c r="C38" s="768"/>
      <c r="D38" s="768"/>
      <c r="E38" s="768"/>
      <c r="F38" s="768"/>
      <c r="G38" s="768"/>
      <c r="H38" s="768"/>
      <c r="I38" s="768"/>
      <c r="J38" s="768"/>
      <c r="K38" s="768"/>
      <c r="L38" s="768"/>
      <c r="M38" s="768"/>
      <c r="N38" s="768"/>
      <c r="O38" s="768"/>
      <c r="P38" s="769"/>
      <c r="Q38" s="770">
        <v>129</v>
      </c>
      <c r="R38" s="771"/>
      <c r="S38" s="771"/>
      <c r="T38" s="771"/>
      <c r="U38" s="771"/>
      <c r="V38" s="771">
        <v>129</v>
      </c>
      <c r="W38" s="771"/>
      <c r="X38" s="771"/>
      <c r="Y38" s="771"/>
      <c r="Z38" s="771"/>
      <c r="AA38" s="771" t="s">
        <v>597</v>
      </c>
      <c r="AB38" s="771"/>
      <c r="AC38" s="771"/>
      <c r="AD38" s="771"/>
      <c r="AE38" s="772"/>
      <c r="AF38" s="773" t="s">
        <v>417</v>
      </c>
      <c r="AG38" s="774"/>
      <c r="AH38" s="774"/>
      <c r="AI38" s="774"/>
      <c r="AJ38" s="775"/>
      <c r="AK38" s="821">
        <v>108</v>
      </c>
      <c r="AL38" s="817"/>
      <c r="AM38" s="817"/>
      <c r="AN38" s="817"/>
      <c r="AO38" s="817"/>
      <c r="AP38" s="817">
        <v>312</v>
      </c>
      <c r="AQ38" s="817"/>
      <c r="AR38" s="817"/>
      <c r="AS38" s="817"/>
      <c r="AT38" s="817"/>
      <c r="AU38" s="817" t="s">
        <v>597</v>
      </c>
      <c r="AV38" s="817"/>
      <c r="AW38" s="817"/>
      <c r="AX38" s="817"/>
      <c r="AY38" s="817"/>
      <c r="AZ38" s="818" t="s">
        <v>597</v>
      </c>
      <c r="BA38" s="818"/>
      <c r="BB38" s="818"/>
      <c r="BC38" s="818"/>
      <c r="BD38" s="818"/>
      <c r="BE38" s="819" t="s">
        <v>419</v>
      </c>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421</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c r="A63" s="235" t="s">
        <v>394</v>
      </c>
      <c r="B63" s="776" t="s">
        <v>422</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30230</v>
      </c>
      <c r="AG63" s="831"/>
      <c r="AH63" s="831"/>
      <c r="AI63" s="831"/>
      <c r="AJ63" s="832"/>
      <c r="AK63" s="833"/>
      <c r="AL63" s="828"/>
      <c r="AM63" s="828"/>
      <c r="AN63" s="828"/>
      <c r="AO63" s="828"/>
      <c r="AP63" s="831">
        <v>115729</v>
      </c>
      <c r="AQ63" s="831"/>
      <c r="AR63" s="831"/>
      <c r="AS63" s="831"/>
      <c r="AT63" s="831"/>
      <c r="AU63" s="831">
        <v>46969</v>
      </c>
      <c r="AV63" s="831"/>
      <c r="AW63" s="831"/>
      <c r="AX63" s="831"/>
      <c r="AY63" s="831"/>
      <c r="AZ63" s="835"/>
      <c r="BA63" s="835"/>
      <c r="BB63" s="835"/>
      <c r="BC63" s="835"/>
      <c r="BD63" s="835"/>
      <c r="BE63" s="836"/>
      <c r="BF63" s="836"/>
      <c r="BG63" s="836"/>
      <c r="BH63" s="836"/>
      <c r="BI63" s="837"/>
      <c r="BJ63" s="838" t="s">
        <v>417</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c r="A65" s="226" t="s">
        <v>423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c r="A66" s="714" t="s">
        <v>424</v>
      </c>
      <c r="B66" s="715"/>
      <c r="C66" s="715"/>
      <c r="D66" s="715"/>
      <c r="E66" s="715"/>
      <c r="F66" s="715"/>
      <c r="G66" s="715"/>
      <c r="H66" s="715"/>
      <c r="I66" s="715"/>
      <c r="J66" s="715"/>
      <c r="K66" s="715"/>
      <c r="L66" s="715"/>
      <c r="M66" s="715"/>
      <c r="N66" s="715"/>
      <c r="O66" s="715"/>
      <c r="P66" s="716"/>
      <c r="Q66" s="720" t="s">
        <v>425</v>
      </c>
      <c r="R66" s="721"/>
      <c r="S66" s="721"/>
      <c r="T66" s="721"/>
      <c r="U66" s="722"/>
      <c r="V66" s="720" t="s">
        <v>426</v>
      </c>
      <c r="W66" s="721"/>
      <c r="X66" s="721"/>
      <c r="Y66" s="721"/>
      <c r="Z66" s="722"/>
      <c r="AA66" s="720" t="s">
        <v>400</v>
      </c>
      <c r="AB66" s="721"/>
      <c r="AC66" s="721"/>
      <c r="AD66" s="721"/>
      <c r="AE66" s="722"/>
      <c r="AF66" s="841" t="s">
        <v>401</v>
      </c>
      <c r="AG66" s="802"/>
      <c r="AH66" s="802"/>
      <c r="AI66" s="802"/>
      <c r="AJ66" s="842"/>
      <c r="AK66" s="720" t="s">
        <v>427</v>
      </c>
      <c r="AL66" s="715"/>
      <c r="AM66" s="715"/>
      <c r="AN66" s="715"/>
      <c r="AO66" s="716"/>
      <c r="AP66" s="720" t="s">
        <v>403</v>
      </c>
      <c r="AQ66" s="721"/>
      <c r="AR66" s="721"/>
      <c r="AS66" s="721"/>
      <c r="AT66" s="722"/>
      <c r="AU66" s="720" t="s">
        <v>428</v>
      </c>
      <c r="AV66" s="721"/>
      <c r="AW66" s="721"/>
      <c r="AX66" s="721"/>
      <c r="AY66" s="722"/>
      <c r="AZ66" s="720" t="s">
        <v>379</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c r="A68" s="231">
        <v>1</v>
      </c>
      <c r="B68" s="856" t="s">
        <v>598</v>
      </c>
      <c r="C68" s="857"/>
      <c r="D68" s="857"/>
      <c r="E68" s="857"/>
      <c r="F68" s="857"/>
      <c r="G68" s="857"/>
      <c r="H68" s="857"/>
      <c r="I68" s="857"/>
      <c r="J68" s="857"/>
      <c r="K68" s="857"/>
      <c r="L68" s="857"/>
      <c r="M68" s="857"/>
      <c r="N68" s="857"/>
      <c r="O68" s="857"/>
      <c r="P68" s="858"/>
      <c r="Q68" s="859">
        <v>11751</v>
      </c>
      <c r="R68" s="853"/>
      <c r="S68" s="853"/>
      <c r="T68" s="853"/>
      <c r="U68" s="853"/>
      <c r="V68" s="853">
        <v>11426</v>
      </c>
      <c r="W68" s="853"/>
      <c r="X68" s="853"/>
      <c r="Y68" s="853"/>
      <c r="Z68" s="853"/>
      <c r="AA68" s="853">
        <v>325</v>
      </c>
      <c r="AB68" s="853"/>
      <c r="AC68" s="853"/>
      <c r="AD68" s="853"/>
      <c r="AE68" s="853"/>
      <c r="AF68" s="853">
        <v>325</v>
      </c>
      <c r="AG68" s="853"/>
      <c r="AH68" s="853"/>
      <c r="AI68" s="853"/>
      <c r="AJ68" s="853"/>
      <c r="AK68" s="853">
        <v>326</v>
      </c>
      <c r="AL68" s="853"/>
      <c r="AM68" s="853"/>
      <c r="AN68" s="853"/>
      <c r="AO68" s="853"/>
      <c r="AP68" s="853" t="s">
        <v>597</v>
      </c>
      <c r="AQ68" s="853"/>
      <c r="AR68" s="853"/>
      <c r="AS68" s="853"/>
      <c r="AT68" s="853"/>
      <c r="AU68" s="853" t="s">
        <v>597</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c r="A69" s="233">
        <v>2</v>
      </c>
      <c r="B69" s="860" t="s">
        <v>599</v>
      </c>
      <c r="C69" s="861"/>
      <c r="D69" s="861"/>
      <c r="E69" s="861"/>
      <c r="F69" s="861"/>
      <c r="G69" s="861"/>
      <c r="H69" s="861"/>
      <c r="I69" s="861"/>
      <c r="J69" s="861"/>
      <c r="K69" s="861"/>
      <c r="L69" s="861"/>
      <c r="M69" s="861"/>
      <c r="N69" s="861"/>
      <c r="O69" s="861"/>
      <c r="P69" s="862"/>
      <c r="Q69" s="863">
        <v>84</v>
      </c>
      <c r="R69" s="817"/>
      <c r="S69" s="817"/>
      <c r="T69" s="817"/>
      <c r="U69" s="817"/>
      <c r="V69" s="817">
        <v>79</v>
      </c>
      <c r="W69" s="817"/>
      <c r="X69" s="817"/>
      <c r="Y69" s="817"/>
      <c r="Z69" s="817"/>
      <c r="AA69" s="817">
        <v>5</v>
      </c>
      <c r="AB69" s="817"/>
      <c r="AC69" s="817"/>
      <c r="AD69" s="817"/>
      <c r="AE69" s="817"/>
      <c r="AF69" s="817">
        <v>5</v>
      </c>
      <c r="AG69" s="817"/>
      <c r="AH69" s="817"/>
      <c r="AI69" s="817"/>
      <c r="AJ69" s="817"/>
      <c r="AK69" s="817">
        <v>5</v>
      </c>
      <c r="AL69" s="817"/>
      <c r="AM69" s="817"/>
      <c r="AN69" s="817"/>
      <c r="AO69" s="817"/>
      <c r="AP69" s="817" t="s">
        <v>597</v>
      </c>
      <c r="AQ69" s="817"/>
      <c r="AR69" s="817"/>
      <c r="AS69" s="817"/>
      <c r="AT69" s="817"/>
      <c r="AU69" s="817" t="s">
        <v>597</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c r="A70" s="233">
        <v>3</v>
      </c>
      <c r="B70" s="860" t="s">
        <v>600</v>
      </c>
      <c r="C70" s="861"/>
      <c r="D70" s="861"/>
      <c r="E70" s="861"/>
      <c r="F70" s="861"/>
      <c r="G70" s="861"/>
      <c r="H70" s="861"/>
      <c r="I70" s="861"/>
      <c r="J70" s="861"/>
      <c r="K70" s="861"/>
      <c r="L70" s="861"/>
      <c r="M70" s="861"/>
      <c r="N70" s="861"/>
      <c r="O70" s="861"/>
      <c r="P70" s="862"/>
      <c r="Q70" s="863">
        <v>288382</v>
      </c>
      <c r="R70" s="817"/>
      <c r="S70" s="817"/>
      <c r="T70" s="817"/>
      <c r="U70" s="817"/>
      <c r="V70" s="817">
        <v>283191</v>
      </c>
      <c r="W70" s="817"/>
      <c r="X70" s="817"/>
      <c r="Y70" s="817"/>
      <c r="Z70" s="817"/>
      <c r="AA70" s="817">
        <v>5190</v>
      </c>
      <c r="AB70" s="817"/>
      <c r="AC70" s="817"/>
      <c r="AD70" s="817"/>
      <c r="AE70" s="817"/>
      <c r="AF70" s="817">
        <v>5190</v>
      </c>
      <c r="AG70" s="817"/>
      <c r="AH70" s="817"/>
      <c r="AI70" s="817"/>
      <c r="AJ70" s="817"/>
      <c r="AK70" s="817">
        <v>0</v>
      </c>
      <c r="AL70" s="817"/>
      <c r="AM70" s="817"/>
      <c r="AN70" s="817"/>
      <c r="AO70" s="817"/>
      <c r="AP70" s="817" t="s">
        <v>597</v>
      </c>
      <c r="AQ70" s="817"/>
      <c r="AR70" s="817"/>
      <c r="AS70" s="817"/>
      <c r="AT70" s="817"/>
      <c r="AU70" s="817" t="s">
        <v>597</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c r="A71" s="233">
        <v>4</v>
      </c>
      <c r="B71" s="860"/>
      <c r="C71" s="861"/>
      <c r="D71" s="861"/>
      <c r="E71" s="861"/>
      <c r="F71" s="861"/>
      <c r="G71" s="861"/>
      <c r="H71" s="861"/>
      <c r="I71" s="861"/>
      <c r="J71" s="861"/>
      <c r="K71" s="861"/>
      <c r="L71" s="861"/>
      <c r="M71" s="861"/>
      <c r="N71" s="861"/>
      <c r="O71" s="861"/>
      <c r="P71" s="862"/>
      <c r="Q71" s="863"/>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c r="A72" s="233">
        <v>5</v>
      </c>
      <c r="B72" s="860"/>
      <c r="C72" s="861"/>
      <c r="D72" s="861"/>
      <c r="E72" s="861"/>
      <c r="F72" s="861"/>
      <c r="G72" s="861"/>
      <c r="H72" s="861"/>
      <c r="I72" s="861"/>
      <c r="J72" s="861"/>
      <c r="K72" s="861"/>
      <c r="L72" s="861"/>
      <c r="M72" s="861"/>
      <c r="N72" s="861"/>
      <c r="O72" s="861"/>
      <c r="P72" s="862"/>
      <c r="Q72" s="863"/>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c r="A73" s="233">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c r="A88" s="235" t="s">
        <v>394</v>
      </c>
      <c r="B88" s="776" t="s">
        <v>429</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5520</v>
      </c>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394</v>
      </c>
      <c r="BR102" s="776" t="s">
        <v>430</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1276</v>
      </c>
      <c r="CS102" s="839"/>
      <c r="CT102" s="839"/>
      <c r="CU102" s="839"/>
      <c r="CV102" s="878"/>
      <c r="CW102" s="877">
        <v>151</v>
      </c>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431</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432</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c r="A107" s="228" t="s">
        <v>433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c r="A108" s="904" t="s">
        <v>435</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436</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c r="A109" s="899" t="s">
        <v>437</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438</v>
      </c>
      <c r="AB109" s="880"/>
      <c r="AC109" s="880"/>
      <c r="AD109" s="880"/>
      <c r="AE109" s="881"/>
      <c r="AF109" s="879" t="s">
        <v>439</v>
      </c>
      <c r="AG109" s="880"/>
      <c r="AH109" s="880"/>
      <c r="AI109" s="880"/>
      <c r="AJ109" s="881"/>
      <c r="AK109" s="879" t="s">
        <v>309</v>
      </c>
      <c r="AL109" s="880"/>
      <c r="AM109" s="880"/>
      <c r="AN109" s="880"/>
      <c r="AO109" s="881"/>
      <c r="AP109" s="879" t="s">
        <v>440</v>
      </c>
      <c r="AQ109" s="880"/>
      <c r="AR109" s="880"/>
      <c r="AS109" s="880"/>
      <c r="AT109" s="882"/>
      <c r="AU109" s="899" t="s">
        <v>437</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438</v>
      </c>
      <c r="BR109" s="880"/>
      <c r="BS109" s="880"/>
      <c r="BT109" s="880"/>
      <c r="BU109" s="881"/>
      <c r="BV109" s="879" t="s">
        <v>439</v>
      </c>
      <c r="BW109" s="880"/>
      <c r="BX109" s="880"/>
      <c r="BY109" s="880"/>
      <c r="BZ109" s="881"/>
      <c r="CA109" s="879" t="s">
        <v>309</v>
      </c>
      <c r="CB109" s="880"/>
      <c r="CC109" s="880"/>
      <c r="CD109" s="880"/>
      <c r="CE109" s="881"/>
      <c r="CF109" s="900" t="s">
        <v>440</v>
      </c>
      <c r="CG109" s="900"/>
      <c r="CH109" s="900"/>
      <c r="CI109" s="900"/>
      <c r="CJ109" s="900"/>
      <c r="CK109" s="879" t="s">
        <v>441</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438</v>
      </c>
      <c r="DH109" s="880"/>
      <c r="DI109" s="880"/>
      <c r="DJ109" s="880"/>
      <c r="DK109" s="881"/>
      <c r="DL109" s="879" t="s">
        <v>439</v>
      </c>
      <c r="DM109" s="880"/>
      <c r="DN109" s="880"/>
      <c r="DO109" s="880"/>
      <c r="DP109" s="881"/>
      <c r="DQ109" s="879" t="s">
        <v>309</v>
      </c>
      <c r="DR109" s="880"/>
      <c r="DS109" s="880"/>
      <c r="DT109" s="880"/>
      <c r="DU109" s="881"/>
      <c r="DV109" s="879" t="s">
        <v>440</v>
      </c>
      <c r="DW109" s="880"/>
      <c r="DX109" s="880"/>
      <c r="DY109" s="880"/>
      <c r="DZ109" s="882"/>
    </row>
    <row r="110" spans="1:131" s="224" customFormat="1" ht="26.25" customHeight="1">
      <c r="A110" s="883" t="s">
        <v>442</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23972332</v>
      </c>
      <c r="AB110" s="887"/>
      <c r="AC110" s="887"/>
      <c r="AD110" s="887"/>
      <c r="AE110" s="888"/>
      <c r="AF110" s="889">
        <v>25556641</v>
      </c>
      <c r="AG110" s="887"/>
      <c r="AH110" s="887"/>
      <c r="AI110" s="887"/>
      <c r="AJ110" s="888"/>
      <c r="AK110" s="889">
        <v>24597739</v>
      </c>
      <c r="AL110" s="887"/>
      <c r="AM110" s="887"/>
      <c r="AN110" s="887"/>
      <c r="AO110" s="888"/>
      <c r="AP110" s="890">
        <v>20.399999999999999</v>
      </c>
      <c r="AQ110" s="891"/>
      <c r="AR110" s="891"/>
      <c r="AS110" s="891"/>
      <c r="AT110" s="892"/>
      <c r="AU110" s="893" t="s">
        <v>75</v>
      </c>
      <c r="AV110" s="894"/>
      <c r="AW110" s="894"/>
      <c r="AX110" s="894"/>
      <c r="AY110" s="894"/>
      <c r="AZ110" s="916" t="s">
        <v>443</v>
      </c>
      <c r="BA110" s="884"/>
      <c r="BB110" s="884"/>
      <c r="BC110" s="884"/>
      <c r="BD110" s="884"/>
      <c r="BE110" s="884"/>
      <c r="BF110" s="884"/>
      <c r="BG110" s="884"/>
      <c r="BH110" s="884"/>
      <c r="BI110" s="884"/>
      <c r="BJ110" s="884"/>
      <c r="BK110" s="884"/>
      <c r="BL110" s="884"/>
      <c r="BM110" s="884"/>
      <c r="BN110" s="884"/>
      <c r="BO110" s="884"/>
      <c r="BP110" s="885"/>
      <c r="BQ110" s="917">
        <v>260131252</v>
      </c>
      <c r="BR110" s="918"/>
      <c r="BS110" s="918"/>
      <c r="BT110" s="918"/>
      <c r="BU110" s="918"/>
      <c r="BV110" s="918">
        <v>260498024</v>
      </c>
      <c r="BW110" s="918"/>
      <c r="BX110" s="918"/>
      <c r="BY110" s="918"/>
      <c r="BZ110" s="918"/>
      <c r="CA110" s="918">
        <v>254284336</v>
      </c>
      <c r="CB110" s="918"/>
      <c r="CC110" s="918"/>
      <c r="CD110" s="918"/>
      <c r="CE110" s="918"/>
      <c r="CF110" s="931">
        <v>210.9</v>
      </c>
      <c r="CG110" s="932"/>
      <c r="CH110" s="932"/>
      <c r="CI110" s="932"/>
      <c r="CJ110" s="932"/>
      <c r="CK110" s="933" t="s">
        <v>444</v>
      </c>
      <c r="CL110" s="934"/>
      <c r="CM110" s="916" t="s">
        <v>445</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v>301185</v>
      </c>
      <c r="DH110" s="918"/>
      <c r="DI110" s="918"/>
      <c r="DJ110" s="918"/>
      <c r="DK110" s="918"/>
      <c r="DL110" s="918">
        <v>245380</v>
      </c>
      <c r="DM110" s="918"/>
      <c r="DN110" s="918"/>
      <c r="DO110" s="918"/>
      <c r="DP110" s="918"/>
      <c r="DQ110" s="918">
        <v>189575</v>
      </c>
      <c r="DR110" s="918"/>
      <c r="DS110" s="918"/>
      <c r="DT110" s="918"/>
      <c r="DU110" s="918"/>
      <c r="DV110" s="919">
        <v>0.2</v>
      </c>
      <c r="DW110" s="919"/>
      <c r="DX110" s="919"/>
      <c r="DY110" s="919"/>
      <c r="DZ110" s="920"/>
    </row>
    <row r="111" spans="1:131" s="224" customFormat="1" ht="26.25" customHeight="1">
      <c r="A111" s="921" t="s">
        <v>446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447</v>
      </c>
      <c r="AB111" s="925"/>
      <c r="AC111" s="925"/>
      <c r="AD111" s="925"/>
      <c r="AE111" s="926"/>
      <c r="AF111" s="927" t="s">
        <v>180</v>
      </c>
      <c r="AG111" s="925"/>
      <c r="AH111" s="925"/>
      <c r="AI111" s="925"/>
      <c r="AJ111" s="926"/>
      <c r="AK111" s="927" t="s">
        <v>448</v>
      </c>
      <c r="AL111" s="925"/>
      <c r="AM111" s="925"/>
      <c r="AN111" s="925"/>
      <c r="AO111" s="926"/>
      <c r="AP111" s="928" t="s">
        <v>180</v>
      </c>
      <c r="AQ111" s="929"/>
      <c r="AR111" s="929"/>
      <c r="AS111" s="929"/>
      <c r="AT111" s="930"/>
      <c r="AU111" s="895"/>
      <c r="AV111" s="896"/>
      <c r="AW111" s="896"/>
      <c r="AX111" s="896"/>
      <c r="AY111" s="896"/>
      <c r="AZ111" s="909" t="s">
        <v>449</v>
      </c>
      <c r="BA111" s="910"/>
      <c r="BB111" s="910"/>
      <c r="BC111" s="910"/>
      <c r="BD111" s="910"/>
      <c r="BE111" s="910"/>
      <c r="BF111" s="910"/>
      <c r="BG111" s="910"/>
      <c r="BH111" s="910"/>
      <c r="BI111" s="910"/>
      <c r="BJ111" s="910"/>
      <c r="BK111" s="910"/>
      <c r="BL111" s="910"/>
      <c r="BM111" s="910"/>
      <c r="BN111" s="910"/>
      <c r="BO111" s="910"/>
      <c r="BP111" s="911"/>
      <c r="BQ111" s="912">
        <v>301185</v>
      </c>
      <c r="BR111" s="913"/>
      <c r="BS111" s="913"/>
      <c r="BT111" s="913"/>
      <c r="BU111" s="913"/>
      <c r="BV111" s="913">
        <v>245380</v>
      </c>
      <c r="BW111" s="913"/>
      <c r="BX111" s="913"/>
      <c r="BY111" s="913"/>
      <c r="BZ111" s="913"/>
      <c r="CA111" s="913">
        <v>189575</v>
      </c>
      <c r="CB111" s="913"/>
      <c r="CC111" s="913"/>
      <c r="CD111" s="913"/>
      <c r="CE111" s="913"/>
      <c r="CF111" s="907">
        <v>0.2</v>
      </c>
      <c r="CG111" s="908"/>
      <c r="CH111" s="908"/>
      <c r="CI111" s="908"/>
      <c r="CJ111" s="908"/>
      <c r="CK111" s="935"/>
      <c r="CL111" s="936"/>
      <c r="CM111" s="909" t="s">
        <v>450</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448</v>
      </c>
      <c r="DH111" s="913"/>
      <c r="DI111" s="913"/>
      <c r="DJ111" s="913"/>
      <c r="DK111" s="913"/>
      <c r="DL111" s="913" t="s">
        <v>180</v>
      </c>
      <c r="DM111" s="913"/>
      <c r="DN111" s="913"/>
      <c r="DO111" s="913"/>
      <c r="DP111" s="913"/>
      <c r="DQ111" s="913" t="s">
        <v>180</v>
      </c>
      <c r="DR111" s="913"/>
      <c r="DS111" s="913"/>
      <c r="DT111" s="913"/>
      <c r="DU111" s="913"/>
      <c r="DV111" s="914" t="s">
        <v>447</v>
      </c>
      <c r="DW111" s="914"/>
      <c r="DX111" s="914"/>
      <c r="DY111" s="914"/>
      <c r="DZ111" s="915"/>
    </row>
    <row r="112" spans="1:131" s="224" customFormat="1" ht="26.25" customHeight="1">
      <c r="A112" s="939" t="s">
        <v>451</v>
      </c>
      <c r="B112" s="940"/>
      <c r="C112" s="910" t="s">
        <v>452</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180</v>
      </c>
      <c r="AB112" s="946"/>
      <c r="AC112" s="946"/>
      <c r="AD112" s="946"/>
      <c r="AE112" s="947"/>
      <c r="AF112" s="948" t="s">
        <v>447</v>
      </c>
      <c r="AG112" s="946"/>
      <c r="AH112" s="946"/>
      <c r="AI112" s="946"/>
      <c r="AJ112" s="947"/>
      <c r="AK112" s="948" t="s">
        <v>453</v>
      </c>
      <c r="AL112" s="946"/>
      <c r="AM112" s="946"/>
      <c r="AN112" s="946"/>
      <c r="AO112" s="947"/>
      <c r="AP112" s="949" t="s">
        <v>453</v>
      </c>
      <c r="AQ112" s="950"/>
      <c r="AR112" s="950"/>
      <c r="AS112" s="950"/>
      <c r="AT112" s="951"/>
      <c r="AU112" s="895"/>
      <c r="AV112" s="896"/>
      <c r="AW112" s="896"/>
      <c r="AX112" s="896"/>
      <c r="AY112" s="896"/>
      <c r="AZ112" s="909" t="s">
        <v>454</v>
      </c>
      <c r="BA112" s="910"/>
      <c r="BB112" s="910"/>
      <c r="BC112" s="910"/>
      <c r="BD112" s="910"/>
      <c r="BE112" s="910"/>
      <c r="BF112" s="910"/>
      <c r="BG112" s="910"/>
      <c r="BH112" s="910"/>
      <c r="BI112" s="910"/>
      <c r="BJ112" s="910"/>
      <c r="BK112" s="910"/>
      <c r="BL112" s="910"/>
      <c r="BM112" s="910"/>
      <c r="BN112" s="910"/>
      <c r="BO112" s="910"/>
      <c r="BP112" s="911"/>
      <c r="BQ112" s="912">
        <v>40050483</v>
      </c>
      <c r="BR112" s="913"/>
      <c r="BS112" s="913"/>
      <c r="BT112" s="913"/>
      <c r="BU112" s="913"/>
      <c r="BV112" s="913">
        <v>42774468</v>
      </c>
      <c r="BW112" s="913"/>
      <c r="BX112" s="913"/>
      <c r="BY112" s="913"/>
      <c r="BZ112" s="913"/>
      <c r="CA112" s="913">
        <v>46969049</v>
      </c>
      <c r="CB112" s="913"/>
      <c r="CC112" s="913"/>
      <c r="CD112" s="913"/>
      <c r="CE112" s="913"/>
      <c r="CF112" s="907">
        <v>39</v>
      </c>
      <c r="CG112" s="908"/>
      <c r="CH112" s="908"/>
      <c r="CI112" s="908"/>
      <c r="CJ112" s="908"/>
      <c r="CK112" s="935"/>
      <c r="CL112" s="936"/>
      <c r="CM112" s="909" t="s">
        <v>455</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453</v>
      </c>
      <c r="DH112" s="913"/>
      <c r="DI112" s="913"/>
      <c r="DJ112" s="913"/>
      <c r="DK112" s="913"/>
      <c r="DL112" s="913" t="s">
        <v>447</v>
      </c>
      <c r="DM112" s="913"/>
      <c r="DN112" s="913"/>
      <c r="DO112" s="913"/>
      <c r="DP112" s="913"/>
      <c r="DQ112" s="913" t="s">
        <v>447</v>
      </c>
      <c r="DR112" s="913"/>
      <c r="DS112" s="913"/>
      <c r="DT112" s="913"/>
      <c r="DU112" s="913"/>
      <c r="DV112" s="914" t="s">
        <v>456</v>
      </c>
      <c r="DW112" s="914"/>
      <c r="DX112" s="914"/>
      <c r="DY112" s="914"/>
      <c r="DZ112" s="915"/>
    </row>
    <row r="113" spans="1:130" s="224" customFormat="1" ht="26.25" customHeight="1">
      <c r="A113" s="941"/>
      <c r="B113" s="942"/>
      <c r="C113" s="910" t="s">
        <v>457</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3010243</v>
      </c>
      <c r="AB113" s="925"/>
      <c r="AC113" s="925"/>
      <c r="AD113" s="925"/>
      <c r="AE113" s="926"/>
      <c r="AF113" s="927">
        <v>3058063</v>
      </c>
      <c r="AG113" s="925"/>
      <c r="AH113" s="925"/>
      <c r="AI113" s="925"/>
      <c r="AJ113" s="926"/>
      <c r="AK113" s="927">
        <v>3416405</v>
      </c>
      <c r="AL113" s="925"/>
      <c r="AM113" s="925"/>
      <c r="AN113" s="925"/>
      <c r="AO113" s="926"/>
      <c r="AP113" s="928">
        <v>2.8</v>
      </c>
      <c r="AQ113" s="929"/>
      <c r="AR113" s="929"/>
      <c r="AS113" s="929"/>
      <c r="AT113" s="930"/>
      <c r="AU113" s="895"/>
      <c r="AV113" s="896"/>
      <c r="AW113" s="896"/>
      <c r="AX113" s="896"/>
      <c r="AY113" s="896"/>
      <c r="AZ113" s="909" t="s">
        <v>458</v>
      </c>
      <c r="BA113" s="910"/>
      <c r="BB113" s="910"/>
      <c r="BC113" s="910"/>
      <c r="BD113" s="910"/>
      <c r="BE113" s="910"/>
      <c r="BF113" s="910"/>
      <c r="BG113" s="910"/>
      <c r="BH113" s="910"/>
      <c r="BI113" s="910"/>
      <c r="BJ113" s="910"/>
      <c r="BK113" s="910"/>
      <c r="BL113" s="910"/>
      <c r="BM113" s="910"/>
      <c r="BN113" s="910"/>
      <c r="BO113" s="910"/>
      <c r="BP113" s="911"/>
      <c r="BQ113" s="912" t="s">
        <v>180</v>
      </c>
      <c r="BR113" s="913"/>
      <c r="BS113" s="913"/>
      <c r="BT113" s="913"/>
      <c r="BU113" s="913"/>
      <c r="BV113" s="913" t="s">
        <v>180</v>
      </c>
      <c r="BW113" s="913"/>
      <c r="BX113" s="913"/>
      <c r="BY113" s="913"/>
      <c r="BZ113" s="913"/>
      <c r="CA113" s="913" t="s">
        <v>459</v>
      </c>
      <c r="CB113" s="913"/>
      <c r="CC113" s="913"/>
      <c r="CD113" s="913"/>
      <c r="CE113" s="913"/>
      <c r="CF113" s="907" t="s">
        <v>447</v>
      </c>
      <c r="CG113" s="908"/>
      <c r="CH113" s="908"/>
      <c r="CI113" s="908"/>
      <c r="CJ113" s="908"/>
      <c r="CK113" s="935"/>
      <c r="CL113" s="936"/>
      <c r="CM113" s="909" t="s">
        <v>460</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453</v>
      </c>
      <c r="DH113" s="946"/>
      <c r="DI113" s="946"/>
      <c r="DJ113" s="946"/>
      <c r="DK113" s="947"/>
      <c r="DL113" s="948" t="s">
        <v>453</v>
      </c>
      <c r="DM113" s="946"/>
      <c r="DN113" s="946"/>
      <c r="DO113" s="946"/>
      <c r="DP113" s="947"/>
      <c r="DQ113" s="948" t="s">
        <v>447</v>
      </c>
      <c r="DR113" s="946"/>
      <c r="DS113" s="946"/>
      <c r="DT113" s="946"/>
      <c r="DU113" s="947"/>
      <c r="DV113" s="949" t="s">
        <v>461</v>
      </c>
      <c r="DW113" s="950"/>
      <c r="DX113" s="950"/>
      <c r="DY113" s="950"/>
      <c r="DZ113" s="951"/>
    </row>
    <row r="114" spans="1:130" s="224" customFormat="1" ht="26.25" customHeight="1">
      <c r="A114" s="941"/>
      <c r="B114" s="942"/>
      <c r="C114" s="910" t="s">
        <v>462</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453</v>
      </c>
      <c r="AB114" s="946"/>
      <c r="AC114" s="946"/>
      <c r="AD114" s="946"/>
      <c r="AE114" s="947"/>
      <c r="AF114" s="948" t="s">
        <v>456</v>
      </c>
      <c r="AG114" s="946"/>
      <c r="AH114" s="946"/>
      <c r="AI114" s="946"/>
      <c r="AJ114" s="947"/>
      <c r="AK114" s="948" t="s">
        <v>448</v>
      </c>
      <c r="AL114" s="946"/>
      <c r="AM114" s="946"/>
      <c r="AN114" s="946"/>
      <c r="AO114" s="947"/>
      <c r="AP114" s="949" t="s">
        <v>453</v>
      </c>
      <c r="AQ114" s="950"/>
      <c r="AR114" s="950"/>
      <c r="AS114" s="950"/>
      <c r="AT114" s="951"/>
      <c r="AU114" s="895"/>
      <c r="AV114" s="896"/>
      <c r="AW114" s="896"/>
      <c r="AX114" s="896"/>
      <c r="AY114" s="896"/>
      <c r="AZ114" s="909" t="s">
        <v>463</v>
      </c>
      <c r="BA114" s="910"/>
      <c r="BB114" s="910"/>
      <c r="BC114" s="910"/>
      <c r="BD114" s="910"/>
      <c r="BE114" s="910"/>
      <c r="BF114" s="910"/>
      <c r="BG114" s="910"/>
      <c r="BH114" s="910"/>
      <c r="BI114" s="910"/>
      <c r="BJ114" s="910"/>
      <c r="BK114" s="910"/>
      <c r="BL114" s="910"/>
      <c r="BM114" s="910"/>
      <c r="BN114" s="910"/>
      <c r="BO114" s="910"/>
      <c r="BP114" s="911"/>
      <c r="BQ114" s="912">
        <v>31845304</v>
      </c>
      <c r="BR114" s="913"/>
      <c r="BS114" s="913"/>
      <c r="BT114" s="913"/>
      <c r="BU114" s="913"/>
      <c r="BV114" s="913">
        <v>32137037</v>
      </c>
      <c r="BW114" s="913"/>
      <c r="BX114" s="913"/>
      <c r="BY114" s="913"/>
      <c r="BZ114" s="913"/>
      <c r="CA114" s="913">
        <v>30694769</v>
      </c>
      <c r="CB114" s="913"/>
      <c r="CC114" s="913"/>
      <c r="CD114" s="913"/>
      <c r="CE114" s="913"/>
      <c r="CF114" s="907">
        <v>25.5</v>
      </c>
      <c r="CG114" s="908"/>
      <c r="CH114" s="908"/>
      <c r="CI114" s="908"/>
      <c r="CJ114" s="908"/>
      <c r="CK114" s="935"/>
      <c r="CL114" s="936"/>
      <c r="CM114" s="909" t="s">
        <v>464</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180</v>
      </c>
      <c r="DH114" s="946"/>
      <c r="DI114" s="946"/>
      <c r="DJ114" s="946"/>
      <c r="DK114" s="947"/>
      <c r="DL114" s="948" t="s">
        <v>180</v>
      </c>
      <c r="DM114" s="946"/>
      <c r="DN114" s="946"/>
      <c r="DO114" s="946"/>
      <c r="DP114" s="947"/>
      <c r="DQ114" s="948" t="s">
        <v>453</v>
      </c>
      <c r="DR114" s="946"/>
      <c r="DS114" s="946"/>
      <c r="DT114" s="946"/>
      <c r="DU114" s="947"/>
      <c r="DV114" s="949" t="s">
        <v>180</v>
      </c>
      <c r="DW114" s="950"/>
      <c r="DX114" s="950"/>
      <c r="DY114" s="950"/>
      <c r="DZ114" s="951"/>
    </row>
    <row r="115" spans="1:130" s="224" customFormat="1" ht="26.25" customHeight="1">
      <c r="A115" s="941"/>
      <c r="B115" s="942"/>
      <c r="C115" s="910" t="s">
        <v>465</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60908</v>
      </c>
      <c r="AB115" s="925"/>
      <c r="AC115" s="925"/>
      <c r="AD115" s="925"/>
      <c r="AE115" s="926"/>
      <c r="AF115" s="927">
        <v>62199</v>
      </c>
      <c r="AG115" s="925"/>
      <c r="AH115" s="925"/>
      <c r="AI115" s="925"/>
      <c r="AJ115" s="926"/>
      <c r="AK115" s="927">
        <v>61561</v>
      </c>
      <c r="AL115" s="925"/>
      <c r="AM115" s="925"/>
      <c r="AN115" s="925"/>
      <c r="AO115" s="926"/>
      <c r="AP115" s="928">
        <v>0.1</v>
      </c>
      <c r="AQ115" s="929"/>
      <c r="AR115" s="929"/>
      <c r="AS115" s="929"/>
      <c r="AT115" s="930"/>
      <c r="AU115" s="895"/>
      <c r="AV115" s="896"/>
      <c r="AW115" s="896"/>
      <c r="AX115" s="896"/>
      <c r="AY115" s="896"/>
      <c r="AZ115" s="909" t="s">
        <v>466</v>
      </c>
      <c r="BA115" s="910"/>
      <c r="BB115" s="910"/>
      <c r="BC115" s="910"/>
      <c r="BD115" s="910"/>
      <c r="BE115" s="910"/>
      <c r="BF115" s="910"/>
      <c r="BG115" s="910"/>
      <c r="BH115" s="910"/>
      <c r="BI115" s="910"/>
      <c r="BJ115" s="910"/>
      <c r="BK115" s="910"/>
      <c r="BL115" s="910"/>
      <c r="BM115" s="910"/>
      <c r="BN115" s="910"/>
      <c r="BO115" s="910"/>
      <c r="BP115" s="911"/>
      <c r="BQ115" s="912">
        <v>166812</v>
      </c>
      <c r="BR115" s="913"/>
      <c r="BS115" s="913"/>
      <c r="BT115" s="913"/>
      <c r="BU115" s="913"/>
      <c r="BV115" s="913">
        <v>101060</v>
      </c>
      <c r="BW115" s="913"/>
      <c r="BX115" s="913"/>
      <c r="BY115" s="913"/>
      <c r="BZ115" s="913"/>
      <c r="CA115" s="913">
        <v>47123</v>
      </c>
      <c r="CB115" s="913"/>
      <c r="CC115" s="913"/>
      <c r="CD115" s="913"/>
      <c r="CE115" s="913"/>
      <c r="CF115" s="907">
        <v>0</v>
      </c>
      <c r="CG115" s="908"/>
      <c r="CH115" s="908"/>
      <c r="CI115" s="908"/>
      <c r="CJ115" s="908"/>
      <c r="CK115" s="935"/>
      <c r="CL115" s="936"/>
      <c r="CM115" s="909" t="s">
        <v>467</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453</v>
      </c>
      <c r="DH115" s="946"/>
      <c r="DI115" s="946"/>
      <c r="DJ115" s="946"/>
      <c r="DK115" s="947"/>
      <c r="DL115" s="948" t="s">
        <v>453</v>
      </c>
      <c r="DM115" s="946"/>
      <c r="DN115" s="946"/>
      <c r="DO115" s="946"/>
      <c r="DP115" s="947"/>
      <c r="DQ115" s="948" t="s">
        <v>453</v>
      </c>
      <c r="DR115" s="946"/>
      <c r="DS115" s="946"/>
      <c r="DT115" s="946"/>
      <c r="DU115" s="947"/>
      <c r="DV115" s="949" t="s">
        <v>461</v>
      </c>
      <c r="DW115" s="950"/>
      <c r="DX115" s="950"/>
      <c r="DY115" s="950"/>
      <c r="DZ115" s="951"/>
    </row>
    <row r="116" spans="1:130" s="224" customFormat="1" ht="26.25" customHeight="1">
      <c r="A116" s="943"/>
      <c r="B116" s="944"/>
      <c r="C116" s="952" t="s">
        <v>468</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456</v>
      </c>
      <c r="AB116" s="946"/>
      <c r="AC116" s="946"/>
      <c r="AD116" s="946"/>
      <c r="AE116" s="947"/>
      <c r="AF116" s="948" t="s">
        <v>447</v>
      </c>
      <c r="AG116" s="946"/>
      <c r="AH116" s="946"/>
      <c r="AI116" s="946"/>
      <c r="AJ116" s="947"/>
      <c r="AK116" s="948" t="s">
        <v>180</v>
      </c>
      <c r="AL116" s="946"/>
      <c r="AM116" s="946"/>
      <c r="AN116" s="946"/>
      <c r="AO116" s="947"/>
      <c r="AP116" s="949" t="s">
        <v>448</v>
      </c>
      <c r="AQ116" s="950"/>
      <c r="AR116" s="950"/>
      <c r="AS116" s="950"/>
      <c r="AT116" s="951"/>
      <c r="AU116" s="895"/>
      <c r="AV116" s="896"/>
      <c r="AW116" s="896"/>
      <c r="AX116" s="896"/>
      <c r="AY116" s="896"/>
      <c r="AZ116" s="954" t="s">
        <v>469</v>
      </c>
      <c r="BA116" s="955"/>
      <c r="BB116" s="955"/>
      <c r="BC116" s="955"/>
      <c r="BD116" s="955"/>
      <c r="BE116" s="955"/>
      <c r="BF116" s="955"/>
      <c r="BG116" s="955"/>
      <c r="BH116" s="955"/>
      <c r="BI116" s="955"/>
      <c r="BJ116" s="955"/>
      <c r="BK116" s="955"/>
      <c r="BL116" s="955"/>
      <c r="BM116" s="955"/>
      <c r="BN116" s="955"/>
      <c r="BO116" s="955"/>
      <c r="BP116" s="956"/>
      <c r="BQ116" s="912" t="s">
        <v>447</v>
      </c>
      <c r="BR116" s="913"/>
      <c r="BS116" s="913"/>
      <c r="BT116" s="913"/>
      <c r="BU116" s="913"/>
      <c r="BV116" s="913" t="s">
        <v>456</v>
      </c>
      <c r="BW116" s="913"/>
      <c r="BX116" s="913"/>
      <c r="BY116" s="913"/>
      <c r="BZ116" s="913"/>
      <c r="CA116" s="913" t="s">
        <v>470</v>
      </c>
      <c r="CB116" s="913"/>
      <c r="CC116" s="913"/>
      <c r="CD116" s="913"/>
      <c r="CE116" s="913"/>
      <c r="CF116" s="907" t="s">
        <v>180</v>
      </c>
      <c r="CG116" s="908"/>
      <c r="CH116" s="908"/>
      <c r="CI116" s="908"/>
      <c r="CJ116" s="908"/>
      <c r="CK116" s="935"/>
      <c r="CL116" s="936"/>
      <c r="CM116" s="909" t="s">
        <v>471</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447</v>
      </c>
      <c r="DH116" s="946"/>
      <c r="DI116" s="946"/>
      <c r="DJ116" s="946"/>
      <c r="DK116" s="947"/>
      <c r="DL116" s="948" t="s">
        <v>453</v>
      </c>
      <c r="DM116" s="946"/>
      <c r="DN116" s="946"/>
      <c r="DO116" s="946"/>
      <c r="DP116" s="947"/>
      <c r="DQ116" s="948" t="s">
        <v>447</v>
      </c>
      <c r="DR116" s="946"/>
      <c r="DS116" s="946"/>
      <c r="DT116" s="946"/>
      <c r="DU116" s="947"/>
      <c r="DV116" s="949" t="s">
        <v>447</v>
      </c>
      <c r="DW116" s="950"/>
      <c r="DX116" s="950"/>
      <c r="DY116" s="950"/>
      <c r="DZ116" s="951"/>
    </row>
    <row r="117" spans="1:130" s="224" customFormat="1" ht="26.25" customHeight="1">
      <c r="A117" s="89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472</v>
      </c>
      <c r="Z117" s="881"/>
      <c r="AA117" s="965">
        <v>27043483</v>
      </c>
      <c r="AB117" s="966"/>
      <c r="AC117" s="966"/>
      <c r="AD117" s="966"/>
      <c r="AE117" s="967"/>
      <c r="AF117" s="968">
        <v>28676903</v>
      </c>
      <c r="AG117" s="966"/>
      <c r="AH117" s="966"/>
      <c r="AI117" s="966"/>
      <c r="AJ117" s="967"/>
      <c r="AK117" s="968">
        <v>28075705</v>
      </c>
      <c r="AL117" s="966"/>
      <c r="AM117" s="966"/>
      <c r="AN117" s="966"/>
      <c r="AO117" s="967"/>
      <c r="AP117" s="969"/>
      <c r="AQ117" s="970"/>
      <c r="AR117" s="970"/>
      <c r="AS117" s="970"/>
      <c r="AT117" s="971"/>
      <c r="AU117" s="895"/>
      <c r="AV117" s="896"/>
      <c r="AW117" s="896"/>
      <c r="AX117" s="896"/>
      <c r="AY117" s="896"/>
      <c r="AZ117" s="961" t="s">
        <v>473</v>
      </c>
      <c r="BA117" s="962"/>
      <c r="BB117" s="962"/>
      <c r="BC117" s="962"/>
      <c r="BD117" s="962"/>
      <c r="BE117" s="962"/>
      <c r="BF117" s="962"/>
      <c r="BG117" s="962"/>
      <c r="BH117" s="962"/>
      <c r="BI117" s="962"/>
      <c r="BJ117" s="962"/>
      <c r="BK117" s="962"/>
      <c r="BL117" s="962"/>
      <c r="BM117" s="962"/>
      <c r="BN117" s="962"/>
      <c r="BO117" s="962"/>
      <c r="BP117" s="963"/>
      <c r="BQ117" s="912" t="s">
        <v>180</v>
      </c>
      <c r="BR117" s="913"/>
      <c r="BS117" s="913"/>
      <c r="BT117" s="913"/>
      <c r="BU117" s="913"/>
      <c r="BV117" s="913" t="s">
        <v>453</v>
      </c>
      <c r="BW117" s="913"/>
      <c r="BX117" s="913"/>
      <c r="BY117" s="913"/>
      <c r="BZ117" s="913"/>
      <c r="CA117" s="913" t="s">
        <v>447</v>
      </c>
      <c r="CB117" s="913"/>
      <c r="CC117" s="913"/>
      <c r="CD117" s="913"/>
      <c r="CE117" s="913"/>
      <c r="CF117" s="907" t="s">
        <v>470</v>
      </c>
      <c r="CG117" s="908"/>
      <c r="CH117" s="908"/>
      <c r="CI117" s="908"/>
      <c r="CJ117" s="908"/>
      <c r="CK117" s="935"/>
      <c r="CL117" s="936"/>
      <c r="CM117" s="909" t="s">
        <v>474</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447</v>
      </c>
      <c r="DH117" s="946"/>
      <c r="DI117" s="946"/>
      <c r="DJ117" s="946"/>
      <c r="DK117" s="947"/>
      <c r="DL117" s="948" t="s">
        <v>447</v>
      </c>
      <c r="DM117" s="946"/>
      <c r="DN117" s="946"/>
      <c r="DO117" s="946"/>
      <c r="DP117" s="947"/>
      <c r="DQ117" s="948" t="s">
        <v>456</v>
      </c>
      <c r="DR117" s="946"/>
      <c r="DS117" s="946"/>
      <c r="DT117" s="946"/>
      <c r="DU117" s="947"/>
      <c r="DV117" s="949" t="s">
        <v>180</v>
      </c>
      <c r="DW117" s="950"/>
      <c r="DX117" s="950"/>
      <c r="DY117" s="950"/>
      <c r="DZ117" s="951"/>
    </row>
    <row r="118" spans="1:130" s="224" customFormat="1" ht="26.25" customHeight="1">
      <c r="A118" s="899" t="s">
        <v>441</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438</v>
      </c>
      <c r="AB118" s="880"/>
      <c r="AC118" s="880"/>
      <c r="AD118" s="880"/>
      <c r="AE118" s="881"/>
      <c r="AF118" s="879" t="s">
        <v>439</v>
      </c>
      <c r="AG118" s="880"/>
      <c r="AH118" s="880"/>
      <c r="AI118" s="880"/>
      <c r="AJ118" s="881"/>
      <c r="AK118" s="879" t="s">
        <v>309</v>
      </c>
      <c r="AL118" s="880"/>
      <c r="AM118" s="880"/>
      <c r="AN118" s="880"/>
      <c r="AO118" s="881"/>
      <c r="AP118" s="957" t="s">
        <v>440</v>
      </c>
      <c r="AQ118" s="958"/>
      <c r="AR118" s="958"/>
      <c r="AS118" s="958"/>
      <c r="AT118" s="959"/>
      <c r="AU118" s="895"/>
      <c r="AV118" s="896"/>
      <c r="AW118" s="896"/>
      <c r="AX118" s="896"/>
      <c r="AY118" s="896"/>
      <c r="AZ118" s="960" t="s">
        <v>475</v>
      </c>
      <c r="BA118" s="952"/>
      <c r="BB118" s="952"/>
      <c r="BC118" s="952"/>
      <c r="BD118" s="952"/>
      <c r="BE118" s="952"/>
      <c r="BF118" s="952"/>
      <c r="BG118" s="952"/>
      <c r="BH118" s="952"/>
      <c r="BI118" s="952"/>
      <c r="BJ118" s="952"/>
      <c r="BK118" s="952"/>
      <c r="BL118" s="952"/>
      <c r="BM118" s="952"/>
      <c r="BN118" s="952"/>
      <c r="BO118" s="952"/>
      <c r="BP118" s="953"/>
      <c r="BQ118" s="986" t="s">
        <v>180</v>
      </c>
      <c r="BR118" s="987"/>
      <c r="BS118" s="987"/>
      <c r="BT118" s="987"/>
      <c r="BU118" s="987"/>
      <c r="BV118" s="987" t="s">
        <v>447</v>
      </c>
      <c r="BW118" s="987"/>
      <c r="BX118" s="987"/>
      <c r="BY118" s="987"/>
      <c r="BZ118" s="987"/>
      <c r="CA118" s="987" t="s">
        <v>180</v>
      </c>
      <c r="CB118" s="987"/>
      <c r="CC118" s="987"/>
      <c r="CD118" s="987"/>
      <c r="CE118" s="987"/>
      <c r="CF118" s="907" t="s">
        <v>180</v>
      </c>
      <c r="CG118" s="908"/>
      <c r="CH118" s="908"/>
      <c r="CI118" s="908"/>
      <c r="CJ118" s="908"/>
      <c r="CK118" s="935"/>
      <c r="CL118" s="936"/>
      <c r="CM118" s="909" t="s">
        <v>476</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459</v>
      </c>
      <c r="DH118" s="946"/>
      <c r="DI118" s="946"/>
      <c r="DJ118" s="946"/>
      <c r="DK118" s="947"/>
      <c r="DL118" s="948" t="s">
        <v>447</v>
      </c>
      <c r="DM118" s="946"/>
      <c r="DN118" s="946"/>
      <c r="DO118" s="946"/>
      <c r="DP118" s="947"/>
      <c r="DQ118" s="948" t="s">
        <v>448</v>
      </c>
      <c r="DR118" s="946"/>
      <c r="DS118" s="946"/>
      <c r="DT118" s="946"/>
      <c r="DU118" s="947"/>
      <c r="DV118" s="949" t="s">
        <v>448</v>
      </c>
      <c r="DW118" s="950"/>
      <c r="DX118" s="950"/>
      <c r="DY118" s="950"/>
      <c r="DZ118" s="951"/>
    </row>
    <row r="119" spans="1:130" s="224" customFormat="1" ht="26.25" customHeight="1">
      <c r="A119" s="1043" t="s">
        <v>444</v>
      </c>
      <c r="B119" s="934"/>
      <c r="C119" s="916" t="s">
        <v>445</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v>55805</v>
      </c>
      <c r="AB119" s="887"/>
      <c r="AC119" s="887"/>
      <c r="AD119" s="887"/>
      <c r="AE119" s="888"/>
      <c r="AF119" s="889">
        <v>55805</v>
      </c>
      <c r="AG119" s="887"/>
      <c r="AH119" s="887"/>
      <c r="AI119" s="887"/>
      <c r="AJ119" s="888"/>
      <c r="AK119" s="889">
        <v>55805</v>
      </c>
      <c r="AL119" s="887"/>
      <c r="AM119" s="887"/>
      <c r="AN119" s="887"/>
      <c r="AO119" s="888"/>
      <c r="AP119" s="890">
        <v>0</v>
      </c>
      <c r="AQ119" s="891"/>
      <c r="AR119" s="891"/>
      <c r="AS119" s="891"/>
      <c r="AT119" s="892"/>
      <c r="AU119" s="897"/>
      <c r="AV119" s="898"/>
      <c r="AW119" s="898"/>
      <c r="AX119" s="898"/>
      <c r="AY119" s="898"/>
      <c r="AZ119" s="247" t="s">
        <v>188</v>
      </c>
      <c r="BA119" s="247"/>
      <c r="BB119" s="247"/>
      <c r="BC119" s="247"/>
      <c r="BD119" s="247"/>
      <c r="BE119" s="247"/>
      <c r="BF119" s="247"/>
      <c r="BG119" s="247"/>
      <c r="BH119" s="247"/>
      <c r="BI119" s="247"/>
      <c r="BJ119" s="247"/>
      <c r="BK119" s="247"/>
      <c r="BL119" s="247"/>
      <c r="BM119" s="247"/>
      <c r="BN119" s="247"/>
      <c r="BO119" s="964" t="s">
        <v>477</v>
      </c>
      <c r="BP119" s="992"/>
      <c r="BQ119" s="986">
        <v>332495036</v>
      </c>
      <c r="BR119" s="987"/>
      <c r="BS119" s="987"/>
      <c r="BT119" s="987"/>
      <c r="BU119" s="987"/>
      <c r="BV119" s="987">
        <v>335755969</v>
      </c>
      <c r="BW119" s="987"/>
      <c r="BX119" s="987"/>
      <c r="BY119" s="987"/>
      <c r="BZ119" s="987"/>
      <c r="CA119" s="987">
        <v>332184852</v>
      </c>
      <c r="CB119" s="987"/>
      <c r="CC119" s="987"/>
      <c r="CD119" s="987"/>
      <c r="CE119" s="987"/>
      <c r="CF119" s="988"/>
      <c r="CG119" s="989"/>
      <c r="CH119" s="989"/>
      <c r="CI119" s="989"/>
      <c r="CJ119" s="990"/>
      <c r="CK119" s="937"/>
      <c r="CL119" s="938"/>
      <c r="CM119" s="960" t="s">
        <v>478</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459</v>
      </c>
      <c r="DH119" s="973"/>
      <c r="DI119" s="973"/>
      <c r="DJ119" s="973"/>
      <c r="DK119" s="974"/>
      <c r="DL119" s="972" t="s">
        <v>180</v>
      </c>
      <c r="DM119" s="973"/>
      <c r="DN119" s="973"/>
      <c r="DO119" s="973"/>
      <c r="DP119" s="974"/>
      <c r="DQ119" s="972" t="s">
        <v>180</v>
      </c>
      <c r="DR119" s="973"/>
      <c r="DS119" s="973"/>
      <c r="DT119" s="973"/>
      <c r="DU119" s="974"/>
      <c r="DV119" s="975" t="s">
        <v>180</v>
      </c>
      <c r="DW119" s="976"/>
      <c r="DX119" s="976"/>
      <c r="DY119" s="976"/>
      <c r="DZ119" s="977"/>
    </row>
    <row r="120" spans="1:130" s="224" customFormat="1" ht="26.25" customHeight="1">
      <c r="A120" s="1044"/>
      <c r="B120" s="936"/>
      <c r="C120" s="909" t="s">
        <v>450</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180</v>
      </c>
      <c r="AB120" s="946"/>
      <c r="AC120" s="946"/>
      <c r="AD120" s="946"/>
      <c r="AE120" s="947"/>
      <c r="AF120" s="948" t="s">
        <v>453</v>
      </c>
      <c r="AG120" s="946"/>
      <c r="AH120" s="946"/>
      <c r="AI120" s="946"/>
      <c r="AJ120" s="947"/>
      <c r="AK120" s="948" t="s">
        <v>180</v>
      </c>
      <c r="AL120" s="946"/>
      <c r="AM120" s="946"/>
      <c r="AN120" s="946"/>
      <c r="AO120" s="947"/>
      <c r="AP120" s="949" t="s">
        <v>453</v>
      </c>
      <c r="AQ120" s="950"/>
      <c r="AR120" s="950"/>
      <c r="AS120" s="950"/>
      <c r="AT120" s="951"/>
      <c r="AU120" s="978" t="s">
        <v>479</v>
      </c>
      <c r="AV120" s="979"/>
      <c r="AW120" s="979"/>
      <c r="AX120" s="979"/>
      <c r="AY120" s="980"/>
      <c r="AZ120" s="916" t="s">
        <v>480</v>
      </c>
      <c r="BA120" s="884"/>
      <c r="BB120" s="884"/>
      <c r="BC120" s="884"/>
      <c r="BD120" s="884"/>
      <c r="BE120" s="884"/>
      <c r="BF120" s="884"/>
      <c r="BG120" s="884"/>
      <c r="BH120" s="884"/>
      <c r="BI120" s="884"/>
      <c r="BJ120" s="884"/>
      <c r="BK120" s="884"/>
      <c r="BL120" s="884"/>
      <c r="BM120" s="884"/>
      <c r="BN120" s="884"/>
      <c r="BO120" s="884"/>
      <c r="BP120" s="885"/>
      <c r="BQ120" s="917">
        <v>37050011</v>
      </c>
      <c r="BR120" s="918"/>
      <c r="BS120" s="918"/>
      <c r="BT120" s="918"/>
      <c r="BU120" s="918"/>
      <c r="BV120" s="918">
        <v>48697520</v>
      </c>
      <c r="BW120" s="918"/>
      <c r="BX120" s="918"/>
      <c r="BY120" s="918"/>
      <c r="BZ120" s="918"/>
      <c r="CA120" s="918">
        <v>48139244</v>
      </c>
      <c r="CB120" s="918"/>
      <c r="CC120" s="918"/>
      <c r="CD120" s="918"/>
      <c r="CE120" s="918"/>
      <c r="CF120" s="931">
        <v>39.9</v>
      </c>
      <c r="CG120" s="932"/>
      <c r="CH120" s="932"/>
      <c r="CI120" s="932"/>
      <c r="CJ120" s="932"/>
      <c r="CK120" s="993" t="s">
        <v>481</v>
      </c>
      <c r="CL120" s="994"/>
      <c r="CM120" s="994"/>
      <c r="CN120" s="994"/>
      <c r="CO120" s="995"/>
      <c r="CP120" s="1001" t="s">
        <v>482</v>
      </c>
      <c r="CQ120" s="1002"/>
      <c r="CR120" s="1002"/>
      <c r="CS120" s="1002"/>
      <c r="CT120" s="1002"/>
      <c r="CU120" s="1002"/>
      <c r="CV120" s="1002"/>
      <c r="CW120" s="1002"/>
      <c r="CX120" s="1002"/>
      <c r="CY120" s="1002"/>
      <c r="CZ120" s="1002"/>
      <c r="DA120" s="1002"/>
      <c r="DB120" s="1002"/>
      <c r="DC120" s="1002"/>
      <c r="DD120" s="1002"/>
      <c r="DE120" s="1002"/>
      <c r="DF120" s="1003"/>
      <c r="DG120" s="917">
        <v>15238799</v>
      </c>
      <c r="DH120" s="918"/>
      <c r="DI120" s="918"/>
      <c r="DJ120" s="918"/>
      <c r="DK120" s="918"/>
      <c r="DL120" s="918">
        <v>18996811</v>
      </c>
      <c r="DM120" s="918"/>
      <c r="DN120" s="918"/>
      <c r="DO120" s="918"/>
      <c r="DP120" s="918"/>
      <c r="DQ120" s="918">
        <v>22468184</v>
      </c>
      <c r="DR120" s="918"/>
      <c r="DS120" s="918"/>
      <c r="DT120" s="918"/>
      <c r="DU120" s="918"/>
      <c r="DV120" s="919">
        <v>18.600000000000001</v>
      </c>
      <c r="DW120" s="919"/>
      <c r="DX120" s="919"/>
      <c r="DY120" s="919"/>
      <c r="DZ120" s="920"/>
    </row>
    <row r="121" spans="1:130" s="224" customFormat="1" ht="26.25" customHeight="1">
      <c r="A121" s="1044"/>
      <c r="B121" s="936"/>
      <c r="C121" s="961" t="s">
        <v>483</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180</v>
      </c>
      <c r="AB121" s="946"/>
      <c r="AC121" s="946"/>
      <c r="AD121" s="946"/>
      <c r="AE121" s="947"/>
      <c r="AF121" s="948" t="s">
        <v>447</v>
      </c>
      <c r="AG121" s="946"/>
      <c r="AH121" s="946"/>
      <c r="AI121" s="946"/>
      <c r="AJ121" s="947"/>
      <c r="AK121" s="948" t="s">
        <v>453</v>
      </c>
      <c r="AL121" s="946"/>
      <c r="AM121" s="946"/>
      <c r="AN121" s="946"/>
      <c r="AO121" s="947"/>
      <c r="AP121" s="949" t="s">
        <v>180</v>
      </c>
      <c r="AQ121" s="950"/>
      <c r="AR121" s="950"/>
      <c r="AS121" s="950"/>
      <c r="AT121" s="951"/>
      <c r="AU121" s="981"/>
      <c r="AV121" s="982"/>
      <c r="AW121" s="982"/>
      <c r="AX121" s="982"/>
      <c r="AY121" s="983"/>
      <c r="AZ121" s="909" t="s">
        <v>484</v>
      </c>
      <c r="BA121" s="910"/>
      <c r="BB121" s="910"/>
      <c r="BC121" s="910"/>
      <c r="BD121" s="910"/>
      <c r="BE121" s="910"/>
      <c r="BF121" s="910"/>
      <c r="BG121" s="910"/>
      <c r="BH121" s="910"/>
      <c r="BI121" s="910"/>
      <c r="BJ121" s="910"/>
      <c r="BK121" s="910"/>
      <c r="BL121" s="910"/>
      <c r="BM121" s="910"/>
      <c r="BN121" s="910"/>
      <c r="BO121" s="910"/>
      <c r="BP121" s="911"/>
      <c r="BQ121" s="912">
        <v>55175410</v>
      </c>
      <c r="BR121" s="913"/>
      <c r="BS121" s="913"/>
      <c r="BT121" s="913"/>
      <c r="BU121" s="913"/>
      <c r="BV121" s="913">
        <v>62217214</v>
      </c>
      <c r="BW121" s="913"/>
      <c r="BX121" s="913"/>
      <c r="BY121" s="913"/>
      <c r="BZ121" s="913"/>
      <c r="CA121" s="913">
        <v>63457369</v>
      </c>
      <c r="CB121" s="913"/>
      <c r="CC121" s="913"/>
      <c r="CD121" s="913"/>
      <c r="CE121" s="913"/>
      <c r="CF121" s="907">
        <v>52.6</v>
      </c>
      <c r="CG121" s="908"/>
      <c r="CH121" s="908"/>
      <c r="CI121" s="908"/>
      <c r="CJ121" s="908"/>
      <c r="CK121" s="996"/>
      <c r="CL121" s="997"/>
      <c r="CM121" s="997"/>
      <c r="CN121" s="997"/>
      <c r="CO121" s="998"/>
      <c r="CP121" s="1006" t="s">
        <v>485</v>
      </c>
      <c r="CQ121" s="1007"/>
      <c r="CR121" s="1007"/>
      <c r="CS121" s="1007"/>
      <c r="CT121" s="1007"/>
      <c r="CU121" s="1007"/>
      <c r="CV121" s="1007"/>
      <c r="CW121" s="1007"/>
      <c r="CX121" s="1007"/>
      <c r="CY121" s="1007"/>
      <c r="CZ121" s="1007"/>
      <c r="DA121" s="1007"/>
      <c r="DB121" s="1007"/>
      <c r="DC121" s="1007"/>
      <c r="DD121" s="1007"/>
      <c r="DE121" s="1007"/>
      <c r="DF121" s="1008"/>
      <c r="DG121" s="912">
        <v>9334324</v>
      </c>
      <c r="DH121" s="913"/>
      <c r="DI121" s="913"/>
      <c r="DJ121" s="913"/>
      <c r="DK121" s="913"/>
      <c r="DL121" s="913">
        <v>11070573</v>
      </c>
      <c r="DM121" s="913"/>
      <c r="DN121" s="913"/>
      <c r="DO121" s="913"/>
      <c r="DP121" s="913"/>
      <c r="DQ121" s="913">
        <v>12074840</v>
      </c>
      <c r="DR121" s="913"/>
      <c r="DS121" s="913"/>
      <c r="DT121" s="913"/>
      <c r="DU121" s="913"/>
      <c r="DV121" s="914">
        <v>10</v>
      </c>
      <c r="DW121" s="914"/>
      <c r="DX121" s="914"/>
      <c r="DY121" s="914"/>
      <c r="DZ121" s="915"/>
    </row>
    <row r="122" spans="1:130" s="224" customFormat="1" ht="26.25" customHeight="1">
      <c r="A122" s="1044"/>
      <c r="B122" s="936"/>
      <c r="C122" s="909" t="s">
        <v>464</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447</v>
      </c>
      <c r="AB122" s="946"/>
      <c r="AC122" s="946"/>
      <c r="AD122" s="946"/>
      <c r="AE122" s="947"/>
      <c r="AF122" s="948" t="s">
        <v>180</v>
      </c>
      <c r="AG122" s="946"/>
      <c r="AH122" s="946"/>
      <c r="AI122" s="946"/>
      <c r="AJ122" s="947"/>
      <c r="AK122" s="948" t="s">
        <v>180</v>
      </c>
      <c r="AL122" s="946"/>
      <c r="AM122" s="946"/>
      <c r="AN122" s="946"/>
      <c r="AO122" s="947"/>
      <c r="AP122" s="949" t="s">
        <v>180</v>
      </c>
      <c r="AQ122" s="950"/>
      <c r="AR122" s="950"/>
      <c r="AS122" s="950"/>
      <c r="AT122" s="951"/>
      <c r="AU122" s="981"/>
      <c r="AV122" s="982"/>
      <c r="AW122" s="982"/>
      <c r="AX122" s="982"/>
      <c r="AY122" s="983"/>
      <c r="AZ122" s="960" t="s">
        <v>486</v>
      </c>
      <c r="BA122" s="952"/>
      <c r="BB122" s="952"/>
      <c r="BC122" s="952"/>
      <c r="BD122" s="952"/>
      <c r="BE122" s="952"/>
      <c r="BF122" s="952"/>
      <c r="BG122" s="952"/>
      <c r="BH122" s="952"/>
      <c r="BI122" s="952"/>
      <c r="BJ122" s="952"/>
      <c r="BK122" s="952"/>
      <c r="BL122" s="952"/>
      <c r="BM122" s="952"/>
      <c r="BN122" s="952"/>
      <c r="BO122" s="952"/>
      <c r="BP122" s="953"/>
      <c r="BQ122" s="986">
        <v>196531376</v>
      </c>
      <c r="BR122" s="987"/>
      <c r="BS122" s="987"/>
      <c r="BT122" s="987"/>
      <c r="BU122" s="987"/>
      <c r="BV122" s="987">
        <v>193537813</v>
      </c>
      <c r="BW122" s="987"/>
      <c r="BX122" s="987"/>
      <c r="BY122" s="987"/>
      <c r="BZ122" s="987"/>
      <c r="CA122" s="987">
        <v>190273519</v>
      </c>
      <c r="CB122" s="987"/>
      <c r="CC122" s="987"/>
      <c r="CD122" s="987"/>
      <c r="CE122" s="987"/>
      <c r="CF122" s="1004">
        <v>157.80000000000001</v>
      </c>
      <c r="CG122" s="1005"/>
      <c r="CH122" s="1005"/>
      <c r="CI122" s="1005"/>
      <c r="CJ122" s="1005"/>
      <c r="CK122" s="996"/>
      <c r="CL122" s="997"/>
      <c r="CM122" s="997"/>
      <c r="CN122" s="997"/>
      <c r="CO122" s="998"/>
      <c r="CP122" s="1006" t="s">
        <v>409</v>
      </c>
      <c r="CQ122" s="1007"/>
      <c r="CR122" s="1007"/>
      <c r="CS122" s="1007"/>
      <c r="CT122" s="1007"/>
      <c r="CU122" s="1007"/>
      <c r="CV122" s="1007"/>
      <c r="CW122" s="1007"/>
      <c r="CX122" s="1007"/>
      <c r="CY122" s="1007"/>
      <c r="CZ122" s="1007"/>
      <c r="DA122" s="1007"/>
      <c r="DB122" s="1007"/>
      <c r="DC122" s="1007"/>
      <c r="DD122" s="1007"/>
      <c r="DE122" s="1007"/>
      <c r="DF122" s="1008"/>
      <c r="DG122" s="912">
        <v>11244957</v>
      </c>
      <c r="DH122" s="913"/>
      <c r="DI122" s="913"/>
      <c r="DJ122" s="913"/>
      <c r="DK122" s="913"/>
      <c r="DL122" s="913">
        <v>6931296</v>
      </c>
      <c r="DM122" s="913"/>
      <c r="DN122" s="913"/>
      <c r="DO122" s="913"/>
      <c r="DP122" s="913"/>
      <c r="DQ122" s="913">
        <v>6761361</v>
      </c>
      <c r="DR122" s="913"/>
      <c r="DS122" s="913"/>
      <c r="DT122" s="913"/>
      <c r="DU122" s="913"/>
      <c r="DV122" s="914">
        <v>5.6</v>
      </c>
      <c r="DW122" s="914"/>
      <c r="DX122" s="914"/>
      <c r="DY122" s="914"/>
      <c r="DZ122" s="915"/>
    </row>
    <row r="123" spans="1:130" s="224" customFormat="1" ht="26.25" customHeight="1">
      <c r="A123" s="1044"/>
      <c r="B123" s="936"/>
      <c r="C123" s="909" t="s">
        <v>471</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180</v>
      </c>
      <c r="AB123" s="946"/>
      <c r="AC123" s="946"/>
      <c r="AD123" s="946"/>
      <c r="AE123" s="947"/>
      <c r="AF123" s="948" t="s">
        <v>180</v>
      </c>
      <c r="AG123" s="946"/>
      <c r="AH123" s="946"/>
      <c r="AI123" s="946"/>
      <c r="AJ123" s="947"/>
      <c r="AK123" s="948" t="s">
        <v>180</v>
      </c>
      <c r="AL123" s="946"/>
      <c r="AM123" s="946"/>
      <c r="AN123" s="946"/>
      <c r="AO123" s="947"/>
      <c r="AP123" s="949" t="s">
        <v>447</v>
      </c>
      <c r="AQ123" s="950"/>
      <c r="AR123" s="950"/>
      <c r="AS123" s="950"/>
      <c r="AT123" s="951"/>
      <c r="AU123" s="984"/>
      <c r="AV123" s="985"/>
      <c r="AW123" s="985"/>
      <c r="AX123" s="985"/>
      <c r="AY123" s="985"/>
      <c r="AZ123" s="247" t="s">
        <v>188</v>
      </c>
      <c r="BA123" s="247"/>
      <c r="BB123" s="247"/>
      <c r="BC123" s="247"/>
      <c r="BD123" s="247"/>
      <c r="BE123" s="247"/>
      <c r="BF123" s="247"/>
      <c r="BG123" s="247"/>
      <c r="BH123" s="247"/>
      <c r="BI123" s="247"/>
      <c r="BJ123" s="247"/>
      <c r="BK123" s="247"/>
      <c r="BL123" s="247"/>
      <c r="BM123" s="247"/>
      <c r="BN123" s="247"/>
      <c r="BO123" s="964" t="s">
        <v>487</v>
      </c>
      <c r="BP123" s="992"/>
      <c r="BQ123" s="1050">
        <v>288756797</v>
      </c>
      <c r="BR123" s="1051"/>
      <c r="BS123" s="1051"/>
      <c r="BT123" s="1051"/>
      <c r="BU123" s="1051"/>
      <c r="BV123" s="1051">
        <v>304452547</v>
      </c>
      <c r="BW123" s="1051"/>
      <c r="BX123" s="1051"/>
      <c r="BY123" s="1051"/>
      <c r="BZ123" s="1051"/>
      <c r="CA123" s="1051">
        <v>301870132</v>
      </c>
      <c r="CB123" s="1051"/>
      <c r="CC123" s="1051"/>
      <c r="CD123" s="1051"/>
      <c r="CE123" s="1051"/>
      <c r="CF123" s="988"/>
      <c r="CG123" s="989"/>
      <c r="CH123" s="989"/>
      <c r="CI123" s="989"/>
      <c r="CJ123" s="990"/>
      <c r="CK123" s="996"/>
      <c r="CL123" s="997"/>
      <c r="CM123" s="997"/>
      <c r="CN123" s="997"/>
      <c r="CO123" s="998"/>
      <c r="CP123" s="1006" t="s">
        <v>488</v>
      </c>
      <c r="CQ123" s="1007"/>
      <c r="CR123" s="1007"/>
      <c r="CS123" s="1007"/>
      <c r="CT123" s="1007"/>
      <c r="CU123" s="1007"/>
      <c r="CV123" s="1007"/>
      <c r="CW123" s="1007"/>
      <c r="CX123" s="1007"/>
      <c r="CY123" s="1007"/>
      <c r="CZ123" s="1007"/>
      <c r="DA123" s="1007"/>
      <c r="DB123" s="1007"/>
      <c r="DC123" s="1007"/>
      <c r="DD123" s="1007"/>
      <c r="DE123" s="1007"/>
      <c r="DF123" s="1008"/>
      <c r="DG123" s="945">
        <v>2577269</v>
      </c>
      <c r="DH123" s="946"/>
      <c r="DI123" s="946"/>
      <c r="DJ123" s="946"/>
      <c r="DK123" s="947"/>
      <c r="DL123" s="948">
        <v>4054322</v>
      </c>
      <c r="DM123" s="946"/>
      <c r="DN123" s="946"/>
      <c r="DO123" s="946"/>
      <c r="DP123" s="947"/>
      <c r="DQ123" s="948">
        <v>3941237</v>
      </c>
      <c r="DR123" s="946"/>
      <c r="DS123" s="946"/>
      <c r="DT123" s="946"/>
      <c r="DU123" s="947"/>
      <c r="DV123" s="949">
        <v>3.3</v>
      </c>
      <c r="DW123" s="950"/>
      <c r="DX123" s="950"/>
      <c r="DY123" s="950"/>
      <c r="DZ123" s="951"/>
    </row>
    <row r="124" spans="1:130" s="224" customFormat="1" ht="26.25" customHeight="1" thickBot="1">
      <c r="A124" s="1044"/>
      <c r="B124" s="936"/>
      <c r="C124" s="909" t="s">
        <v>474</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180</v>
      </c>
      <c r="AB124" s="946"/>
      <c r="AC124" s="946"/>
      <c r="AD124" s="946"/>
      <c r="AE124" s="947"/>
      <c r="AF124" s="948" t="s">
        <v>448</v>
      </c>
      <c r="AG124" s="946"/>
      <c r="AH124" s="946"/>
      <c r="AI124" s="946"/>
      <c r="AJ124" s="947"/>
      <c r="AK124" s="948" t="s">
        <v>447</v>
      </c>
      <c r="AL124" s="946"/>
      <c r="AM124" s="946"/>
      <c r="AN124" s="946"/>
      <c r="AO124" s="947"/>
      <c r="AP124" s="949" t="s">
        <v>447</v>
      </c>
      <c r="AQ124" s="950"/>
      <c r="AR124" s="950"/>
      <c r="AS124" s="950"/>
      <c r="AT124" s="951"/>
      <c r="AU124" s="1046" t="s">
        <v>489</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37.299999999999997</v>
      </c>
      <c r="BR124" s="1014"/>
      <c r="BS124" s="1014"/>
      <c r="BT124" s="1014"/>
      <c r="BU124" s="1014"/>
      <c r="BV124" s="1014">
        <v>25.6</v>
      </c>
      <c r="BW124" s="1014"/>
      <c r="BX124" s="1014"/>
      <c r="BY124" s="1014"/>
      <c r="BZ124" s="1014"/>
      <c r="CA124" s="1014">
        <v>25.1</v>
      </c>
      <c r="CB124" s="1014"/>
      <c r="CC124" s="1014"/>
      <c r="CD124" s="1014"/>
      <c r="CE124" s="1014"/>
      <c r="CF124" s="1015"/>
      <c r="CG124" s="1016"/>
      <c r="CH124" s="1016"/>
      <c r="CI124" s="1016"/>
      <c r="CJ124" s="1017"/>
      <c r="CK124" s="999"/>
      <c r="CL124" s="999"/>
      <c r="CM124" s="999"/>
      <c r="CN124" s="999"/>
      <c r="CO124" s="1000"/>
      <c r="CP124" s="1006" t="s">
        <v>490</v>
      </c>
      <c r="CQ124" s="1007"/>
      <c r="CR124" s="1007"/>
      <c r="CS124" s="1007"/>
      <c r="CT124" s="1007"/>
      <c r="CU124" s="1007"/>
      <c r="CV124" s="1007"/>
      <c r="CW124" s="1007"/>
      <c r="CX124" s="1007"/>
      <c r="CY124" s="1007"/>
      <c r="CZ124" s="1007"/>
      <c r="DA124" s="1007"/>
      <c r="DB124" s="1007"/>
      <c r="DC124" s="1007"/>
      <c r="DD124" s="1007"/>
      <c r="DE124" s="1007"/>
      <c r="DF124" s="1008"/>
      <c r="DG124" s="991">
        <v>1655134</v>
      </c>
      <c r="DH124" s="973"/>
      <c r="DI124" s="973"/>
      <c r="DJ124" s="973"/>
      <c r="DK124" s="974"/>
      <c r="DL124" s="972">
        <v>1721466</v>
      </c>
      <c r="DM124" s="973"/>
      <c r="DN124" s="973"/>
      <c r="DO124" s="973"/>
      <c r="DP124" s="974"/>
      <c r="DQ124" s="972">
        <v>1723427</v>
      </c>
      <c r="DR124" s="973"/>
      <c r="DS124" s="973"/>
      <c r="DT124" s="973"/>
      <c r="DU124" s="974"/>
      <c r="DV124" s="975">
        <v>1.4</v>
      </c>
      <c r="DW124" s="976"/>
      <c r="DX124" s="976"/>
      <c r="DY124" s="976"/>
      <c r="DZ124" s="977"/>
    </row>
    <row r="125" spans="1:130" s="224" customFormat="1" ht="26.25" customHeight="1">
      <c r="A125" s="1044"/>
      <c r="B125" s="936"/>
      <c r="C125" s="909" t="s">
        <v>476</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180</v>
      </c>
      <c r="AB125" s="946"/>
      <c r="AC125" s="946"/>
      <c r="AD125" s="946"/>
      <c r="AE125" s="947"/>
      <c r="AF125" s="948" t="s">
        <v>470</v>
      </c>
      <c r="AG125" s="946"/>
      <c r="AH125" s="946"/>
      <c r="AI125" s="946"/>
      <c r="AJ125" s="947"/>
      <c r="AK125" s="948" t="s">
        <v>180</v>
      </c>
      <c r="AL125" s="946"/>
      <c r="AM125" s="946"/>
      <c r="AN125" s="946"/>
      <c r="AO125" s="947"/>
      <c r="AP125" s="949" t="s">
        <v>180</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491</v>
      </c>
      <c r="CL125" s="994"/>
      <c r="CM125" s="994"/>
      <c r="CN125" s="994"/>
      <c r="CO125" s="995"/>
      <c r="CP125" s="916" t="s">
        <v>492</v>
      </c>
      <c r="CQ125" s="884"/>
      <c r="CR125" s="884"/>
      <c r="CS125" s="884"/>
      <c r="CT125" s="884"/>
      <c r="CU125" s="884"/>
      <c r="CV125" s="884"/>
      <c r="CW125" s="884"/>
      <c r="CX125" s="884"/>
      <c r="CY125" s="884"/>
      <c r="CZ125" s="884"/>
      <c r="DA125" s="884"/>
      <c r="DB125" s="884"/>
      <c r="DC125" s="884"/>
      <c r="DD125" s="884"/>
      <c r="DE125" s="884"/>
      <c r="DF125" s="885"/>
      <c r="DG125" s="917" t="s">
        <v>180</v>
      </c>
      <c r="DH125" s="918"/>
      <c r="DI125" s="918"/>
      <c r="DJ125" s="918"/>
      <c r="DK125" s="918"/>
      <c r="DL125" s="918" t="s">
        <v>180</v>
      </c>
      <c r="DM125" s="918"/>
      <c r="DN125" s="918"/>
      <c r="DO125" s="918"/>
      <c r="DP125" s="918"/>
      <c r="DQ125" s="918" t="s">
        <v>448</v>
      </c>
      <c r="DR125" s="918"/>
      <c r="DS125" s="918"/>
      <c r="DT125" s="918"/>
      <c r="DU125" s="918"/>
      <c r="DV125" s="919" t="s">
        <v>470</v>
      </c>
      <c r="DW125" s="919"/>
      <c r="DX125" s="919"/>
      <c r="DY125" s="919"/>
      <c r="DZ125" s="920"/>
    </row>
    <row r="126" spans="1:130" s="224" customFormat="1" ht="26.25" customHeight="1" thickBot="1">
      <c r="A126" s="1044"/>
      <c r="B126" s="936"/>
      <c r="C126" s="909" t="s">
        <v>478</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180</v>
      </c>
      <c r="AB126" s="946"/>
      <c r="AC126" s="946"/>
      <c r="AD126" s="946"/>
      <c r="AE126" s="947"/>
      <c r="AF126" s="948" t="s">
        <v>470</v>
      </c>
      <c r="AG126" s="946"/>
      <c r="AH126" s="946"/>
      <c r="AI126" s="946"/>
      <c r="AJ126" s="947"/>
      <c r="AK126" s="948" t="s">
        <v>470</v>
      </c>
      <c r="AL126" s="946"/>
      <c r="AM126" s="946"/>
      <c r="AN126" s="946"/>
      <c r="AO126" s="947"/>
      <c r="AP126" s="949" t="s">
        <v>180</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493</v>
      </c>
      <c r="CQ126" s="910"/>
      <c r="CR126" s="910"/>
      <c r="CS126" s="910"/>
      <c r="CT126" s="910"/>
      <c r="CU126" s="910"/>
      <c r="CV126" s="910"/>
      <c r="CW126" s="910"/>
      <c r="CX126" s="910"/>
      <c r="CY126" s="910"/>
      <c r="CZ126" s="910"/>
      <c r="DA126" s="910"/>
      <c r="DB126" s="910"/>
      <c r="DC126" s="910"/>
      <c r="DD126" s="910"/>
      <c r="DE126" s="910"/>
      <c r="DF126" s="911"/>
      <c r="DG126" s="912" t="s">
        <v>180</v>
      </c>
      <c r="DH126" s="913"/>
      <c r="DI126" s="913"/>
      <c r="DJ126" s="913"/>
      <c r="DK126" s="913"/>
      <c r="DL126" s="913" t="s">
        <v>448</v>
      </c>
      <c r="DM126" s="913"/>
      <c r="DN126" s="913"/>
      <c r="DO126" s="913"/>
      <c r="DP126" s="913"/>
      <c r="DQ126" s="913" t="s">
        <v>180</v>
      </c>
      <c r="DR126" s="913"/>
      <c r="DS126" s="913"/>
      <c r="DT126" s="913"/>
      <c r="DU126" s="913"/>
      <c r="DV126" s="914" t="s">
        <v>180</v>
      </c>
      <c r="DW126" s="914"/>
      <c r="DX126" s="914"/>
      <c r="DY126" s="914"/>
      <c r="DZ126" s="915"/>
    </row>
    <row r="127" spans="1:130" s="224" customFormat="1" ht="26.25" customHeight="1">
      <c r="A127" s="1045"/>
      <c r="B127" s="938"/>
      <c r="C127" s="960" t="s">
        <v>494</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5103</v>
      </c>
      <c r="AB127" s="946"/>
      <c r="AC127" s="946"/>
      <c r="AD127" s="946"/>
      <c r="AE127" s="947"/>
      <c r="AF127" s="948">
        <v>6394</v>
      </c>
      <c r="AG127" s="946"/>
      <c r="AH127" s="946"/>
      <c r="AI127" s="946"/>
      <c r="AJ127" s="947"/>
      <c r="AK127" s="948">
        <v>5756</v>
      </c>
      <c r="AL127" s="946"/>
      <c r="AM127" s="946"/>
      <c r="AN127" s="946"/>
      <c r="AO127" s="947"/>
      <c r="AP127" s="949">
        <v>0</v>
      </c>
      <c r="AQ127" s="950"/>
      <c r="AR127" s="950"/>
      <c r="AS127" s="950"/>
      <c r="AT127" s="951"/>
      <c r="AU127" s="226"/>
      <c r="AV127" s="226"/>
      <c r="AW127" s="226"/>
      <c r="AX127" s="1018" t="s">
        <v>495</v>
      </c>
      <c r="AY127" s="1019"/>
      <c r="AZ127" s="1019"/>
      <c r="BA127" s="1019"/>
      <c r="BB127" s="1019"/>
      <c r="BC127" s="1019"/>
      <c r="BD127" s="1019"/>
      <c r="BE127" s="1020"/>
      <c r="BF127" s="1021" t="s">
        <v>496</v>
      </c>
      <c r="BG127" s="1019"/>
      <c r="BH127" s="1019"/>
      <c r="BI127" s="1019"/>
      <c r="BJ127" s="1019"/>
      <c r="BK127" s="1019"/>
      <c r="BL127" s="1020"/>
      <c r="BM127" s="1021" t="s">
        <v>497</v>
      </c>
      <c r="BN127" s="1019"/>
      <c r="BO127" s="1019"/>
      <c r="BP127" s="1019"/>
      <c r="BQ127" s="1019"/>
      <c r="BR127" s="1019"/>
      <c r="BS127" s="1020"/>
      <c r="BT127" s="1021" t="s">
        <v>498</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499</v>
      </c>
      <c r="CQ127" s="910"/>
      <c r="CR127" s="910"/>
      <c r="CS127" s="910"/>
      <c r="CT127" s="910"/>
      <c r="CU127" s="910"/>
      <c r="CV127" s="910"/>
      <c r="CW127" s="910"/>
      <c r="CX127" s="910"/>
      <c r="CY127" s="910"/>
      <c r="CZ127" s="910"/>
      <c r="DA127" s="910"/>
      <c r="DB127" s="910"/>
      <c r="DC127" s="910"/>
      <c r="DD127" s="910"/>
      <c r="DE127" s="910"/>
      <c r="DF127" s="911"/>
      <c r="DG127" s="912" t="s">
        <v>470</v>
      </c>
      <c r="DH127" s="913"/>
      <c r="DI127" s="913"/>
      <c r="DJ127" s="913"/>
      <c r="DK127" s="913"/>
      <c r="DL127" s="913" t="s">
        <v>448</v>
      </c>
      <c r="DM127" s="913"/>
      <c r="DN127" s="913"/>
      <c r="DO127" s="913"/>
      <c r="DP127" s="913"/>
      <c r="DQ127" s="913" t="s">
        <v>447</v>
      </c>
      <c r="DR127" s="913"/>
      <c r="DS127" s="913"/>
      <c r="DT127" s="913"/>
      <c r="DU127" s="913"/>
      <c r="DV127" s="914" t="s">
        <v>447</v>
      </c>
      <c r="DW127" s="914"/>
      <c r="DX127" s="914"/>
      <c r="DY127" s="914"/>
      <c r="DZ127" s="915"/>
    </row>
    <row r="128" spans="1:130" s="224" customFormat="1" ht="26.25" customHeight="1" thickBot="1">
      <c r="A128" s="1028" t="s">
        <v>500</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501</v>
      </c>
      <c r="X128" s="1030"/>
      <c r="Y128" s="1030"/>
      <c r="Z128" s="1031"/>
      <c r="AA128" s="1032">
        <v>5750512</v>
      </c>
      <c r="AB128" s="1033"/>
      <c r="AC128" s="1033"/>
      <c r="AD128" s="1033"/>
      <c r="AE128" s="1034"/>
      <c r="AF128" s="1035">
        <v>6220230</v>
      </c>
      <c r="AG128" s="1033"/>
      <c r="AH128" s="1033"/>
      <c r="AI128" s="1033"/>
      <c r="AJ128" s="1034"/>
      <c r="AK128" s="1035">
        <v>6282430</v>
      </c>
      <c r="AL128" s="1033"/>
      <c r="AM128" s="1033"/>
      <c r="AN128" s="1033"/>
      <c r="AO128" s="1034"/>
      <c r="AP128" s="1036"/>
      <c r="AQ128" s="1037"/>
      <c r="AR128" s="1037"/>
      <c r="AS128" s="1037"/>
      <c r="AT128" s="1038"/>
      <c r="AU128" s="226"/>
      <c r="AV128" s="226"/>
      <c r="AW128" s="226"/>
      <c r="AX128" s="883" t="s">
        <v>502</v>
      </c>
      <c r="AY128" s="884"/>
      <c r="AZ128" s="884"/>
      <c r="BA128" s="884"/>
      <c r="BB128" s="884"/>
      <c r="BC128" s="884"/>
      <c r="BD128" s="884"/>
      <c r="BE128" s="885"/>
      <c r="BF128" s="1039" t="s">
        <v>459</v>
      </c>
      <c r="BG128" s="1040"/>
      <c r="BH128" s="1040"/>
      <c r="BI128" s="1040"/>
      <c r="BJ128" s="1040"/>
      <c r="BK128" s="1040"/>
      <c r="BL128" s="1041"/>
      <c r="BM128" s="1039">
        <v>11.25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503</v>
      </c>
      <c r="CQ128" s="713"/>
      <c r="CR128" s="713"/>
      <c r="CS128" s="713"/>
      <c r="CT128" s="713"/>
      <c r="CU128" s="713"/>
      <c r="CV128" s="713"/>
      <c r="CW128" s="713"/>
      <c r="CX128" s="713"/>
      <c r="CY128" s="713"/>
      <c r="CZ128" s="713"/>
      <c r="DA128" s="713"/>
      <c r="DB128" s="713"/>
      <c r="DC128" s="713"/>
      <c r="DD128" s="713"/>
      <c r="DE128" s="713"/>
      <c r="DF128" s="1023"/>
      <c r="DG128" s="1024">
        <v>166812</v>
      </c>
      <c r="DH128" s="1025"/>
      <c r="DI128" s="1025"/>
      <c r="DJ128" s="1025"/>
      <c r="DK128" s="1025"/>
      <c r="DL128" s="1025">
        <v>101060</v>
      </c>
      <c r="DM128" s="1025"/>
      <c r="DN128" s="1025"/>
      <c r="DO128" s="1025"/>
      <c r="DP128" s="1025"/>
      <c r="DQ128" s="1025">
        <v>47123</v>
      </c>
      <c r="DR128" s="1025"/>
      <c r="DS128" s="1025"/>
      <c r="DT128" s="1025"/>
      <c r="DU128" s="1025"/>
      <c r="DV128" s="1026">
        <v>0</v>
      </c>
      <c r="DW128" s="1026"/>
      <c r="DX128" s="1026"/>
      <c r="DY128" s="1026"/>
      <c r="DZ128" s="1027"/>
    </row>
    <row r="129" spans="1:131" s="224" customFormat="1" ht="26.25" customHeight="1">
      <c r="A129" s="921" t="s">
        <v>110</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504</v>
      </c>
      <c r="X129" s="1058"/>
      <c r="Y129" s="1058"/>
      <c r="Z129" s="1059"/>
      <c r="AA129" s="945">
        <v>133901840</v>
      </c>
      <c r="AB129" s="946"/>
      <c r="AC129" s="946"/>
      <c r="AD129" s="946"/>
      <c r="AE129" s="947"/>
      <c r="AF129" s="948">
        <v>138752949</v>
      </c>
      <c r="AG129" s="946"/>
      <c r="AH129" s="946"/>
      <c r="AI129" s="946"/>
      <c r="AJ129" s="947"/>
      <c r="AK129" s="948">
        <v>136943985</v>
      </c>
      <c r="AL129" s="946"/>
      <c r="AM129" s="946"/>
      <c r="AN129" s="946"/>
      <c r="AO129" s="947"/>
      <c r="AP129" s="1060"/>
      <c r="AQ129" s="1061"/>
      <c r="AR129" s="1061"/>
      <c r="AS129" s="1061"/>
      <c r="AT129" s="1062"/>
      <c r="AU129" s="227"/>
      <c r="AV129" s="227"/>
      <c r="AW129" s="227"/>
      <c r="AX129" s="1052" t="s">
        <v>505</v>
      </c>
      <c r="AY129" s="910"/>
      <c r="AZ129" s="910"/>
      <c r="BA129" s="910"/>
      <c r="BB129" s="910"/>
      <c r="BC129" s="910"/>
      <c r="BD129" s="910"/>
      <c r="BE129" s="911"/>
      <c r="BF129" s="1053" t="s">
        <v>470</v>
      </c>
      <c r="BG129" s="1054"/>
      <c r="BH129" s="1054"/>
      <c r="BI129" s="1054"/>
      <c r="BJ129" s="1054"/>
      <c r="BK129" s="1054"/>
      <c r="BL129" s="1055"/>
      <c r="BM129" s="1053">
        <v>16.25</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c r="A130" s="921" t="s">
        <v>506</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507</v>
      </c>
      <c r="X130" s="1058"/>
      <c r="Y130" s="1058"/>
      <c r="Z130" s="1059"/>
      <c r="AA130" s="945">
        <v>16949731</v>
      </c>
      <c r="AB130" s="946"/>
      <c r="AC130" s="946"/>
      <c r="AD130" s="946"/>
      <c r="AE130" s="947"/>
      <c r="AF130" s="948">
        <v>16523932</v>
      </c>
      <c r="AG130" s="946"/>
      <c r="AH130" s="946"/>
      <c r="AI130" s="946"/>
      <c r="AJ130" s="947"/>
      <c r="AK130" s="948">
        <v>16384036</v>
      </c>
      <c r="AL130" s="946"/>
      <c r="AM130" s="946"/>
      <c r="AN130" s="946"/>
      <c r="AO130" s="947"/>
      <c r="AP130" s="1060"/>
      <c r="AQ130" s="1061"/>
      <c r="AR130" s="1061"/>
      <c r="AS130" s="1061"/>
      <c r="AT130" s="1062"/>
      <c r="AU130" s="227"/>
      <c r="AV130" s="227"/>
      <c r="AW130" s="227"/>
      <c r="AX130" s="1052" t="s">
        <v>508</v>
      </c>
      <c r="AY130" s="910"/>
      <c r="AZ130" s="910"/>
      <c r="BA130" s="910"/>
      <c r="BB130" s="910"/>
      <c r="BC130" s="910"/>
      <c r="BD130" s="910"/>
      <c r="BE130" s="911"/>
      <c r="BF130" s="1088">
        <v>4.3</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509</v>
      </c>
      <c r="X131" s="1095"/>
      <c r="Y131" s="1095"/>
      <c r="Z131" s="1096"/>
      <c r="AA131" s="991">
        <v>116952109</v>
      </c>
      <c r="AB131" s="973"/>
      <c r="AC131" s="973"/>
      <c r="AD131" s="973"/>
      <c r="AE131" s="974"/>
      <c r="AF131" s="972">
        <v>122229017</v>
      </c>
      <c r="AG131" s="973"/>
      <c r="AH131" s="973"/>
      <c r="AI131" s="973"/>
      <c r="AJ131" s="974"/>
      <c r="AK131" s="972">
        <v>120559949</v>
      </c>
      <c r="AL131" s="973"/>
      <c r="AM131" s="973"/>
      <c r="AN131" s="973"/>
      <c r="AO131" s="974"/>
      <c r="AP131" s="1097"/>
      <c r="AQ131" s="1098"/>
      <c r="AR131" s="1098"/>
      <c r="AS131" s="1098"/>
      <c r="AT131" s="1099"/>
      <c r="AU131" s="227"/>
      <c r="AV131" s="227"/>
      <c r="AW131" s="227"/>
      <c r="AX131" s="1070" t="s">
        <v>510</v>
      </c>
      <c r="AY131" s="713"/>
      <c r="AZ131" s="713"/>
      <c r="BA131" s="713"/>
      <c r="BB131" s="713"/>
      <c r="BC131" s="713"/>
      <c r="BD131" s="713"/>
      <c r="BE131" s="1023"/>
      <c r="BF131" s="1071">
        <v>25.1</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c r="A132" s="1077" t="s">
        <v>511</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512</v>
      </c>
      <c r="W132" s="1081"/>
      <c r="X132" s="1081"/>
      <c r="Y132" s="1081"/>
      <c r="Z132" s="1082"/>
      <c r="AA132" s="1083">
        <v>3.7136910460000001</v>
      </c>
      <c r="AB132" s="1084"/>
      <c r="AC132" s="1084"/>
      <c r="AD132" s="1084"/>
      <c r="AE132" s="1085"/>
      <c r="AF132" s="1086">
        <v>4.8537909780000001</v>
      </c>
      <c r="AG132" s="1084"/>
      <c r="AH132" s="1084"/>
      <c r="AI132" s="1084"/>
      <c r="AJ132" s="1085"/>
      <c r="AK132" s="1086">
        <v>4.4867625840000001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513</v>
      </c>
      <c r="W133" s="1064"/>
      <c r="X133" s="1064"/>
      <c r="Y133" s="1064"/>
      <c r="Z133" s="1065"/>
      <c r="AA133" s="1066">
        <v>3</v>
      </c>
      <c r="AB133" s="1067"/>
      <c r="AC133" s="1067"/>
      <c r="AD133" s="1067"/>
      <c r="AE133" s="1068"/>
      <c r="AF133" s="1066">
        <v>3.8</v>
      </c>
      <c r="AG133" s="1067"/>
      <c r="AH133" s="1067"/>
      <c r="AI133" s="1067"/>
      <c r="AJ133" s="1068"/>
      <c r="AK133" s="1066">
        <v>4.3</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tZol0k5C9RoOy2c8MptN3VVCCTEvQq5yhViNWS1DqACm7F+a2nEYsTc+fvYh1yG3chX6YlUJmAJYhZ9qH7MMrQ==" saltValue="fGCVzDjmcTUAGmKw1e6GS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77001-E05F-4762-9C33-F71005D86B05}">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4" customWidth="1"/>
    <col min="121" max="121" width="0" style="253" hidden="1" customWidth="1"/>
    <col min="122" max="16384" width="9" style="253" hidden="1"/>
  </cols>
  <sheetData>
    <row r="1" spans="1:120">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row r="3" spans="1:120"/>
    <row r="4" spans="1:120"/>
    <row r="5" spans="1:120"/>
    <row r="6" spans="1:120"/>
    <row r="7" spans="1:120"/>
    <row r="8" spans="1:120"/>
    <row r="9" spans="1:120"/>
    <row r="10" spans="1:120"/>
    <row r="11" spans="1:120"/>
    <row r="12" spans="1:120"/>
    <row r="13" spans="1:120"/>
    <row r="14" spans="1:120"/>
    <row r="15" spans="1:120"/>
    <row r="16" spans="1:120">
      <c r="DP16" s="253"/>
    </row>
    <row r="17" spans="119:120">
      <c r="DP17" s="253"/>
    </row>
    <row r="18" spans="119:120"/>
    <row r="19" spans="119:120"/>
    <row r="20" spans="119:120">
      <c r="DO20" s="253"/>
      <c r="DP20" s="253"/>
    </row>
    <row r="21" spans="119:120">
      <c r="DP21" s="253"/>
    </row>
    <row r="22" spans="119:120"/>
    <row r="23" spans="119:120">
      <c r="DO23" s="253"/>
      <c r="DP23" s="253"/>
    </row>
    <row r="24" spans="119:120">
      <c r="DP24" s="253"/>
    </row>
    <row r="25" spans="119:120">
      <c r="DP25" s="253"/>
    </row>
    <row r="26" spans="119:120">
      <c r="DO26" s="253"/>
      <c r="DP26" s="253"/>
    </row>
    <row r="27" spans="119:120"/>
    <row r="28" spans="119:120">
      <c r="DO28" s="253"/>
      <c r="DP28" s="253"/>
    </row>
    <row r="29" spans="119:120">
      <c r="DP29" s="253"/>
    </row>
    <row r="30" spans="119:120"/>
    <row r="31" spans="119:120">
      <c r="DO31" s="253"/>
      <c r="DP31" s="253"/>
    </row>
    <row r="32" spans="119:120"/>
    <row r="33" spans="98:120">
      <c r="DO33" s="253"/>
      <c r="DP33" s="253"/>
    </row>
    <row r="34" spans="98:120">
      <c r="DM34" s="253"/>
    </row>
    <row r="35" spans="98:120">
      <c r="CT35" s="253"/>
      <c r="CU35" s="253"/>
      <c r="CV35" s="253"/>
      <c r="CY35" s="253"/>
      <c r="CZ35" s="253"/>
      <c r="DA35" s="253"/>
      <c r="DD35" s="253"/>
      <c r="DE35" s="253"/>
      <c r="DF35" s="253"/>
      <c r="DI35" s="253"/>
      <c r="DJ35" s="253"/>
      <c r="DK35" s="253"/>
      <c r="DM35" s="253"/>
      <c r="DN35" s="253"/>
      <c r="DO35" s="253"/>
      <c r="DP35" s="253"/>
    </row>
    <row r="36" spans="98:120"/>
    <row r="37" spans="98:120">
      <c r="CW37" s="253"/>
      <c r="DB37" s="253"/>
      <c r="DG37" s="253"/>
      <c r="DL37" s="253"/>
      <c r="DP37" s="253"/>
    </row>
    <row r="38" spans="98:120">
      <c r="CT38" s="253"/>
      <c r="CU38" s="253"/>
      <c r="CV38" s="253"/>
      <c r="CW38" s="253"/>
      <c r="CY38" s="253"/>
      <c r="CZ38" s="253"/>
      <c r="DA38" s="253"/>
      <c r="DB38" s="253"/>
      <c r="DD38" s="253"/>
      <c r="DE38" s="253"/>
      <c r="DF38" s="253"/>
      <c r="DG38" s="253"/>
      <c r="DI38" s="253"/>
      <c r="DJ38" s="253"/>
      <c r="DK38" s="253"/>
      <c r="DL38" s="253"/>
      <c r="DN38" s="253"/>
      <c r="DO38" s="253"/>
      <c r="DP38" s="253"/>
    </row>
    <row r="39" spans="98:120"/>
    <row r="40" spans="98:120"/>
    <row r="41" spans="98:120"/>
    <row r="42" spans="98:120"/>
    <row r="43" spans="98:120"/>
    <row r="44" spans="98:120"/>
    <row r="45" spans="98:120"/>
    <row r="46" spans="98:120"/>
    <row r="47" spans="98:120"/>
    <row r="48" spans="98:120"/>
    <row r="49" spans="22:120">
      <c r="DN49" s="253"/>
      <c r="DO49" s="253"/>
      <c r="DP49" s="2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3"/>
      <c r="CS63" s="253"/>
      <c r="CX63" s="253"/>
      <c r="DC63" s="253"/>
      <c r="DH63" s="253"/>
    </row>
    <row r="64" spans="22:120">
      <c r="V64" s="253"/>
    </row>
    <row r="65" spans="15:120">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c r="Q66" s="253"/>
      <c r="S66" s="253"/>
      <c r="U66" s="253"/>
      <c r="DM66" s="253"/>
    </row>
    <row r="67" spans="15:120">
      <c r="O67" s="253"/>
      <c r="P67" s="253"/>
      <c r="R67" s="253"/>
      <c r="T67" s="253"/>
      <c r="Y67" s="253"/>
      <c r="CT67" s="253"/>
      <c r="CV67" s="253"/>
      <c r="CW67" s="253"/>
      <c r="CY67" s="253"/>
      <c r="DA67" s="253"/>
      <c r="DB67" s="253"/>
      <c r="DD67" s="253"/>
      <c r="DF67" s="253"/>
      <c r="DG67" s="253"/>
      <c r="DI67" s="253"/>
      <c r="DK67" s="253"/>
      <c r="DL67" s="253"/>
      <c r="DN67" s="253"/>
      <c r="DO67" s="253"/>
      <c r="DP67" s="253"/>
    </row>
    <row r="68" spans="15:120"/>
    <row r="69" spans="15:120"/>
    <row r="70" spans="15:120"/>
    <row r="71" spans="15:120"/>
    <row r="72" spans="15:120">
      <c r="DP72" s="253"/>
    </row>
    <row r="73" spans="15:120">
      <c r="DP73" s="2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3"/>
      <c r="CX96" s="253"/>
      <c r="DC96" s="253"/>
      <c r="DH96" s="253"/>
    </row>
    <row r="97" spans="24:120">
      <c r="CS97" s="253"/>
      <c r="CX97" s="253"/>
      <c r="DC97" s="253"/>
      <c r="DH97" s="253"/>
      <c r="DP97" s="254" t="s">
        <v>514</v>
      </c>
    </row>
    <row r="98" spans="24:120" hidden="1">
      <c r="CS98" s="253"/>
      <c r="CX98" s="253"/>
      <c r="DC98" s="253"/>
      <c r="DH98" s="253"/>
    </row>
    <row r="99" spans="24:120" hidden="1">
      <c r="CS99" s="253"/>
      <c r="CX99" s="253"/>
      <c r="DC99" s="253"/>
      <c r="DH99" s="253"/>
    </row>
    <row r="101" spans="24:120" ht="12" hidden="1" customHeight="1">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c r="CU102" s="253"/>
      <c r="CZ102" s="253"/>
      <c r="DE102" s="253"/>
      <c r="DJ102" s="253"/>
      <c r="DM102" s="253"/>
    </row>
    <row r="103" spans="24:120" hidden="1">
      <c r="CT103" s="253"/>
      <c r="CV103" s="253"/>
      <c r="CW103" s="253"/>
      <c r="CY103" s="253"/>
      <c r="DA103" s="253"/>
      <c r="DB103" s="253"/>
      <c r="DD103" s="253"/>
      <c r="DF103" s="253"/>
      <c r="DG103" s="253"/>
      <c r="DI103" s="253"/>
      <c r="DK103" s="253"/>
      <c r="DL103" s="253"/>
      <c r="DM103" s="253"/>
      <c r="DN103" s="253"/>
      <c r="DO103" s="253"/>
      <c r="DP103" s="253"/>
    </row>
    <row r="104" spans="24:120" hidden="1">
      <c r="CV104" s="253"/>
      <c r="CW104" s="253"/>
      <c r="DA104" s="253"/>
      <c r="DB104" s="253"/>
      <c r="DF104" s="253"/>
      <c r="DG104" s="253"/>
      <c r="DK104" s="253"/>
      <c r="DL104" s="253"/>
      <c r="DN104" s="253"/>
      <c r="DO104" s="253"/>
      <c r="DP104" s="253"/>
    </row>
    <row r="105" spans="24:120" ht="12.75" hidden="1" customHeight="1"/>
  </sheetData>
  <sheetProtection algorithmName="SHA-512" hashValue="chsTmx2PZGIBGnfi5ZRN/Lrqt6iHoinuAbZKDH3XWjbmnRa5Q2vha5YMs9326IeVO55lvhbBhKIdRWAqsAH0LQ==" saltValue="sZmyUY5qjMJU6czhLG/9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4" customWidth="1"/>
    <col min="117" max="16384" width="9" style="253" hidden="1"/>
  </cols>
  <sheetData>
    <row r="1" spans="2:116">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row r="3" spans="2:116"/>
    <row r="4" spans="2:116">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row r="7" spans="2:116"/>
    <row r="8" spans="2:116"/>
    <row r="9" spans="2:116"/>
    <row r="10" spans="2:116"/>
    <row r="11" spans="2:116"/>
    <row r="12" spans="2:116"/>
    <row r="13" spans="2:116"/>
    <row r="14" spans="2:116"/>
    <row r="15" spans="2:116"/>
    <row r="16" spans="2:116"/>
    <row r="17" spans="9:116"/>
    <row r="18" spans="9:116">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row r="20" spans="9:116"/>
    <row r="21" spans="9:116">
      <c r="DL21" s="253"/>
    </row>
    <row r="22" spans="9:116">
      <c r="DI22" s="253"/>
      <c r="DJ22" s="253"/>
      <c r="DK22" s="253"/>
      <c r="DL22" s="253"/>
    </row>
    <row r="23" spans="9:116">
      <c r="CY23" s="253"/>
      <c r="CZ23" s="253"/>
      <c r="DA23" s="253"/>
      <c r="DB23" s="253"/>
      <c r="DC23" s="253"/>
      <c r="DD23" s="253"/>
      <c r="DE23" s="253"/>
      <c r="DF23" s="253"/>
      <c r="DG23" s="253"/>
      <c r="DH23" s="253"/>
      <c r="DI23" s="253"/>
      <c r="DJ23" s="253"/>
      <c r="DK23" s="253"/>
      <c r="DL23" s="253"/>
    </row>
    <row r="24" spans="9:116"/>
    <row r="25" spans="9:116"/>
    <row r="26" spans="9:116"/>
    <row r="27" spans="9:116"/>
    <row r="28" spans="9:116"/>
    <row r="29" spans="9:116"/>
    <row r="30" spans="9:116"/>
    <row r="31" spans="9:116"/>
    <row r="32" spans="9:116"/>
    <row r="33" spans="15:116"/>
    <row r="34" spans="15:116"/>
    <row r="35" spans="15:116">
      <c r="CZ35" s="253"/>
      <c r="DA35" s="253"/>
      <c r="DB35" s="253"/>
      <c r="DC35" s="253"/>
      <c r="DD35" s="253"/>
      <c r="DE35" s="253"/>
      <c r="DF35" s="253"/>
      <c r="DG35" s="253"/>
      <c r="DH35" s="253"/>
      <c r="DI35" s="253"/>
      <c r="DJ35" s="253"/>
      <c r="DK35" s="253"/>
      <c r="DL35" s="253"/>
    </row>
    <row r="36" spans="15:116"/>
    <row r="37" spans="15:116">
      <c r="DL37" s="253"/>
    </row>
    <row r="38" spans="15:116">
      <c r="DI38" s="253"/>
      <c r="DJ38" s="253"/>
      <c r="DK38" s="253"/>
      <c r="DL38" s="253"/>
    </row>
    <row r="39" spans="15:116"/>
    <row r="40" spans="15:116"/>
    <row r="41" spans="15:116"/>
    <row r="42" spans="15:116"/>
    <row r="43" spans="15:116">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c r="DL44" s="253"/>
    </row>
    <row r="45" spans="15:116"/>
    <row r="46" spans="15:116">
      <c r="DA46" s="253"/>
      <c r="DB46" s="253"/>
      <c r="DC46" s="253"/>
      <c r="DD46" s="253"/>
      <c r="DE46" s="253"/>
      <c r="DF46" s="253"/>
      <c r="DG46" s="253"/>
      <c r="DH46" s="253"/>
      <c r="DI46" s="253"/>
      <c r="DJ46" s="253"/>
      <c r="DK46" s="253"/>
      <c r="DL46" s="253"/>
    </row>
    <row r="47" spans="15:116"/>
    <row r="48" spans="15:116"/>
    <row r="49" spans="104:116"/>
    <row r="50" spans="104:116">
      <c r="CZ50" s="253"/>
      <c r="DA50" s="253"/>
      <c r="DB50" s="253"/>
      <c r="DC50" s="253"/>
      <c r="DD50" s="253"/>
      <c r="DE50" s="253"/>
      <c r="DF50" s="253"/>
      <c r="DG50" s="253"/>
      <c r="DH50" s="253"/>
      <c r="DI50" s="253"/>
      <c r="DJ50" s="253"/>
      <c r="DK50" s="253"/>
      <c r="DL50" s="253"/>
    </row>
    <row r="51" spans="104:116"/>
    <row r="52" spans="104:116"/>
    <row r="53" spans="104:116">
      <c r="DL53" s="25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3"/>
      <c r="DD67" s="253"/>
      <c r="DE67" s="253"/>
      <c r="DF67" s="253"/>
      <c r="DG67" s="253"/>
      <c r="DH67" s="253"/>
      <c r="DI67" s="253"/>
      <c r="DJ67" s="253"/>
      <c r="DK67" s="253"/>
      <c r="DL67" s="25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keNuYy1mUcvRWfQYcL53CUkg9AzxCtzACW+1sIfTWu4m3t0Ic4OGd0K9f1uKziwDwVwpJ+tLVS+7hG5vxHn4w==" saltValue="MBxGLUpvkBdH/o4+s4YGQ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c r="AS1" s="255"/>
      <c r="AT1" s="255"/>
    </row>
    <row r="2" spans="1:46">
      <c r="AS2" s="255"/>
      <c r="AT2" s="255"/>
    </row>
    <row r="3" spans="1:46">
      <c r="AS3" s="255"/>
      <c r="AT3" s="255"/>
    </row>
    <row r="4" spans="1:46">
      <c r="AS4" s="255"/>
      <c r="AT4" s="255"/>
    </row>
    <row r="5" spans="1:46" ht="17.25">
      <c r="A5" s="256" t="s">
        <v>515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c r="A6" s="259"/>
      <c r="AK6" s="260" t="s">
        <v>516</v>
      </c>
      <c r="AL6" s="260"/>
      <c r="AM6" s="260"/>
      <c r="AN6" s="260"/>
    </row>
    <row r="7" spans="1:46" ht="13.5" customHeight="1">
      <c r="A7" s="259"/>
      <c r="AK7" s="262"/>
      <c r="AL7" s="263"/>
      <c r="AM7" s="263"/>
      <c r="AN7" s="264"/>
      <c r="AO7" s="1101" t="s">
        <v>517</v>
      </c>
      <c r="AP7" s="265"/>
      <c r="AQ7" s="266" t="s">
        <v>518</v>
      </c>
      <c r="AR7" s="267"/>
    </row>
    <row r="8" spans="1:46">
      <c r="A8" s="259"/>
      <c r="AK8" s="268"/>
      <c r="AL8" s="269"/>
      <c r="AM8" s="269"/>
      <c r="AN8" s="270"/>
      <c r="AO8" s="1102"/>
      <c r="AP8" s="271" t="s">
        <v>519</v>
      </c>
      <c r="AQ8" s="272" t="s">
        <v>520</v>
      </c>
      <c r="AR8" s="273" t="s">
        <v>521</v>
      </c>
    </row>
    <row r="9" spans="1:46">
      <c r="A9" s="259"/>
      <c r="AK9" s="1103" t="s">
        <v>522</v>
      </c>
      <c r="AL9" s="1104"/>
      <c r="AM9" s="1104"/>
      <c r="AN9" s="1105"/>
      <c r="AO9" s="274">
        <v>35787151</v>
      </c>
      <c r="AP9" s="274">
        <v>59861</v>
      </c>
      <c r="AQ9" s="275">
        <v>63571</v>
      </c>
      <c r="AR9" s="276">
        <v>-5.8</v>
      </c>
    </row>
    <row r="10" spans="1:46" ht="13.5" customHeight="1">
      <c r="A10" s="259"/>
      <c r="AK10" s="1103" t="s">
        <v>523</v>
      </c>
      <c r="AL10" s="1104"/>
      <c r="AM10" s="1104"/>
      <c r="AN10" s="1105"/>
      <c r="AO10" s="277">
        <v>517</v>
      </c>
      <c r="AP10" s="277">
        <v>1</v>
      </c>
      <c r="AQ10" s="278">
        <v>1690</v>
      </c>
      <c r="AR10" s="279">
        <v>-99.9</v>
      </c>
    </row>
    <row r="11" spans="1:46" ht="13.5" customHeight="1">
      <c r="A11" s="259"/>
      <c r="AK11" s="1103" t="s">
        <v>524</v>
      </c>
      <c r="AL11" s="1104"/>
      <c r="AM11" s="1104"/>
      <c r="AN11" s="1105"/>
      <c r="AO11" s="277">
        <v>135490</v>
      </c>
      <c r="AP11" s="277">
        <v>227</v>
      </c>
      <c r="AQ11" s="278">
        <v>679</v>
      </c>
      <c r="AR11" s="279">
        <v>-66.599999999999994</v>
      </c>
    </row>
    <row r="12" spans="1:46" ht="13.5" customHeight="1">
      <c r="A12" s="259"/>
      <c r="AK12" s="1103" t="s">
        <v>525</v>
      </c>
      <c r="AL12" s="1104"/>
      <c r="AM12" s="1104"/>
      <c r="AN12" s="1105"/>
      <c r="AO12" s="277" t="s">
        <v>526</v>
      </c>
      <c r="AP12" s="277" t="s">
        <v>526</v>
      </c>
      <c r="AQ12" s="278">
        <v>23</v>
      </c>
      <c r="AR12" s="279" t="s">
        <v>526</v>
      </c>
    </row>
    <row r="13" spans="1:46" ht="13.5" customHeight="1">
      <c r="A13" s="259"/>
      <c r="AK13" s="1103" t="s">
        <v>527</v>
      </c>
      <c r="AL13" s="1104"/>
      <c r="AM13" s="1104"/>
      <c r="AN13" s="1105"/>
      <c r="AO13" s="277">
        <v>885036</v>
      </c>
      <c r="AP13" s="277">
        <v>1480</v>
      </c>
      <c r="AQ13" s="278">
        <v>1992</v>
      </c>
      <c r="AR13" s="279">
        <v>-25.7</v>
      </c>
    </row>
    <row r="14" spans="1:46" ht="13.5" customHeight="1">
      <c r="A14" s="259"/>
      <c r="AK14" s="1103" t="s">
        <v>528</v>
      </c>
      <c r="AL14" s="1104"/>
      <c r="AM14" s="1104"/>
      <c r="AN14" s="1105"/>
      <c r="AO14" s="277">
        <v>1437202</v>
      </c>
      <c r="AP14" s="277">
        <v>2404</v>
      </c>
      <c r="AQ14" s="278">
        <v>1254</v>
      </c>
      <c r="AR14" s="279">
        <v>91.7</v>
      </c>
    </row>
    <row r="15" spans="1:46" ht="13.5" customHeight="1">
      <c r="A15" s="259"/>
      <c r="AK15" s="1106" t="s">
        <v>529</v>
      </c>
      <c r="AL15" s="1107"/>
      <c r="AM15" s="1107"/>
      <c r="AN15" s="1108"/>
      <c r="AO15" s="277">
        <v>-2859330</v>
      </c>
      <c r="AP15" s="277">
        <v>-4783</v>
      </c>
      <c r="AQ15" s="278">
        <v>-3845</v>
      </c>
      <c r="AR15" s="279">
        <v>24.4</v>
      </c>
    </row>
    <row r="16" spans="1:46">
      <c r="A16" s="259"/>
      <c r="AK16" s="1106" t="s">
        <v>188</v>
      </c>
      <c r="AL16" s="1107"/>
      <c r="AM16" s="1107"/>
      <c r="AN16" s="1108"/>
      <c r="AO16" s="277">
        <v>35386066</v>
      </c>
      <c r="AP16" s="277">
        <v>59190</v>
      </c>
      <c r="AQ16" s="278">
        <v>65365</v>
      </c>
      <c r="AR16" s="279">
        <v>-9.4</v>
      </c>
    </row>
    <row r="17" spans="1:46">
      <c r="A17" s="259"/>
    </row>
    <row r="18" spans="1:46">
      <c r="A18" s="259"/>
      <c r="AQ18" s="280"/>
      <c r="AR18" s="280"/>
    </row>
    <row r="19" spans="1:46">
      <c r="A19" s="259"/>
      <c r="AK19" s="255" t="s">
        <v>530</v>
      </c>
    </row>
    <row r="20" spans="1:46">
      <c r="A20" s="259"/>
      <c r="AK20" s="281"/>
      <c r="AL20" s="282"/>
      <c r="AM20" s="282"/>
      <c r="AN20" s="283"/>
      <c r="AO20" s="284" t="s">
        <v>531</v>
      </c>
      <c r="AP20" s="285" t="s">
        <v>532</v>
      </c>
      <c r="AQ20" s="286" t="s">
        <v>533</v>
      </c>
      <c r="AR20" s="287"/>
    </row>
    <row r="21" spans="1:46" s="260" customFormat="1">
      <c r="A21" s="288"/>
      <c r="AK21" s="1109" t="s">
        <v>534</v>
      </c>
      <c r="AL21" s="1110"/>
      <c r="AM21" s="1110"/>
      <c r="AN21" s="1111"/>
      <c r="AO21" s="289">
        <v>6.44</v>
      </c>
      <c r="AP21" s="290">
        <v>6.46</v>
      </c>
      <c r="AQ21" s="291">
        <v>-0.02</v>
      </c>
      <c r="AS21" s="292"/>
      <c r="AT21" s="288"/>
    </row>
    <row r="22" spans="1:46" s="260" customFormat="1">
      <c r="A22" s="288"/>
      <c r="AK22" s="1109" t="s">
        <v>535</v>
      </c>
      <c r="AL22" s="1110"/>
      <c r="AM22" s="1110"/>
      <c r="AN22" s="1111"/>
      <c r="AO22" s="293">
        <v>99.7</v>
      </c>
      <c r="AP22" s="294">
        <v>99.4</v>
      </c>
      <c r="AQ22" s="295">
        <v>0.3</v>
      </c>
      <c r="AR22" s="280"/>
      <c r="AS22" s="292"/>
      <c r="AT22" s="288"/>
    </row>
    <row r="23" spans="1:46" s="260" customFormat="1">
      <c r="A23" s="288"/>
      <c r="AP23" s="280"/>
      <c r="AQ23" s="280"/>
      <c r="AR23" s="280"/>
      <c r="AS23" s="292"/>
      <c r="AT23" s="288"/>
    </row>
    <row r="24" spans="1:46" s="260" customFormat="1">
      <c r="A24" s="288"/>
      <c r="AP24" s="280"/>
      <c r="AQ24" s="280"/>
      <c r="AR24" s="280"/>
      <c r="AS24" s="292"/>
      <c r="AT24" s="288"/>
    </row>
    <row r="25" spans="1:46" s="260"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c r="A26" s="1100" t="s">
        <v>536</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c r="A27" s="300"/>
      <c r="AS27" s="255"/>
      <c r="AT27" s="255"/>
    </row>
    <row r="28" spans="1:46" ht="17.25">
      <c r="A28" s="256" t="s">
        <v>537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c r="A29" s="259"/>
      <c r="AK29" s="260" t="s">
        <v>538</v>
      </c>
      <c r="AL29" s="260"/>
      <c r="AM29" s="260"/>
      <c r="AN29" s="260"/>
      <c r="AS29" s="302"/>
    </row>
    <row r="30" spans="1:46" ht="13.5" customHeight="1">
      <c r="A30" s="259"/>
      <c r="AK30" s="262"/>
      <c r="AL30" s="263"/>
      <c r="AM30" s="263"/>
      <c r="AN30" s="264"/>
      <c r="AO30" s="1101" t="s">
        <v>517</v>
      </c>
      <c r="AP30" s="265"/>
      <c r="AQ30" s="266" t="s">
        <v>518</v>
      </c>
      <c r="AR30" s="267"/>
    </row>
    <row r="31" spans="1:46">
      <c r="A31" s="259"/>
      <c r="AK31" s="268"/>
      <c r="AL31" s="269"/>
      <c r="AM31" s="269"/>
      <c r="AN31" s="270"/>
      <c r="AO31" s="1102"/>
      <c r="AP31" s="271" t="s">
        <v>519</v>
      </c>
      <c r="AQ31" s="272" t="s">
        <v>520</v>
      </c>
      <c r="AR31" s="273" t="s">
        <v>521</v>
      </c>
    </row>
    <row r="32" spans="1:46" ht="27" customHeight="1">
      <c r="A32" s="259"/>
      <c r="AK32" s="1117" t="s">
        <v>539</v>
      </c>
      <c r="AL32" s="1118"/>
      <c r="AM32" s="1118"/>
      <c r="AN32" s="1119"/>
      <c r="AO32" s="303">
        <v>24597739</v>
      </c>
      <c r="AP32" s="303">
        <v>41145</v>
      </c>
      <c r="AQ32" s="304">
        <v>37452</v>
      </c>
      <c r="AR32" s="305">
        <v>9.9</v>
      </c>
    </row>
    <row r="33" spans="1:46" ht="13.5" customHeight="1">
      <c r="A33" s="259"/>
      <c r="AK33" s="1117" t="s">
        <v>540</v>
      </c>
      <c r="AL33" s="1118"/>
      <c r="AM33" s="1118"/>
      <c r="AN33" s="1119"/>
      <c r="AO33" s="303" t="s">
        <v>526</v>
      </c>
      <c r="AP33" s="303" t="s">
        <v>526</v>
      </c>
      <c r="AQ33" s="304" t="s">
        <v>526</v>
      </c>
      <c r="AR33" s="305" t="s">
        <v>526</v>
      </c>
    </row>
    <row r="34" spans="1:46" ht="27" customHeight="1">
      <c r="A34" s="259"/>
      <c r="AK34" s="1117" t="s">
        <v>541</v>
      </c>
      <c r="AL34" s="1118"/>
      <c r="AM34" s="1118"/>
      <c r="AN34" s="1119"/>
      <c r="AO34" s="303" t="s">
        <v>526</v>
      </c>
      <c r="AP34" s="303" t="s">
        <v>526</v>
      </c>
      <c r="AQ34" s="304">
        <v>45</v>
      </c>
      <c r="AR34" s="305" t="s">
        <v>526</v>
      </c>
    </row>
    <row r="35" spans="1:46" ht="27" customHeight="1">
      <c r="A35" s="259"/>
      <c r="AK35" s="1117" t="s">
        <v>542</v>
      </c>
      <c r="AL35" s="1118"/>
      <c r="AM35" s="1118"/>
      <c r="AN35" s="1119"/>
      <c r="AO35" s="303">
        <v>3416405</v>
      </c>
      <c r="AP35" s="303">
        <v>5715</v>
      </c>
      <c r="AQ35" s="304">
        <v>8356</v>
      </c>
      <c r="AR35" s="305">
        <v>-31.6</v>
      </c>
    </row>
    <row r="36" spans="1:46" ht="27" customHeight="1">
      <c r="A36" s="259"/>
      <c r="AK36" s="1117" t="s">
        <v>543</v>
      </c>
      <c r="AL36" s="1118"/>
      <c r="AM36" s="1118"/>
      <c r="AN36" s="1119"/>
      <c r="AO36" s="303" t="s">
        <v>526</v>
      </c>
      <c r="AP36" s="303" t="s">
        <v>526</v>
      </c>
      <c r="AQ36" s="304">
        <v>443</v>
      </c>
      <c r="AR36" s="305" t="s">
        <v>526</v>
      </c>
    </row>
    <row r="37" spans="1:46" ht="13.5" customHeight="1">
      <c r="A37" s="259"/>
      <c r="AK37" s="1117" t="s">
        <v>544</v>
      </c>
      <c r="AL37" s="1118"/>
      <c r="AM37" s="1118"/>
      <c r="AN37" s="1119"/>
      <c r="AO37" s="303">
        <v>61561</v>
      </c>
      <c r="AP37" s="303">
        <v>103</v>
      </c>
      <c r="AQ37" s="304">
        <v>649</v>
      </c>
      <c r="AR37" s="305">
        <v>-84.1</v>
      </c>
    </row>
    <row r="38" spans="1:46" ht="27" customHeight="1">
      <c r="A38" s="259"/>
      <c r="AK38" s="1120" t="s">
        <v>545</v>
      </c>
      <c r="AL38" s="1121"/>
      <c r="AM38" s="1121"/>
      <c r="AN38" s="1122"/>
      <c r="AO38" s="306" t="s">
        <v>526</v>
      </c>
      <c r="AP38" s="306" t="s">
        <v>526</v>
      </c>
      <c r="AQ38" s="307">
        <v>1</v>
      </c>
      <c r="AR38" s="295" t="s">
        <v>526</v>
      </c>
      <c r="AS38" s="302"/>
    </row>
    <row r="39" spans="1:46">
      <c r="A39" s="259"/>
      <c r="AK39" s="1120" t="s">
        <v>546</v>
      </c>
      <c r="AL39" s="1121"/>
      <c r="AM39" s="1121"/>
      <c r="AN39" s="1122"/>
      <c r="AO39" s="303">
        <v>-6282430</v>
      </c>
      <c r="AP39" s="303">
        <v>-10509</v>
      </c>
      <c r="AQ39" s="304">
        <v>-7867</v>
      </c>
      <c r="AR39" s="305">
        <v>33.6</v>
      </c>
      <c r="AS39" s="302"/>
    </row>
    <row r="40" spans="1:46" ht="27" customHeight="1">
      <c r="A40" s="259"/>
      <c r="AK40" s="1117" t="s">
        <v>547</v>
      </c>
      <c r="AL40" s="1118"/>
      <c r="AM40" s="1118"/>
      <c r="AN40" s="1119"/>
      <c r="AO40" s="303">
        <v>-16384036</v>
      </c>
      <c r="AP40" s="303">
        <v>-27406</v>
      </c>
      <c r="AQ40" s="304">
        <v>-28343</v>
      </c>
      <c r="AR40" s="305">
        <v>-3.3</v>
      </c>
      <c r="AS40" s="302"/>
    </row>
    <row r="41" spans="1:46">
      <c r="A41" s="259"/>
      <c r="AK41" s="1123" t="s">
        <v>301</v>
      </c>
      <c r="AL41" s="1124"/>
      <c r="AM41" s="1124"/>
      <c r="AN41" s="1125"/>
      <c r="AO41" s="303">
        <v>5409239</v>
      </c>
      <c r="AP41" s="303">
        <v>9048</v>
      </c>
      <c r="AQ41" s="304">
        <v>10736</v>
      </c>
      <c r="AR41" s="305">
        <v>-15.7</v>
      </c>
      <c r="AS41" s="302"/>
    </row>
    <row r="42" spans="1:46">
      <c r="A42" s="259"/>
      <c r="AK42" s="308" t="s">
        <v>548</v>
      </c>
      <c r="AQ42" s="280"/>
      <c r="AR42" s="280"/>
      <c r="AS42" s="302"/>
    </row>
    <row r="43" spans="1:46">
      <c r="A43" s="259"/>
      <c r="AP43" s="309"/>
      <c r="AQ43" s="280"/>
      <c r="AS43" s="302"/>
    </row>
    <row r="44" spans="1:46">
      <c r="A44" s="259"/>
      <c r="AQ44" s="280"/>
    </row>
    <row r="45" spans="1:46">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c r="A47" s="312" t="s">
        <v>549</v>
      </c>
    </row>
    <row r="48" spans="1:46">
      <c r="A48" s="259"/>
      <c r="AK48" s="313" t="s">
        <v>550</v>
      </c>
      <c r="AL48" s="313"/>
      <c r="AM48" s="313"/>
      <c r="AN48" s="313"/>
      <c r="AO48" s="313"/>
      <c r="AP48" s="313"/>
      <c r="AQ48" s="314"/>
      <c r="AR48" s="313"/>
    </row>
    <row r="49" spans="1:44" ht="13.5" customHeight="1">
      <c r="A49" s="259"/>
      <c r="AK49" s="315"/>
      <c r="AL49" s="316"/>
      <c r="AM49" s="1112" t="s">
        <v>517</v>
      </c>
      <c r="AN49" s="1114" t="s">
        <v>551</v>
      </c>
      <c r="AO49" s="1115"/>
      <c r="AP49" s="1115"/>
      <c r="AQ49" s="1115"/>
      <c r="AR49" s="1116"/>
    </row>
    <row r="50" spans="1:44">
      <c r="A50" s="259"/>
      <c r="AK50" s="317"/>
      <c r="AL50" s="318"/>
      <c r="AM50" s="1113"/>
      <c r="AN50" s="319" t="s">
        <v>552</v>
      </c>
      <c r="AO50" s="320" t="s">
        <v>553</v>
      </c>
      <c r="AP50" s="321" t="s">
        <v>554</v>
      </c>
      <c r="AQ50" s="322" t="s">
        <v>555</v>
      </c>
      <c r="AR50" s="323" t="s">
        <v>556</v>
      </c>
    </row>
    <row r="51" spans="1:44">
      <c r="A51" s="259"/>
      <c r="AK51" s="315" t="s">
        <v>557</v>
      </c>
      <c r="AL51" s="316"/>
      <c r="AM51" s="324">
        <v>31205684</v>
      </c>
      <c r="AN51" s="325">
        <v>51611</v>
      </c>
      <c r="AO51" s="326">
        <v>-3.2</v>
      </c>
      <c r="AP51" s="327">
        <v>46457</v>
      </c>
      <c r="AQ51" s="328">
        <v>-3.4</v>
      </c>
      <c r="AR51" s="329">
        <v>0.2</v>
      </c>
    </row>
    <row r="52" spans="1:44">
      <c r="A52" s="259"/>
      <c r="AK52" s="330"/>
      <c r="AL52" s="331" t="s">
        <v>558</v>
      </c>
      <c r="AM52" s="332">
        <v>18977435</v>
      </c>
      <c r="AN52" s="333">
        <v>31387</v>
      </c>
      <c r="AO52" s="334">
        <v>-6.7</v>
      </c>
      <c r="AP52" s="335">
        <v>24020</v>
      </c>
      <c r="AQ52" s="336">
        <v>-4.5999999999999996</v>
      </c>
      <c r="AR52" s="337">
        <v>-2.1</v>
      </c>
    </row>
    <row r="53" spans="1:44">
      <c r="A53" s="259"/>
      <c r="AK53" s="315" t="s">
        <v>559</v>
      </c>
      <c r="AL53" s="316"/>
      <c r="AM53" s="324">
        <v>40289042</v>
      </c>
      <c r="AN53" s="325">
        <v>66874</v>
      </c>
      <c r="AO53" s="326">
        <v>29.6</v>
      </c>
      <c r="AP53" s="327">
        <v>51849</v>
      </c>
      <c r="AQ53" s="328">
        <v>11.6</v>
      </c>
      <c r="AR53" s="329">
        <v>18</v>
      </c>
    </row>
    <row r="54" spans="1:44">
      <c r="A54" s="259"/>
      <c r="AK54" s="330"/>
      <c r="AL54" s="331" t="s">
        <v>558</v>
      </c>
      <c r="AM54" s="332">
        <v>20818589</v>
      </c>
      <c r="AN54" s="333">
        <v>34556</v>
      </c>
      <c r="AO54" s="334">
        <v>10.1</v>
      </c>
      <c r="AP54" s="335">
        <v>26326</v>
      </c>
      <c r="AQ54" s="336">
        <v>9.6</v>
      </c>
      <c r="AR54" s="337">
        <v>0.5</v>
      </c>
    </row>
    <row r="55" spans="1:44">
      <c r="A55" s="259"/>
      <c r="AK55" s="315" t="s">
        <v>560</v>
      </c>
      <c r="AL55" s="316"/>
      <c r="AM55" s="324">
        <v>48587714</v>
      </c>
      <c r="AN55" s="325">
        <v>80771</v>
      </c>
      <c r="AO55" s="326">
        <v>20.8</v>
      </c>
      <c r="AP55" s="327">
        <v>52191</v>
      </c>
      <c r="AQ55" s="328">
        <v>0.7</v>
      </c>
      <c r="AR55" s="329">
        <v>20.100000000000001</v>
      </c>
    </row>
    <row r="56" spans="1:44">
      <c r="A56" s="259"/>
      <c r="AK56" s="330"/>
      <c r="AL56" s="331" t="s">
        <v>558</v>
      </c>
      <c r="AM56" s="332">
        <v>17977754</v>
      </c>
      <c r="AN56" s="333">
        <v>29886</v>
      </c>
      <c r="AO56" s="334">
        <v>-13.5</v>
      </c>
      <c r="AP56" s="335">
        <v>26807</v>
      </c>
      <c r="AQ56" s="336">
        <v>1.8</v>
      </c>
      <c r="AR56" s="337">
        <v>-15.3</v>
      </c>
    </row>
    <row r="57" spans="1:44">
      <c r="A57" s="259"/>
      <c r="AK57" s="315" t="s">
        <v>561</v>
      </c>
      <c r="AL57" s="316"/>
      <c r="AM57" s="324">
        <v>37982655</v>
      </c>
      <c r="AN57" s="325">
        <v>63271</v>
      </c>
      <c r="AO57" s="326">
        <v>-21.7</v>
      </c>
      <c r="AP57" s="327">
        <v>48105</v>
      </c>
      <c r="AQ57" s="328">
        <v>-7.8</v>
      </c>
      <c r="AR57" s="329">
        <v>-13.9</v>
      </c>
    </row>
    <row r="58" spans="1:44">
      <c r="A58" s="259"/>
      <c r="AK58" s="330"/>
      <c r="AL58" s="331" t="s">
        <v>558</v>
      </c>
      <c r="AM58" s="332">
        <v>14134319</v>
      </c>
      <c r="AN58" s="333">
        <v>23545</v>
      </c>
      <c r="AO58" s="334">
        <v>-21.2</v>
      </c>
      <c r="AP58" s="335">
        <v>24072</v>
      </c>
      <c r="AQ58" s="336">
        <v>-10.199999999999999</v>
      </c>
      <c r="AR58" s="337">
        <v>-11</v>
      </c>
    </row>
    <row r="59" spans="1:44">
      <c r="A59" s="259"/>
      <c r="AK59" s="315" t="s">
        <v>562</v>
      </c>
      <c r="AL59" s="316"/>
      <c r="AM59" s="324">
        <v>30080120</v>
      </c>
      <c r="AN59" s="325">
        <v>50315</v>
      </c>
      <c r="AO59" s="326">
        <v>-20.5</v>
      </c>
      <c r="AP59" s="327">
        <v>47446</v>
      </c>
      <c r="AQ59" s="328">
        <v>-1.4</v>
      </c>
      <c r="AR59" s="329">
        <v>-19.100000000000001</v>
      </c>
    </row>
    <row r="60" spans="1:44">
      <c r="A60" s="259"/>
      <c r="AK60" s="330"/>
      <c r="AL60" s="331" t="s">
        <v>558</v>
      </c>
      <c r="AM60" s="332">
        <v>15150082</v>
      </c>
      <c r="AN60" s="333">
        <v>25342</v>
      </c>
      <c r="AO60" s="334">
        <v>7.6</v>
      </c>
      <c r="AP60" s="335">
        <v>24371</v>
      </c>
      <c r="AQ60" s="336">
        <v>1.2</v>
      </c>
      <c r="AR60" s="337">
        <v>6.4</v>
      </c>
    </row>
    <row r="61" spans="1:44">
      <c r="A61" s="259"/>
      <c r="AK61" s="315" t="s">
        <v>563</v>
      </c>
      <c r="AL61" s="338"/>
      <c r="AM61" s="324">
        <v>37629043</v>
      </c>
      <c r="AN61" s="325">
        <v>62568</v>
      </c>
      <c r="AO61" s="326">
        <v>1</v>
      </c>
      <c r="AP61" s="327">
        <v>49210</v>
      </c>
      <c r="AQ61" s="339">
        <v>-0.1</v>
      </c>
      <c r="AR61" s="329">
        <v>1.1000000000000001</v>
      </c>
    </row>
    <row r="62" spans="1:44">
      <c r="A62" s="259"/>
      <c r="AK62" s="330"/>
      <c r="AL62" s="331" t="s">
        <v>558</v>
      </c>
      <c r="AM62" s="332">
        <v>17411636</v>
      </c>
      <c r="AN62" s="333">
        <v>28943</v>
      </c>
      <c r="AO62" s="334">
        <v>-4.7</v>
      </c>
      <c r="AP62" s="335">
        <v>25119</v>
      </c>
      <c r="AQ62" s="336">
        <v>-0.4</v>
      </c>
      <c r="AR62" s="337">
        <v>-4.3</v>
      </c>
    </row>
    <row r="63" spans="1:44">
      <c r="A63" s="259"/>
    </row>
    <row r="64" spans="1:44">
      <c r="A64" s="259"/>
    </row>
    <row r="65" spans="1:46">
      <c r="A65" s="259"/>
    </row>
    <row r="66" spans="1:46">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c r="AS67" s="255"/>
      <c r="AT67" s="255"/>
    </row>
    <row r="70" spans="1:46" hidden="1"/>
    <row r="71" spans="1:46" hidden="1"/>
    <row r="72" spans="1:46" hidden="1"/>
    <row r="73" spans="1:46" hidden="1"/>
  </sheetData>
  <sheetProtection algorithmName="SHA-512" hashValue="opUFnMQ01BGIzge6tH8RYUZZJAKNa8hYfwcIoa+fCrehgJ4x4suLUVQyBXULsTKZXOz/6qjPlPOMYmX25cdRWw==" saltValue="Wq0pSz1IkyLX2GuAstla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4" customWidth="1"/>
    <col min="126" max="16384" width="9" style="253" hidden="1"/>
  </cols>
  <sheetData>
    <row r="1" spans="2:125" ht="13.5" customHeight="1">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c r="B2" s="253"/>
      <c r="DG2" s="253"/>
    </row>
    <row r="3" spans="2:12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row r="5" spans="2:125"/>
    <row r="6" spans="2:125"/>
    <row r="7" spans="2:125"/>
    <row r="8" spans="2:125"/>
    <row r="9" spans="2:125">
      <c r="DU9" s="253"/>
    </row>
    <row r="10" spans="2:125"/>
    <row r="11" spans="2:125"/>
    <row r="12" spans="2:125"/>
    <row r="13" spans="2:125"/>
    <row r="14" spans="2:125"/>
    <row r="15" spans="2:125"/>
    <row r="16" spans="2:125"/>
    <row r="17" spans="125:125">
      <c r="DU17" s="253"/>
    </row>
    <row r="18" spans="125:125"/>
    <row r="19" spans="125:125"/>
    <row r="20" spans="125:125">
      <c r="DU20" s="253"/>
    </row>
    <row r="21" spans="125:125">
      <c r="DU21" s="253"/>
    </row>
    <row r="22" spans="125:125"/>
    <row r="23" spans="125:125"/>
    <row r="24" spans="125:125"/>
    <row r="25" spans="125:125"/>
    <row r="26" spans="125:125"/>
    <row r="27" spans="125:125"/>
    <row r="28" spans="125:125">
      <c r="DU28" s="253"/>
    </row>
    <row r="29" spans="125:125"/>
    <row r="30" spans="125:125"/>
    <row r="31" spans="125:125"/>
    <row r="32" spans="125:125"/>
    <row r="33" spans="2:125">
      <c r="B33" s="253"/>
      <c r="G33" s="253"/>
      <c r="I33" s="253"/>
    </row>
    <row r="34" spans="2:125">
      <c r="C34" s="253"/>
      <c r="P34" s="253"/>
      <c r="DE34" s="253"/>
      <c r="DH34" s="253"/>
    </row>
    <row r="35" spans="2:125">
      <c r="D35" s="253"/>
      <c r="E35" s="253"/>
      <c r="DG35" s="253"/>
      <c r="DJ35" s="253"/>
      <c r="DP35" s="253"/>
      <c r="DQ35" s="253"/>
      <c r="DR35" s="253"/>
      <c r="DS35" s="253"/>
      <c r="DT35" s="253"/>
      <c r="DU35" s="253"/>
    </row>
    <row r="36" spans="2:12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c r="DU37" s="253"/>
    </row>
    <row r="38" spans="2:125">
      <c r="DT38" s="253"/>
      <c r="DU38" s="253"/>
    </row>
    <row r="39" spans="2:125"/>
    <row r="40" spans="2:125">
      <c r="DH40" s="253"/>
    </row>
    <row r="41" spans="2:125">
      <c r="DE41" s="253"/>
    </row>
    <row r="42" spans="2:125">
      <c r="DG42" s="253"/>
      <c r="DJ42" s="253"/>
    </row>
    <row r="43" spans="2:12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c r="DU44" s="253"/>
    </row>
    <row r="45" spans="2:125"/>
    <row r="46" spans="2:125"/>
    <row r="47" spans="2:125"/>
    <row r="48" spans="2:125">
      <c r="DT48" s="253"/>
      <c r="DU48" s="253"/>
    </row>
    <row r="49" spans="120:125">
      <c r="DU49" s="253"/>
    </row>
    <row r="50" spans="120:125">
      <c r="DU50" s="253"/>
    </row>
    <row r="51" spans="120:125">
      <c r="DP51" s="253"/>
      <c r="DQ51" s="253"/>
      <c r="DR51" s="253"/>
      <c r="DS51" s="253"/>
      <c r="DT51" s="253"/>
      <c r="DU51" s="253"/>
    </row>
    <row r="52" spans="120:125"/>
    <row r="53" spans="120:125"/>
    <row r="54" spans="120:125">
      <c r="DU54" s="253"/>
    </row>
    <row r="55" spans="120:125"/>
    <row r="56" spans="120:125"/>
    <row r="57" spans="120:125"/>
    <row r="58" spans="120:125">
      <c r="DU58" s="253"/>
    </row>
    <row r="59" spans="120:125"/>
    <row r="60" spans="120:125"/>
    <row r="61" spans="120:125"/>
    <row r="62" spans="120:125"/>
    <row r="63" spans="120:125">
      <c r="DU63" s="253"/>
    </row>
    <row r="64" spans="120:125">
      <c r="DT64" s="253"/>
      <c r="DU64" s="253"/>
    </row>
    <row r="65" spans="123:125"/>
    <row r="66" spans="123:125"/>
    <row r="67" spans="123:125"/>
    <row r="68" spans="123:125"/>
    <row r="69" spans="123:125">
      <c r="DS69" s="253"/>
      <c r="DT69" s="253"/>
      <c r="DU69" s="253"/>
    </row>
    <row r="70" spans="123:125"/>
    <row r="71" spans="123:125"/>
    <row r="72" spans="123:125"/>
    <row r="73" spans="123:125"/>
    <row r="74" spans="123:125"/>
    <row r="75" spans="123:125"/>
    <row r="76" spans="123:125"/>
    <row r="77" spans="123:125"/>
    <row r="78" spans="123:125"/>
    <row r="79" spans="123:125"/>
    <row r="80" spans="123:125"/>
    <row r="81" spans="116:125"/>
    <row r="82" spans="116:125">
      <c r="DL82" s="253"/>
    </row>
    <row r="83" spans="116:125">
      <c r="DM83" s="253"/>
      <c r="DN83" s="253"/>
      <c r="DO83" s="253"/>
      <c r="DP83" s="253"/>
      <c r="DQ83" s="253"/>
      <c r="DR83" s="253"/>
      <c r="DS83" s="253"/>
      <c r="DT83" s="253"/>
      <c r="DU83" s="253"/>
    </row>
    <row r="84" spans="116:125"/>
    <row r="85" spans="116:125"/>
    <row r="86" spans="116:125"/>
    <row r="87" spans="116:125"/>
    <row r="88" spans="116:125">
      <c r="DU88" s="253"/>
    </row>
    <row r="89" spans="116:125"/>
    <row r="90" spans="116:125"/>
    <row r="91" spans="116:125"/>
    <row r="92" spans="116:125" ht="13.5" customHeight="1"/>
    <row r="93" spans="116:125" ht="13.5" customHeight="1"/>
    <row r="94" spans="116:125" ht="13.5" customHeight="1">
      <c r="DS94" s="253"/>
      <c r="DT94" s="253"/>
      <c r="DU94" s="253"/>
    </row>
    <row r="95" spans="116:125" ht="13.5" customHeight="1">
      <c r="DU95" s="253"/>
    </row>
    <row r="96" spans="116:125" ht="13.5" customHeight="1"/>
    <row r="97" spans="124:125" ht="13.5" customHeight="1"/>
    <row r="98" spans="124:125" ht="13.5" customHeight="1"/>
    <row r="99" spans="124:125" ht="13.5" customHeight="1"/>
    <row r="100" spans="124:125" ht="13.5" customHeight="1"/>
    <row r="101" spans="124:125" ht="13.5" customHeight="1">
      <c r="DU101" s="253"/>
    </row>
    <row r="102" spans="124:125" ht="13.5" customHeight="1"/>
    <row r="103" spans="124:125" ht="13.5" customHeight="1"/>
    <row r="104" spans="124:125" ht="13.5" customHeight="1">
      <c r="DT104" s="253"/>
      <c r="DU104" s="2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3" t="s">
        <v>565</v>
      </c>
    </row>
    <row r="121" spans="125:125" ht="13.5" hidden="1" customHeight="1">
      <c r="DU121" s="253"/>
    </row>
  </sheetData>
  <sheetProtection algorithmName="SHA-512" hashValue="0SKwsBjogyu635l4zSqYh6jusLGv36MNzhAV06u/xrURoDbZyxrPu7iEDaf8o9jydqcmiC0V1b7n48Znnrd5DQ==" saltValue="Rg9DsATUuao1dvo54Mmt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4" customWidth="1"/>
    <col min="126" max="142" width="0" style="253" hidden="1" customWidth="1"/>
    <col min="143" max="16384" width="9" style="253" hidden="1"/>
  </cols>
  <sheetData>
    <row r="1" spans="1:125" ht="13.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c r="B2" s="253"/>
      <c r="T2" s="253"/>
    </row>
    <row r="3" spans="1:12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3"/>
      <c r="G33" s="253"/>
      <c r="I33" s="253"/>
    </row>
    <row r="34" spans="2:125">
      <c r="C34" s="253"/>
      <c r="P34" s="253"/>
      <c r="R34" s="253"/>
      <c r="U34" s="253"/>
    </row>
    <row r="35" spans="2:12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c r="F36" s="253"/>
      <c r="H36" s="253"/>
      <c r="J36" s="253"/>
      <c r="K36" s="253"/>
      <c r="L36" s="253"/>
      <c r="M36" s="253"/>
      <c r="N36" s="253"/>
      <c r="O36" s="253"/>
      <c r="Q36" s="253"/>
      <c r="S36" s="253"/>
      <c r="V36" s="253"/>
    </row>
    <row r="37" spans="2:125"/>
    <row r="38" spans="2:125"/>
    <row r="39" spans="2:125"/>
    <row r="40" spans="2:125">
      <c r="U40" s="253"/>
    </row>
    <row r="41" spans="2:125">
      <c r="R41" s="253"/>
    </row>
    <row r="42" spans="2:12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c r="Q43" s="253"/>
      <c r="S43" s="253"/>
      <c r="V43" s="2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4" t="s">
        <v>566</v>
      </c>
    </row>
  </sheetData>
  <sheetProtection algorithmName="SHA-512" hashValue="IC4Vkyd0ckhdlb0h0KtFvUdr/HNg3fwJSD8+96W15i+W2jdKM9kij0Hg3AamNWprGj8fMZrcdulAggIQQDuovQ==" saltValue="RiMF0HjMpUh/x0IdrSgl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126" t="s">
        <v>3</v>
      </c>
      <c r="D47" s="1126"/>
      <c r="E47" s="1127"/>
      <c r="F47" s="11">
        <v>8.17</v>
      </c>
      <c r="G47" s="12">
        <v>6.62</v>
      </c>
      <c r="H47" s="12">
        <v>7.51</v>
      </c>
      <c r="I47" s="12">
        <v>7.72</v>
      </c>
      <c r="J47" s="13">
        <v>6.56</v>
      </c>
    </row>
    <row r="48" spans="2:10" ht="57.75" customHeight="1">
      <c r="B48" s="14"/>
      <c r="C48" s="1128" t="s">
        <v>4</v>
      </c>
      <c r="D48" s="1128"/>
      <c r="E48" s="1129"/>
      <c r="F48" s="15">
        <v>4.54</v>
      </c>
      <c r="G48" s="16">
        <v>3.35</v>
      </c>
      <c r="H48" s="16">
        <v>3.37</v>
      </c>
      <c r="I48" s="16">
        <v>6.62</v>
      </c>
      <c r="J48" s="17">
        <v>5.01</v>
      </c>
    </row>
    <row r="49" spans="2:10" ht="57.75" customHeight="1" thickBot="1">
      <c r="B49" s="18"/>
      <c r="C49" s="1130" t="s">
        <v>5</v>
      </c>
      <c r="D49" s="1130"/>
      <c r="E49" s="1131"/>
      <c r="F49" s="19" t="s">
        <v>572</v>
      </c>
      <c r="G49" s="20" t="s">
        <v>573</v>
      </c>
      <c r="H49" s="20">
        <v>1.07</v>
      </c>
      <c r="I49" s="20">
        <v>3.83</v>
      </c>
      <c r="J49" s="21" t="s">
        <v>574</v>
      </c>
    </row>
    <row r="50" spans="2:10"/>
  </sheetData>
  <sheetProtection algorithmName="SHA-512" hashValue="YKYmhU4/gmxY9MzQfJYyw9DlqgUnLC2wxuuwg6cMzDnEQlSx+qaQeIiJtE8qOPnE9wzhaPtgOSIDt2uBcVpQPQ==" saltValue="l2UvUWUJnxp2qLEnQCX8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2024-03-12T01:17:36Z</cp:lastPrinted>
  <dcterms:created xsi:type="dcterms:W3CDTF">2024-02-05T03:55:50Z</dcterms:created>
  <dcterms:modified xsi:type="dcterms:W3CDTF">2024-03-21T23:51:10Z</dcterms:modified>
  <cp:category/>
</cp:coreProperties>
</file>