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1"/>
  <workbookPr/>
  <mc:AlternateContent xmlns:mc="http://schemas.openxmlformats.org/markup-compatibility/2006">
    <mc:Choice Requires="x15">
      <x15ac:absPath xmlns:x15ac="http://schemas.microsoft.com/office/spreadsheetml/2010/11/ac" url="Z:\3 財務係\★★★業務データ★★★\04 普通会計決算統計\42 普通会計決算統計総括\Ｒ５\◎国調査（決算統計関係：コロナ，基金状況，子ども）\240321〆 令和４年度財政状況資料の作成・公表について（依頼）\06 最終版（確認・様式(3)差替済み）格納\"/>
    </mc:Choice>
  </mc:AlternateContent>
  <xr:revisionPtr revIDLastSave="0" documentId="13_ncr:1_{66BD281A-90BF-4EA0-B4FB-047DACC211D7}" xr6:coauthVersionLast="36" xr6:coauthVersionMax="36" xr10:uidLastSave="{00000000-0000-0000-0000-000000000000}"/>
  <bookViews>
    <workbookView xWindow="0" yWindow="0" windowWidth="15360" windowHeight="7635"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C38" i="10"/>
  <c r="CO37" i="10"/>
  <c r="BE37" i="10"/>
  <c r="AM37" i="10"/>
  <c r="C37" i="10"/>
  <c r="CO36" i="10"/>
  <c r="BE36" i="10"/>
  <c r="AM36" i="10"/>
  <c r="C36" i="10"/>
  <c r="BE35" i="10"/>
  <c r="BE34"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U36" i="10" s="1"/>
  <c r="U37" i="10" s="1"/>
  <c r="U38" i="10" s="1"/>
  <c r="AM34" i="10" l="1"/>
  <c r="AM35" i="10" s="1"/>
  <c r="BW34" i="10" l="1"/>
  <c r="BW35" i="10" l="1"/>
  <c r="BW36" i="10" s="1"/>
  <c r="BW37" i="10" s="1"/>
  <c r="CO34" i="10"/>
  <c r="CO35" i="10" s="1"/>
</calcChain>
</file>

<file path=xl/sharedStrings.xml><?xml version="1.0" encoding="utf-8"?>
<sst xmlns="http://schemas.openxmlformats.org/spreadsheetml/2006/main" count="1071" uniqueCount="610">
  <si>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</si>
  <si>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</si>
  <si>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</si>
  <si>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</si>
  <si>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</si>
  <si>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</si>
  <si>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</si>
  <si>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</si>
  <si>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</si>
  <si>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</si>
  <si>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</si>
  <si>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</si>
  <si>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</si>
  <si>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</si>
  <si>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</si>
  <si>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</si>
  <si>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</si>
  <si>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</si>
  <si>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</si>
  <si>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</si>
  <si>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</si>
  <si>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</si>
  <si>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</si>
  <si>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</si>
  <si>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</si>
  <si>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</si>
  <si>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</si>
  <si>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</si>
  <si>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</si>
  <si>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</si>
  <si>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</si>
  <si>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</si>
  <si>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</si>
  <si>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</si>
  <si>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</si>
  <si>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</si>
  <si>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</si>
  <si>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</si>
  <si>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</si>
  <si>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</si>
  <si>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</si>
  <si>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</si>
  <si>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</si>
  <si>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</si>
  <si>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</si>
  <si>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</si>
  <si>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</si>
  <si>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</si>
  <si>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</si>
  <si>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</si>
  <si>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</si>
  <si>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</si>
  <si>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</si>
  <si>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</si>
  <si>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</si>
  <si>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</si>
  <si>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</si>
  <si>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</si>
  <si>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</si>
  <si>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</si>
  <si>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</si>
  <si>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</si>
  <si>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</si>
  <si>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</si>
  <si>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</si>
  <si>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</si>
  <si>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</si>
  <si>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</si>
  <si>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</si>
  <si>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</si>
  <si>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</si>
  <si>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</si>
  <si>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</si>
  <si>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</si>
  <si>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</si>
  <si>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</si>
  <si>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</si>
  <si>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</si>
  <si>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</si>
  <si>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</si>
  <si>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</si>
  <si>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</si>
  <si>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</si>
  <si>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</si>
  <si>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</si>
  <si>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鹿児島県</t>
    <phoneticPr fontId="5"/>
  </si>
  <si>
    <t>市町村類型</t>
    <phoneticPr fontId="5"/>
  </si>
  <si>
    <t>Ⅱ－３</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</si>
  <si>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</si>
  <si>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</si>
  <si>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</si>
  <si>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</si>
  <si>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</si>
  <si>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</si>
  <si>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</si>
  <si>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</si>
  <si>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</si>
  <si>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</si>
  <si>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</si>
  <si>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</si>
  <si>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姶良市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</si>
  <si>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</si>
  <si>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</si>
  <si>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</si>
  <si>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</si>
  <si>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</si>
  <si>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</si>
  <si>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</si>
  <si>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</si>
  <si>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</si>
  <si>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</si>
  <si>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</si>
  <si>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</si>
  <si>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</si>
  <si>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</si>
  <si>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</si>
  <si>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</si>
  <si>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</si>
  <si>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</si>
  <si>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</si>
  <si>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</si>
  <si>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</si>
  <si>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</si>
  <si>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</si>
  <si>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</si>
  <si>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</si>
  <si>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1.6</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</si>
  <si>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</si>
  <si>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</si>
  <si>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</si>
  <si>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</si>
  <si>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</si>
  <si>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</si>
  <si>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</si>
  <si>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</si>
  <si>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</si>
  <si>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</si>
  <si>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</si>
  <si>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</si>
  <si>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</si>
  <si>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</si>
  <si>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</si>
  <si>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</si>
  <si>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</si>
  <si>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</si>
  <si>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</si>
  <si>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</si>
  <si>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</si>
  <si>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</si>
  <si>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</si>
  <si>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</si>
  <si>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</si>
  <si>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</si>
  <si>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5"/>
  </si>
  <si>
    <t>うち日本人(％)</t>
    <phoneticPr fontId="5"/>
  </si>
  <si>
    <t>0.1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</si>
  <si>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</si>
  <si>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</si>
  <si>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</si>
  <si>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</si>
  <si>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</si>
  <si>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</si>
  <si>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</si>
  <si>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</si>
  <si>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</si>
  <si>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</si>
  <si>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</si>
  <si>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</si>
  <si>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</si>
  <si>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</si>
  <si>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</si>
  <si>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</si>
  <si>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</si>
  <si>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</si>
  <si>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</si>
  <si>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</si>
  <si>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</si>
  <si>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</si>
  <si>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</si>
  <si>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</si>
  <si>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</si>
  <si>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</si>
  <si>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</si>
  <si>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</si>
  <si>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</si>
  <si>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</si>
  <si>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</si>
  <si>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</si>
  <si>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</si>
  <si>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</si>
  <si>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</si>
  <si>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</si>
  <si>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</si>
  <si>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</si>
  <si>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</si>
  <si>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</si>
  <si>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</si>
  <si>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</si>
  <si>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</si>
  <si>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</si>
  <si>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</si>
  <si>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</si>
  <si>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</si>
  <si>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</si>
  <si>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</si>
  <si>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</si>
  <si>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</si>
  <si>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</si>
  <si>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</si>
  <si>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</si>
  <si>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</si>
  <si>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</si>
  <si>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</si>
  <si>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</si>
  <si>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</si>
  <si>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</si>
  <si>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</si>
  <si>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鹿児島県姶良市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</si>
  <si>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</si>
  <si>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</si>
  <si>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</si>
  <si>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</si>
  <si>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</si>
  <si>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</si>
  <si>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</si>
  <si>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</si>
  <si>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</si>
  <si>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</si>
  <si>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</si>
  <si>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</si>
  <si>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</si>
  <si>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</si>
  <si>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</si>
  <si>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</si>
  <si>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</si>
  <si>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</si>
  <si>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</si>
  <si>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</si>
  <si>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</si>
  <si>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</si>
  <si>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</si>
  <si>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</si>
  <si>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</si>
  <si>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</si>
  <si>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</si>
  <si>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</si>
  <si>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</si>
  <si>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</si>
  <si>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</si>
  <si>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</si>
  <si>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</si>
  <si>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</si>
  <si>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</si>
  <si>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</si>
  <si>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</si>
  <si>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</si>
  <si>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</si>
  <si>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</si>
  <si>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</si>
  <si>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</si>
  <si>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</si>
  <si>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</si>
  <si>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</si>
  <si>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</si>
  <si>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</si>
  <si>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</si>
  <si>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</si>
  <si>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</si>
  <si>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</si>
  <si>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</si>
  <si>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</si>
  <si>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</si>
  <si>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</si>
  <si>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</si>
  <si>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</si>
  <si>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</si>
  <si>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</si>
  <si>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</si>
  <si>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</si>
  <si>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</si>
  <si>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</si>
  <si>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</si>
  <si>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</si>
  <si>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</si>
  <si>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</si>
  <si>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</si>
  <si>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</si>
  <si>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</si>
  <si>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</si>
  <si>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</si>
  <si>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</si>
  <si>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</si>
  <si>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</si>
  <si>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</si>
  <si>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</si>
  <si>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</si>
  <si>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</si>
  <si>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</si>
  <si>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</si>
  <si>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</si>
  <si>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</si>
  <si>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</si>
  <si>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</si>
  <si>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</si>
  <si>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</si>
  <si>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</si>
  <si>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</si>
  <si>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</si>
  <si>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</si>
  <si>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</si>
  <si>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</si>
  <si>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</si>
  <si>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</si>
  <si>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</si>
  <si>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</si>
  <si>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</si>
  <si>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</si>
  <si>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</si>
  <si>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</si>
  <si>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</si>
  <si>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</si>
  <si>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</si>
  <si>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</si>
  <si>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</si>
  <si>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</si>
  <si>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</si>
  <si>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</si>
  <si>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</si>
  <si>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</si>
  <si>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</si>
  <si>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</si>
  <si>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</si>
  <si>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</si>
  <si>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</si>
  <si>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上水道</t>
    <phoneticPr fontId="5"/>
  </si>
  <si>
    <t>再差引収支</t>
    <rPh sb="0" eb="1">
      <t>サイ</t>
    </rPh>
    <rPh sb="1" eb="3">
      <t>サシヒキ</t>
    </rPh>
    <rPh sb="3" eb="5">
      <t>シュウシ</t>
    </rPh>
    <phoneticPr fontId="5"/>
  </si>
  <si>
    <t>　　うち一部事務組合負担金</t>
    <phoneticPr fontId="5"/>
  </si>
  <si>
    <t>地方債</t>
  </si>
  <si>
    <t>下水道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</si>
  <si>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</si>
  <si>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</si>
  <si>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</si>
  <si>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</si>
  <si>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</si>
  <si>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</si>
  <si>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</si>
  <si>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</si>
  <si>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</si>
  <si>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</si>
  <si>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</si>
  <si>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</si>
  <si>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</si>
  <si>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</si>
  <si>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</si>
  <si>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</si>
  <si>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</si>
  <si>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</si>
  <si>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</si>
  <si>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</si>
  <si>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</si>
  <si>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</si>
  <si>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</si>
  <si>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</si>
  <si>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</si>
  <si>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</si>
  <si>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</si>
  <si>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</si>
  <si>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</si>
  <si>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</si>
  <si>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鹿児島県姶良市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</si>
  <si>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</si>
  <si>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</si>
  <si>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</si>
  <si>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</si>
  <si>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</si>
  <si>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</si>
  <si>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</si>
  <si>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</si>
  <si>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</si>
  <si>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</si>
  <si>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</si>
  <si>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</si>
  <si>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</si>
  <si>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</si>
  <si>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</si>
  <si>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</si>
  <si>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</si>
  <si>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</si>
  <si>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</si>
  <si>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</si>
  <si>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姶良市農林業労働者災害共済事業特別会計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</si>
  <si>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</si>
  <si>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</si>
  <si>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</si>
  <si>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</si>
  <si>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</si>
  <si>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</si>
  <si>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</si>
  <si>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</si>
  <si>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</si>
  <si>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</si>
  <si>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</si>
  <si>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</si>
  <si>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</si>
  <si>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</si>
  <si>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姶良市国民健康保険特別会計事業勘定</t>
    <phoneticPr fontId="5"/>
  </si>
  <si>
    <t>姶良市国民健康保険特別会計施設勘定</t>
    <phoneticPr fontId="5"/>
  </si>
  <si>
    <t>姶良市後期高齢者医療特別会計</t>
    <phoneticPr fontId="5"/>
  </si>
  <si>
    <t>姶良市介護保険特別会計保険事業勘定</t>
    <phoneticPr fontId="5"/>
  </si>
  <si>
    <t>姶良市介護保険特別会計介護サービス事業勘定</t>
    <phoneticPr fontId="5"/>
  </si>
  <si>
    <t>姶良市水道事業会計</t>
    <phoneticPr fontId="5"/>
  </si>
  <si>
    <t>法適用企業</t>
    <phoneticPr fontId="5"/>
  </si>
  <si>
    <t>姶良市下水道事業会計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</si>
  <si>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</si>
  <si>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</si>
  <si>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</si>
  <si>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</si>
  <si>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</si>
  <si>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</si>
  <si>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</si>
  <si>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</si>
  <si>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</si>
  <si>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</si>
  <si>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</si>
  <si>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</si>
  <si>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</si>
  <si>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</si>
  <si>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</si>
  <si>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</si>
  <si>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</si>
  <si>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</si>
  <si>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</si>
  <si>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</si>
  <si>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</si>
  <si>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</si>
  <si>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</si>
  <si>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</si>
  <si>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</si>
  <si>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</si>
  <si>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</si>
  <si>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</si>
  <si>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</si>
  <si>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</si>
  <si>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</si>
  <si>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</si>
  <si>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</si>
  <si>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</si>
  <si>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</si>
  <si>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</si>
  <si>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</si>
  <si>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</si>
  <si>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</si>
  <si>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</si>
  <si>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</si>
  <si>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</si>
  <si>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</si>
  <si>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</si>
  <si>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t>
    <phoneticPr fontId="5"/>
  </si>
  <si>
    <t>-</t>
    <phoneticPr fontId="5"/>
  </si>
  <si>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</si>
  <si>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</si>
  <si>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</si>
  <si>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</si>
  <si>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</si>
  <si>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</si>
  <si>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</si>
  <si>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</si>
  <si>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</si>
  <si>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</si>
  <si>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</si>
  <si>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</si>
  <si>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</si>
  <si>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</si>
  <si>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</si>
  <si>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</si>
  <si>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</si>
  <si>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</si>
  <si>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</si>
  <si>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</si>
  <si>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姶良市下水道事業会計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</si>
  <si>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</si>
  <si>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</si>
  <si>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姶良市水道事業会計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</si>
  <si>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</si>
  <si>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姶良市国民健康保険特別会計施設勘定</t>
    <phoneticPr fontId="5"/>
  </si>
  <si>
    <t>(Ｆ)</t>
    <phoneticPr fontId="5"/>
  </si>
  <si>
    <t>姶良市介護保険特別会計介護サービス事業勘定</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</si>
  <si>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</si>
  <si>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</si>
  <si>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</si>
  <si>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</si>
  <si>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</si>
  <si>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</si>
  <si>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</si>
  <si>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</si>
  <si>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</si>
  <si>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</si>
  <si>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</si>
  <si>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</si>
  <si>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</si>
  <si>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</si>
  <si>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</si>
  <si>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</si>
  <si>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</si>
  <si>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</si>
  <si>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</si>
  <si>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</si>
  <si>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</si>
  <si>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</si>
  <si>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</si>
  <si>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</si>
  <si>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</si>
  <si>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</si>
  <si>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</si>
  <si>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</si>
  <si>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</si>
  <si>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</si>
  <si>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</si>
  <si>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</si>
  <si>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</si>
  <si>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</si>
  <si>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</si>
  <si>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</si>
  <si>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</si>
  <si>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</si>
  <si>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</si>
  <si>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</si>
  <si>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</si>
  <si>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</si>
  <si>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</si>
  <si>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</si>
  <si>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</si>
  <si>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</si>
  <si>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</si>
  <si>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</si>
  <si>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</si>
  <si>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</si>
  <si>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</si>
  <si>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</si>
  <si>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</si>
  <si>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</si>
  <si>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</si>
  <si>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</si>
  <si>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</si>
  <si>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</si>
  <si>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</si>
  <si>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</si>
  <si>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</si>
  <si>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</si>
  <si>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</si>
  <si>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</si>
  <si>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</si>
  <si>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</si>
  <si>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</si>
  <si>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</si>
  <si>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</si>
  <si>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</si>
  <si>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</si>
  <si>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</si>
  <si>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</si>
  <si>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</si>
  <si>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</si>
  <si>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</si>
  <si>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</si>
  <si>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</si>
  <si>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</si>
  <si>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</si>
  <si>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</si>
  <si>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</si>
  <si>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</si>
  <si>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</si>
  <si>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4.04</t>
  </si>
  <si>
    <t>▲ 11.81</t>
  </si>
  <si>
    <t>▲ 8.90</t>
  </si>
  <si>
    <t>▲ 3.44</t>
  </si>
  <si>
    <t>姶良市水道事業会計</t>
  </si>
  <si>
    <t>一般会計</t>
  </si>
  <si>
    <t>姶良市介護保険特別会計保険事業勘定</t>
  </si>
  <si>
    <t>姶良市下水道事業会計</t>
  </si>
  <si>
    <t>姶良市国民健康保険特別会計事業勘定</t>
  </si>
  <si>
    <t>姶良市後期高齢者医療特別会計</t>
  </si>
  <si>
    <t>姶良市介護保険特別会計介護サービス事業勘定</t>
  </si>
  <si>
    <t>姶良市国民健康保険特別会計施設勘定</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</si>
  <si>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</si>
  <si>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</si>
  <si>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</si>
  <si>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</si>
  <si>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</si>
  <si>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</si>
  <si>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</si>
  <si>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</si>
  <si>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</si>
  <si>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t>
    <phoneticPr fontId="2"/>
  </si>
  <si>
    <t>-</t>
    <phoneticPr fontId="2"/>
  </si>
  <si>
    <t>-</t>
    <phoneticPr fontId="2"/>
  </si>
  <si>
    <t>-</t>
    <phoneticPr fontId="2"/>
  </si>
  <si>
    <t>鹿児島県市町村総合事務組合</t>
    <rPh sb="0" eb="4">
      <t>カゴシマケン</t>
    </rPh>
    <rPh sb="4" eb="7">
      <t>シチョウソン</t>
    </rPh>
    <rPh sb="7" eb="9">
      <t>ソウゴウ</t>
    </rPh>
    <rPh sb="9" eb="11">
      <t>ジム</t>
    </rPh>
    <rPh sb="11" eb="13">
      <t>クミアイ</t>
    </rPh>
    <phoneticPr fontId="2"/>
  </si>
  <si>
    <t>姶良・伊佐地区介護保険組合</t>
    <rPh sb="0" eb="2">
      <t>アイラ</t>
    </rPh>
    <rPh sb="3" eb="5">
      <t>イサ</t>
    </rPh>
    <rPh sb="5" eb="7">
      <t>チク</t>
    </rPh>
    <rPh sb="7" eb="9">
      <t>カイゴ</t>
    </rPh>
    <rPh sb="9" eb="11">
      <t>ホケン</t>
    </rPh>
    <rPh sb="11" eb="13">
      <t>クミアイ</t>
    </rPh>
    <phoneticPr fontId="2"/>
  </si>
  <si>
    <t>鹿児島県後期高齢者医療広域連合（一般会計）</t>
    <rPh sb="0" eb="4">
      <t>カゴシマケン</t>
    </rPh>
    <rPh sb="4" eb="6">
      <t>コウキ</t>
    </rPh>
    <rPh sb="6" eb="8">
      <t>コウレイ</t>
    </rPh>
    <rPh sb="8" eb="9">
      <t>シャ</t>
    </rPh>
    <rPh sb="9" eb="11">
      <t>イリョウ</t>
    </rPh>
    <rPh sb="11" eb="13">
      <t>コウイキ</t>
    </rPh>
    <rPh sb="13" eb="15">
      <t>レンゴウ</t>
    </rPh>
    <rPh sb="16" eb="18">
      <t>イッパン</t>
    </rPh>
    <rPh sb="18" eb="20">
      <t>カイケイ</t>
    </rPh>
    <phoneticPr fontId="2"/>
  </si>
  <si>
    <t>鹿児島県後期高齢者医療広域連合（後期高齢者医療特別会計）</t>
    <rPh sb="0" eb="4">
      <t>カゴシマケン</t>
    </rPh>
    <rPh sb="4" eb="6">
      <t>コウキ</t>
    </rPh>
    <rPh sb="6" eb="8">
      <t>コウレイ</t>
    </rPh>
    <rPh sb="8" eb="9">
      <t>シャ</t>
    </rPh>
    <rPh sb="9" eb="11">
      <t>イリョウ</t>
    </rPh>
    <rPh sb="11" eb="13">
      <t>コウイキ</t>
    </rPh>
    <rPh sb="13" eb="15">
      <t>レンゴウ</t>
    </rPh>
    <rPh sb="16" eb="18">
      <t>コウキ</t>
    </rPh>
    <rPh sb="18" eb="21">
      <t>コウレイシャ</t>
    </rPh>
    <rPh sb="21" eb="23">
      <t>イリョウ</t>
    </rPh>
    <rPh sb="23" eb="25">
      <t>トクベツ</t>
    </rPh>
    <rPh sb="25" eb="27">
      <t>カイケイ</t>
    </rPh>
    <phoneticPr fontId="2"/>
  </si>
  <si>
    <t>姶良市土地開発公社</t>
    <rPh sb="0" eb="3">
      <t>アイラシ</t>
    </rPh>
    <rPh sb="3" eb="5">
      <t>トチ</t>
    </rPh>
    <rPh sb="5" eb="7">
      <t>カイハツ</t>
    </rPh>
    <rPh sb="7" eb="9">
      <t>コウシャ</t>
    </rPh>
    <phoneticPr fontId="2"/>
  </si>
  <si>
    <t>姶良市文化振興公社</t>
    <rPh sb="0" eb="3">
      <t>アイラシ</t>
    </rPh>
    <rPh sb="3" eb="5">
      <t>ブンカ</t>
    </rPh>
    <rPh sb="5" eb="7">
      <t>シンコウ</t>
    </rPh>
    <rPh sb="7" eb="9">
      <t>コウシャ</t>
    </rPh>
    <phoneticPr fontId="2"/>
  </si>
  <si>
    <t>-</t>
    <phoneticPr fontId="2"/>
  </si>
  <si>
    <t>-</t>
    <phoneticPr fontId="2"/>
  </si>
  <si>
    <t>公共施設等総合管理基金</t>
    <phoneticPr fontId="5"/>
  </si>
  <si>
    <t>地域福祉基金</t>
    <phoneticPr fontId="2"/>
  </si>
  <si>
    <t>庁舎建設基金</t>
    <phoneticPr fontId="2"/>
  </si>
  <si>
    <t>ふるさと応援基金</t>
    <phoneticPr fontId="2"/>
  </si>
  <si>
    <t>森林環境譲与税基金</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</si>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</sst>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41934</c:v>
                </c:pt>
                <c:pt idx="1">
                  <c:v>45588</c:v>
                </c:pt>
                <c:pt idx="2">
                  <c:v>45483</c:v>
                </c:pt>
                <c:pt idx="3">
                  <c:v>45945</c:v>
                </c:pt>
                <c:pt idx="4">
                  <c:v>44475</c:v>
                </c:pt>
              </c:numCache>
            </c:numRef>
          </c:val>
          <c:smooth val="0"/>
          <c:extLst>
            <c:ext xmlns:c16="http://schemas.microsoft.com/office/drawing/2014/chart" uri="{C3380CC4-5D6E-409C-BE32-E72D297353CC}">
              <c16:uniqueId val="{00000000-2501-4B03-B57D-2F7AB1833BA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60809</c:v>
                </c:pt>
                <c:pt idx="1">
                  <c:v>77047</c:v>
                </c:pt>
                <c:pt idx="2">
                  <c:v>55436</c:v>
                </c:pt>
                <c:pt idx="3">
                  <c:v>69237</c:v>
                </c:pt>
                <c:pt idx="4">
                  <c:v>49261</c:v>
                </c:pt>
              </c:numCache>
            </c:numRef>
          </c:val>
          <c:smooth val="0"/>
          <c:extLst>
            <c:ext xmlns:c16="http://schemas.microsoft.com/office/drawing/2014/chart" uri="{C3380CC4-5D6E-409C-BE32-E72D297353CC}">
              <c16:uniqueId val="{00000001-2501-4B03-B57D-2F7AB1833BA5}"/>
            </c:ext>
          </c:extLst>
        </c:ser>
        <c:dLbls>
          <c:showLegendKey val="0"/>
          <c:showVal val="0"/>
          <c:showCatName val="0"/>
          <c:showSerName val="0"/>
          <c:showPercent val="0"/>
          <c:showBubbleSize val="0"/>
        </c:dLbls>
        <c:marker val="1"/>
        <c:smooth val="0"/>
        <c:axId val="1073677152"/>
        <c:axId val="1073677696"/>
      </c:lineChart>
      <c:catAx>
        <c:axId val="107367715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73677696"/>
        <c:crosses val="autoZero"/>
        <c:auto val="1"/>
        <c:lblAlgn val="ctr"/>
        <c:lblOffset val="100"/>
        <c:tickLblSkip val="1"/>
        <c:tickMarkSkip val="1"/>
        <c:noMultiLvlLbl val="0"/>
      </c:catAx>
      <c:valAx>
        <c:axId val="1073677696"/>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7367715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8.17</c:v>
                </c:pt>
                <c:pt idx="1">
                  <c:v>4.91</c:v>
                </c:pt>
                <c:pt idx="2">
                  <c:v>3.49</c:v>
                </c:pt>
                <c:pt idx="3">
                  <c:v>7.62</c:v>
                </c:pt>
                <c:pt idx="4">
                  <c:v>5.0999999999999996</c:v>
                </c:pt>
              </c:numCache>
            </c:numRef>
          </c:val>
          <c:extLst>
            <c:ext xmlns:c16="http://schemas.microsoft.com/office/drawing/2014/chart" uri="{C3380CC4-5D6E-409C-BE32-E72D297353CC}">
              <c16:uniqueId val="{00000000-E2BB-4AC1-BCED-4C703C00696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15.28</c:v>
                </c:pt>
                <c:pt idx="1">
                  <c:v>10.91</c:v>
                </c:pt>
                <c:pt idx="2">
                  <c:v>5.48</c:v>
                </c:pt>
                <c:pt idx="3">
                  <c:v>9.5</c:v>
                </c:pt>
                <c:pt idx="4">
                  <c:v>14.02</c:v>
                </c:pt>
              </c:numCache>
            </c:numRef>
          </c:val>
          <c:extLst>
            <c:ext xmlns:c16="http://schemas.microsoft.com/office/drawing/2014/chart" uri="{C3380CC4-5D6E-409C-BE32-E72D297353CC}">
              <c16:uniqueId val="{00000001-E2BB-4AC1-BCED-4C703C00696D}"/>
            </c:ext>
          </c:extLst>
        </c:ser>
        <c:dLbls>
          <c:showLegendKey val="0"/>
          <c:showVal val="0"/>
          <c:showCatName val="0"/>
          <c:showSerName val="0"/>
          <c:showPercent val="0"/>
          <c:showBubbleSize val="0"/>
        </c:dLbls>
        <c:gapWidth val="250"/>
        <c:overlap val="100"/>
        <c:axId val="1073680416"/>
        <c:axId val="107291876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-4.04</c:v>
                </c:pt>
                <c:pt idx="1">
                  <c:v>-11.81</c:v>
                </c:pt>
                <c:pt idx="2">
                  <c:v>-8.9</c:v>
                </c:pt>
                <c:pt idx="3">
                  <c:v>6.96</c:v>
                </c:pt>
                <c:pt idx="4">
                  <c:v>-3.44</c:v>
                </c:pt>
              </c:numCache>
            </c:numRef>
          </c:val>
          <c:smooth val="0"/>
          <c:extLst>
            <c:ext xmlns:c16="http://schemas.microsoft.com/office/drawing/2014/chart" uri="{C3380CC4-5D6E-409C-BE32-E72D297353CC}">
              <c16:uniqueId val="{00000002-E2BB-4AC1-BCED-4C703C00696D}"/>
            </c:ext>
          </c:extLst>
        </c:ser>
        <c:dLbls>
          <c:showLegendKey val="0"/>
          <c:showVal val="0"/>
          <c:showCatName val="0"/>
          <c:showSerName val="0"/>
          <c:showPercent val="0"/>
          <c:showBubbleSize val="0"/>
        </c:dLbls>
        <c:marker val="1"/>
        <c:smooth val="0"/>
        <c:axId val="1073680416"/>
        <c:axId val="1072918768"/>
      </c:lineChart>
      <c:catAx>
        <c:axId val="1073680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72918768"/>
        <c:crosses val="autoZero"/>
        <c:auto val="1"/>
        <c:lblAlgn val="ctr"/>
        <c:lblOffset val="100"/>
        <c:tickLblSkip val="1"/>
        <c:tickMarkSkip val="1"/>
        <c:noMultiLvlLbl val="0"/>
      </c:catAx>
      <c:valAx>
        <c:axId val="10729187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736804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0.03</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0572-4440-AF92-0834E11F254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572-4440-AF92-0834E11F254D}"/>
            </c:ext>
          </c:extLst>
        </c:ser>
        <c:ser>
          <c:idx val="2"/>
          <c:order val="2"/>
          <c:tx>
            <c:strRef>
              <c:f>データシート!$A$29</c:f>
              <c:strCache>
                <c:ptCount val="1"/>
                <c:pt idx="0">
                  <c:v>姶良市国民健康保険特別会計施設勘定</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0.03</c:v>
                </c:pt>
                <c:pt idx="2">
                  <c:v>#N/A</c:v>
                </c:pt>
                <c:pt idx="3">
                  <c:v>0.03</c:v>
                </c:pt>
                <c:pt idx="4">
                  <c:v>#N/A</c:v>
                </c:pt>
                <c:pt idx="5">
                  <c:v>0.03</c:v>
                </c:pt>
                <c:pt idx="6">
                  <c:v>#N/A</c:v>
                </c:pt>
                <c:pt idx="7">
                  <c:v>0.03</c:v>
                </c:pt>
                <c:pt idx="8">
                  <c:v>#N/A</c:v>
                </c:pt>
                <c:pt idx="9">
                  <c:v>0.02</c:v>
                </c:pt>
              </c:numCache>
            </c:numRef>
          </c:val>
          <c:extLst>
            <c:ext xmlns:c16="http://schemas.microsoft.com/office/drawing/2014/chart" uri="{C3380CC4-5D6E-409C-BE32-E72D297353CC}">
              <c16:uniqueId val="{00000002-0572-4440-AF92-0834E11F254D}"/>
            </c:ext>
          </c:extLst>
        </c:ser>
        <c:ser>
          <c:idx val="3"/>
          <c:order val="3"/>
          <c:tx>
            <c:strRef>
              <c:f>データシート!$A$30</c:f>
              <c:strCache>
                <c:ptCount val="1"/>
                <c:pt idx="0">
                  <c:v>姶良市介護保険特別会計介護サービス事業勘定</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c:v>
                </c:pt>
                <c:pt idx="2">
                  <c:v>#N/A</c:v>
                </c:pt>
                <c:pt idx="3">
                  <c:v>0.01</c:v>
                </c:pt>
                <c:pt idx="4">
                  <c:v>#N/A</c:v>
                </c:pt>
                <c:pt idx="5">
                  <c:v>0.02</c:v>
                </c:pt>
                <c:pt idx="6">
                  <c:v>#N/A</c:v>
                </c:pt>
                <c:pt idx="7">
                  <c:v>0.03</c:v>
                </c:pt>
                <c:pt idx="8">
                  <c:v>#N/A</c:v>
                </c:pt>
                <c:pt idx="9">
                  <c:v>0.03</c:v>
                </c:pt>
              </c:numCache>
            </c:numRef>
          </c:val>
          <c:extLst>
            <c:ext xmlns:c16="http://schemas.microsoft.com/office/drawing/2014/chart" uri="{C3380CC4-5D6E-409C-BE32-E72D297353CC}">
              <c16:uniqueId val="{00000003-0572-4440-AF92-0834E11F254D}"/>
            </c:ext>
          </c:extLst>
        </c:ser>
        <c:ser>
          <c:idx val="4"/>
          <c:order val="4"/>
          <c:tx>
            <c:strRef>
              <c:f>データシート!$A$31</c:f>
              <c:strCache>
                <c:ptCount val="1"/>
                <c:pt idx="0">
                  <c:v>姶良市後期高齢者医療特別会計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0.23</c:v>
                </c:pt>
                <c:pt idx="2">
                  <c:v>#N/A</c:v>
                </c:pt>
                <c:pt idx="3">
                  <c:v>0.32</c:v>
                </c:pt>
                <c:pt idx="4">
                  <c:v>#N/A</c:v>
                </c:pt>
                <c:pt idx="5">
                  <c:v>0.12</c:v>
                </c:pt>
                <c:pt idx="6">
                  <c:v>#N/A</c:v>
                </c:pt>
                <c:pt idx="7">
                  <c:v>0.04</c:v>
                </c:pt>
                <c:pt idx="8">
                  <c:v>#N/A</c:v>
                </c:pt>
                <c:pt idx="9">
                  <c:v>0.05</c:v>
                </c:pt>
              </c:numCache>
            </c:numRef>
          </c:val>
          <c:extLst>
            <c:ext xmlns:c16="http://schemas.microsoft.com/office/drawing/2014/chart" uri="{C3380CC4-5D6E-409C-BE32-E72D297353CC}">
              <c16:uniqueId val="{00000004-0572-4440-AF92-0834E11F254D}"/>
            </c:ext>
          </c:extLst>
        </c:ser>
        <c:ser>
          <c:idx val="5"/>
          <c:order val="5"/>
          <c:tx>
            <c:strRef>
              <c:f>データシート!$A$32</c:f>
              <c:strCache>
                <c:ptCount val="1"/>
                <c:pt idx="0">
                  <c:v>姶良市国民健康保険特別会計事業勘定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3.3</c:v>
                </c:pt>
                <c:pt idx="2">
                  <c:v>#N/A</c:v>
                </c:pt>
                <c:pt idx="3">
                  <c:v>1.9</c:v>
                </c:pt>
                <c:pt idx="4">
                  <c:v>#N/A</c:v>
                </c:pt>
                <c:pt idx="5">
                  <c:v>1.2</c:v>
                </c:pt>
                <c:pt idx="6">
                  <c:v>#N/A</c:v>
                </c:pt>
                <c:pt idx="7">
                  <c:v>0.93</c:v>
                </c:pt>
                <c:pt idx="8">
                  <c:v>#N/A</c:v>
                </c:pt>
                <c:pt idx="9">
                  <c:v>0.59</c:v>
                </c:pt>
              </c:numCache>
            </c:numRef>
          </c:val>
          <c:extLst>
            <c:ext xmlns:c16="http://schemas.microsoft.com/office/drawing/2014/chart" uri="{C3380CC4-5D6E-409C-BE32-E72D297353CC}">
              <c16:uniqueId val="{00000005-0572-4440-AF92-0834E11F254D}"/>
            </c:ext>
          </c:extLst>
        </c:ser>
        <c:ser>
          <c:idx val="6"/>
          <c:order val="6"/>
          <c:tx>
            <c:strRef>
              <c:f>データシート!$A$33</c:f>
              <c:strCache>
                <c:ptCount val="1"/>
                <c:pt idx="0">
                  <c:v>姶良市下水道事業会計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1.98</c:v>
                </c:pt>
                <c:pt idx="2">
                  <c:v>#N/A</c:v>
                </c:pt>
                <c:pt idx="3">
                  <c:v>1.98</c:v>
                </c:pt>
                <c:pt idx="4">
                  <c:v>#N/A</c:v>
                </c:pt>
                <c:pt idx="5">
                  <c:v>1.81</c:v>
                </c:pt>
                <c:pt idx="6">
                  <c:v>#N/A</c:v>
                </c:pt>
                <c:pt idx="7">
                  <c:v>1.67</c:v>
                </c:pt>
                <c:pt idx="8">
                  <c:v>#N/A</c:v>
                </c:pt>
                <c:pt idx="9">
                  <c:v>1.7</c:v>
                </c:pt>
              </c:numCache>
            </c:numRef>
          </c:val>
          <c:extLst>
            <c:ext xmlns:c16="http://schemas.microsoft.com/office/drawing/2014/chart" uri="{C3380CC4-5D6E-409C-BE32-E72D297353CC}">
              <c16:uniqueId val="{00000006-0572-4440-AF92-0834E11F254D}"/>
            </c:ext>
          </c:extLst>
        </c:ser>
        <c:ser>
          <c:idx val="7"/>
          <c:order val="7"/>
          <c:tx>
            <c:strRef>
              <c:f>データシート!$A$34</c:f>
              <c:strCache>
                <c:ptCount val="1"/>
                <c:pt idx="0">
                  <c:v>姶良市介護保険特別会計保険事業勘定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1.61</c:v>
                </c:pt>
                <c:pt idx="2">
                  <c:v>#N/A</c:v>
                </c:pt>
                <c:pt idx="3">
                  <c:v>1.2</c:v>
                </c:pt>
                <c:pt idx="4">
                  <c:v>#N/A</c:v>
                </c:pt>
                <c:pt idx="5">
                  <c:v>0.34</c:v>
                </c:pt>
                <c:pt idx="6">
                  <c:v>#N/A</c:v>
                </c:pt>
                <c:pt idx="7">
                  <c:v>1.87</c:v>
                </c:pt>
                <c:pt idx="8">
                  <c:v>#N/A</c:v>
                </c:pt>
                <c:pt idx="9">
                  <c:v>2.2599999999999998</c:v>
                </c:pt>
              </c:numCache>
            </c:numRef>
          </c:val>
          <c:extLst>
            <c:ext xmlns:c16="http://schemas.microsoft.com/office/drawing/2014/chart" uri="{C3380CC4-5D6E-409C-BE32-E72D297353CC}">
              <c16:uniqueId val="{00000007-0572-4440-AF92-0834E11F254D}"/>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8.17</c:v>
                </c:pt>
                <c:pt idx="2">
                  <c:v>#N/A</c:v>
                </c:pt>
                <c:pt idx="3">
                  <c:v>4.9000000000000004</c:v>
                </c:pt>
                <c:pt idx="4">
                  <c:v>#N/A</c:v>
                </c:pt>
                <c:pt idx="5">
                  <c:v>3.49</c:v>
                </c:pt>
                <c:pt idx="6">
                  <c:v>#N/A</c:v>
                </c:pt>
                <c:pt idx="7">
                  <c:v>7.62</c:v>
                </c:pt>
                <c:pt idx="8">
                  <c:v>#N/A</c:v>
                </c:pt>
                <c:pt idx="9">
                  <c:v>5.09</c:v>
                </c:pt>
              </c:numCache>
            </c:numRef>
          </c:val>
          <c:extLst>
            <c:ext xmlns:c16="http://schemas.microsoft.com/office/drawing/2014/chart" uri="{C3380CC4-5D6E-409C-BE32-E72D297353CC}">
              <c16:uniqueId val="{00000008-0572-4440-AF92-0834E11F254D}"/>
            </c:ext>
          </c:extLst>
        </c:ser>
        <c:ser>
          <c:idx val="9"/>
          <c:order val="9"/>
          <c:tx>
            <c:strRef>
              <c:f>データシート!$A$36</c:f>
              <c:strCache>
                <c:ptCount val="1"/>
                <c:pt idx="0">
                  <c:v>姶良市水道事業会計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11.88</c:v>
                </c:pt>
                <c:pt idx="2">
                  <c:v>#N/A</c:v>
                </c:pt>
                <c:pt idx="3">
                  <c:v>10.62</c:v>
                </c:pt>
                <c:pt idx="4">
                  <c:v>#N/A</c:v>
                </c:pt>
                <c:pt idx="5">
                  <c:v>9.84</c:v>
                </c:pt>
                <c:pt idx="6">
                  <c:v>#N/A</c:v>
                </c:pt>
                <c:pt idx="7">
                  <c:v>9.8800000000000008</c:v>
                </c:pt>
                <c:pt idx="8">
                  <c:v>#N/A</c:v>
                </c:pt>
                <c:pt idx="9">
                  <c:v>8.93</c:v>
                </c:pt>
              </c:numCache>
            </c:numRef>
          </c:val>
          <c:extLst>
            <c:ext xmlns:c16="http://schemas.microsoft.com/office/drawing/2014/chart" uri="{C3380CC4-5D6E-409C-BE32-E72D297353CC}">
              <c16:uniqueId val="{00000009-0572-4440-AF92-0834E11F254D}"/>
            </c:ext>
          </c:extLst>
        </c:ser>
        <c:dLbls>
          <c:showLegendKey val="0"/>
          <c:showVal val="0"/>
          <c:showCatName val="0"/>
          <c:showSerName val="0"/>
          <c:showPercent val="0"/>
          <c:showBubbleSize val="0"/>
        </c:dLbls>
        <c:gapWidth val="150"/>
        <c:overlap val="100"/>
        <c:axId val="1072919312"/>
        <c:axId val="1302771936"/>
      </c:barChart>
      <c:catAx>
        <c:axId val="10729193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02771936"/>
        <c:crosses val="autoZero"/>
        <c:auto val="1"/>
        <c:lblAlgn val="ctr"/>
        <c:lblOffset val="100"/>
        <c:tickLblSkip val="1"/>
        <c:tickMarkSkip val="1"/>
        <c:noMultiLvlLbl val="0"/>
      </c:catAx>
      <c:valAx>
        <c:axId val="13027719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7291931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2232</c:v>
                </c:pt>
                <c:pt idx="5">
                  <c:v>2115</c:v>
                </c:pt>
                <c:pt idx="8">
                  <c:v>2166</c:v>
                </c:pt>
                <c:pt idx="11">
                  <c:v>2098</c:v>
                </c:pt>
                <c:pt idx="14">
                  <c:v>2047</c:v>
                </c:pt>
              </c:numCache>
            </c:numRef>
          </c:val>
          <c:extLst>
            <c:ext xmlns:c16="http://schemas.microsoft.com/office/drawing/2014/chart" uri="{C3380CC4-5D6E-409C-BE32-E72D297353CC}">
              <c16:uniqueId val="{00000000-3BF5-4C5D-A3D4-9800877CFEF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1</c:v>
                </c:pt>
                <c:pt idx="12">
                  <c:v>0</c:v>
                </c:pt>
              </c:numCache>
            </c:numRef>
          </c:val>
          <c:extLst>
            <c:ext xmlns:c16="http://schemas.microsoft.com/office/drawing/2014/chart" uri="{C3380CC4-5D6E-409C-BE32-E72D297353CC}">
              <c16:uniqueId val="{00000001-3BF5-4C5D-A3D4-9800877CFEF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144</c:v>
                </c:pt>
                <c:pt idx="3">
                  <c:v>147</c:v>
                </c:pt>
                <c:pt idx="6">
                  <c:v>92</c:v>
                </c:pt>
                <c:pt idx="9">
                  <c:v>61</c:v>
                </c:pt>
                <c:pt idx="12">
                  <c:v>59</c:v>
                </c:pt>
              </c:numCache>
            </c:numRef>
          </c:val>
          <c:extLst>
            <c:ext xmlns:c16="http://schemas.microsoft.com/office/drawing/2014/chart" uri="{C3380CC4-5D6E-409C-BE32-E72D297353CC}">
              <c16:uniqueId val="{00000002-3BF5-4C5D-A3D4-9800877CFEF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BF5-4C5D-A3D4-9800877CFEF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55</c:v>
                </c:pt>
                <c:pt idx="3">
                  <c:v>54</c:v>
                </c:pt>
                <c:pt idx="6">
                  <c:v>56</c:v>
                </c:pt>
                <c:pt idx="9">
                  <c:v>52</c:v>
                </c:pt>
                <c:pt idx="12">
                  <c:v>55</c:v>
                </c:pt>
              </c:numCache>
            </c:numRef>
          </c:val>
          <c:extLst>
            <c:ext xmlns:c16="http://schemas.microsoft.com/office/drawing/2014/chart" uri="{C3380CC4-5D6E-409C-BE32-E72D297353CC}">
              <c16:uniqueId val="{00000004-3BF5-4C5D-A3D4-9800877CFEF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BF5-4C5D-A3D4-9800877CFEF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BF5-4C5D-A3D4-9800877CFEF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3620</c:v>
                </c:pt>
                <c:pt idx="3">
                  <c:v>3732</c:v>
                </c:pt>
                <c:pt idx="6">
                  <c:v>3796</c:v>
                </c:pt>
                <c:pt idx="9">
                  <c:v>3678</c:v>
                </c:pt>
                <c:pt idx="12">
                  <c:v>3533</c:v>
                </c:pt>
              </c:numCache>
            </c:numRef>
          </c:val>
          <c:extLst>
            <c:ext xmlns:c16="http://schemas.microsoft.com/office/drawing/2014/chart" uri="{C3380CC4-5D6E-409C-BE32-E72D297353CC}">
              <c16:uniqueId val="{00000007-3BF5-4C5D-A3D4-9800877CFEF7}"/>
            </c:ext>
          </c:extLst>
        </c:ser>
        <c:dLbls>
          <c:showLegendKey val="0"/>
          <c:showVal val="0"/>
          <c:showCatName val="0"/>
          <c:showSerName val="0"/>
          <c:showPercent val="0"/>
          <c:showBubbleSize val="0"/>
        </c:dLbls>
        <c:gapWidth val="100"/>
        <c:overlap val="100"/>
        <c:axId val="1302775200"/>
        <c:axId val="130276704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1587</c:v>
                </c:pt>
                <c:pt idx="2">
                  <c:v>#N/A</c:v>
                </c:pt>
                <c:pt idx="3">
                  <c:v>#N/A</c:v>
                </c:pt>
                <c:pt idx="4">
                  <c:v>1818</c:v>
                </c:pt>
                <c:pt idx="5">
                  <c:v>#N/A</c:v>
                </c:pt>
                <c:pt idx="6">
                  <c:v>#N/A</c:v>
                </c:pt>
                <c:pt idx="7">
                  <c:v>1778</c:v>
                </c:pt>
                <c:pt idx="8">
                  <c:v>#N/A</c:v>
                </c:pt>
                <c:pt idx="9">
                  <c:v>#N/A</c:v>
                </c:pt>
                <c:pt idx="10">
                  <c:v>1694</c:v>
                </c:pt>
                <c:pt idx="11">
                  <c:v>#N/A</c:v>
                </c:pt>
                <c:pt idx="12">
                  <c:v>#N/A</c:v>
                </c:pt>
                <c:pt idx="13">
                  <c:v>1600</c:v>
                </c:pt>
                <c:pt idx="14">
                  <c:v>#N/A</c:v>
                </c:pt>
              </c:numCache>
            </c:numRef>
          </c:val>
          <c:smooth val="0"/>
          <c:extLst>
            <c:ext xmlns:c16="http://schemas.microsoft.com/office/drawing/2014/chart" uri="{C3380CC4-5D6E-409C-BE32-E72D297353CC}">
              <c16:uniqueId val="{00000008-3BF5-4C5D-A3D4-9800877CFEF7}"/>
            </c:ext>
          </c:extLst>
        </c:ser>
        <c:dLbls>
          <c:showLegendKey val="0"/>
          <c:showVal val="0"/>
          <c:showCatName val="0"/>
          <c:showSerName val="0"/>
          <c:showPercent val="0"/>
          <c:showBubbleSize val="0"/>
        </c:dLbls>
        <c:marker val="1"/>
        <c:smooth val="0"/>
        <c:axId val="1302775200"/>
        <c:axId val="1302767040"/>
      </c:lineChart>
      <c:catAx>
        <c:axId val="13027752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02767040"/>
        <c:crosses val="autoZero"/>
        <c:auto val="1"/>
        <c:lblAlgn val="ctr"/>
        <c:lblOffset val="100"/>
        <c:tickLblSkip val="1"/>
        <c:tickMarkSkip val="1"/>
        <c:noMultiLvlLbl val="0"/>
      </c:catAx>
      <c:valAx>
        <c:axId val="13027670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027752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19509</c:v>
                </c:pt>
                <c:pt idx="5">
                  <c:v>19442</c:v>
                </c:pt>
                <c:pt idx="8">
                  <c:v>19207</c:v>
                </c:pt>
                <c:pt idx="11">
                  <c:v>19448</c:v>
                </c:pt>
                <c:pt idx="14">
                  <c:v>19021</c:v>
                </c:pt>
              </c:numCache>
            </c:numRef>
          </c:val>
          <c:extLst>
            <c:ext xmlns:c16="http://schemas.microsoft.com/office/drawing/2014/chart" uri="{C3380CC4-5D6E-409C-BE32-E72D297353CC}">
              <c16:uniqueId val="{00000000-1E71-423A-A31A-6FC2D51AEB7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2270</c:v>
                </c:pt>
                <c:pt idx="5">
                  <c:v>2420</c:v>
                </c:pt>
                <c:pt idx="8">
                  <c:v>2138</c:v>
                </c:pt>
                <c:pt idx="11">
                  <c:v>1993</c:v>
                </c:pt>
                <c:pt idx="14">
                  <c:v>2018</c:v>
                </c:pt>
              </c:numCache>
            </c:numRef>
          </c:val>
          <c:extLst>
            <c:ext xmlns:c16="http://schemas.microsoft.com/office/drawing/2014/chart" uri="{C3380CC4-5D6E-409C-BE32-E72D297353CC}">
              <c16:uniqueId val="{00000001-1E71-423A-A31A-6FC2D51AEB7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6183</c:v>
                </c:pt>
                <c:pt idx="5">
                  <c:v>5464</c:v>
                </c:pt>
                <c:pt idx="8">
                  <c:v>4369</c:v>
                </c:pt>
                <c:pt idx="11">
                  <c:v>5881</c:v>
                </c:pt>
                <c:pt idx="14">
                  <c:v>6760</c:v>
                </c:pt>
              </c:numCache>
            </c:numRef>
          </c:val>
          <c:extLst>
            <c:ext xmlns:c16="http://schemas.microsoft.com/office/drawing/2014/chart" uri="{C3380CC4-5D6E-409C-BE32-E72D297353CC}">
              <c16:uniqueId val="{00000002-1E71-423A-A31A-6FC2D51AEB7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E71-423A-A31A-6FC2D51AEB7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E71-423A-A31A-6FC2D51AEB7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E71-423A-A31A-6FC2D51AEB7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3630</c:v>
                </c:pt>
                <c:pt idx="3">
                  <c:v>3860</c:v>
                </c:pt>
                <c:pt idx="6">
                  <c:v>3612</c:v>
                </c:pt>
                <c:pt idx="9">
                  <c:v>3989</c:v>
                </c:pt>
                <c:pt idx="12">
                  <c:v>3962</c:v>
                </c:pt>
              </c:numCache>
            </c:numRef>
          </c:val>
          <c:extLst>
            <c:ext xmlns:c16="http://schemas.microsoft.com/office/drawing/2014/chart" uri="{C3380CC4-5D6E-409C-BE32-E72D297353CC}">
              <c16:uniqueId val="{00000006-1E71-423A-A31A-6FC2D51AEB7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1E71-423A-A31A-6FC2D51AEB7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629</c:v>
                </c:pt>
                <c:pt idx="3">
                  <c:v>700</c:v>
                </c:pt>
                <c:pt idx="6">
                  <c:v>690</c:v>
                </c:pt>
                <c:pt idx="9">
                  <c:v>574</c:v>
                </c:pt>
                <c:pt idx="12">
                  <c:v>511</c:v>
                </c:pt>
              </c:numCache>
            </c:numRef>
          </c:val>
          <c:extLst>
            <c:ext xmlns:c16="http://schemas.microsoft.com/office/drawing/2014/chart" uri="{C3380CC4-5D6E-409C-BE32-E72D297353CC}">
              <c16:uniqueId val="{00000008-1E71-423A-A31A-6FC2D51AEB7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880</c:v>
                </c:pt>
                <c:pt idx="3">
                  <c:v>734</c:v>
                </c:pt>
                <c:pt idx="6">
                  <c:v>641</c:v>
                </c:pt>
                <c:pt idx="9">
                  <c:v>580</c:v>
                </c:pt>
                <c:pt idx="12">
                  <c:v>521</c:v>
                </c:pt>
              </c:numCache>
            </c:numRef>
          </c:val>
          <c:extLst>
            <c:ext xmlns:c16="http://schemas.microsoft.com/office/drawing/2014/chart" uri="{C3380CC4-5D6E-409C-BE32-E72D297353CC}">
              <c16:uniqueId val="{00000009-1E71-423A-A31A-6FC2D51AEB7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31239</c:v>
                </c:pt>
                <c:pt idx="3">
                  <c:v>31599</c:v>
                </c:pt>
                <c:pt idx="6">
                  <c:v>30639</c:v>
                </c:pt>
                <c:pt idx="9">
                  <c:v>31271</c:v>
                </c:pt>
                <c:pt idx="12">
                  <c:v>30456</c:v>
                </c:pt>
              </c:numCache>
            </c:numRef>
          </c:val>
          <c:extLst>
            <c:ext xmlns:c16="http://schemas.microsoft.com/office/drawing/2014/chart" uri="{C3380CC4-5D6E-409C-BE32-E72D297353CC}">
              <c16:uniqueId val="{0000000A-1E71-423A-A31A-6FC2D51AEB71}"/>
            </c:ext>
          </c:extLst>
        </c:ser>
        <c:dLbls>
          <c:showLegendKey val="0"/>
          <c:showVal val="0"/>
          <c:showCatName val="0"/>
          <c:showSerName val="0"/>
          <c:showPercent val="0"/>
          <c:showBubbleSize val="0"/>
        </c:dLbls>
        <c:gapWidth val="100"/>
        <c:overlap val="100"/>
        <c:axId val="1302775744"/>
        <c:axId val="130276268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8416</c:v>
                </c:pt>
                <c:pt idx="2">
                  <c:v>#N/A</c:v>
                </c:pt>
                <c:pt idx="3">
                  <c:v>#N/A</c:v>
                </c:pt>
                <c:pt idx="4">
                  <c:v>9567</c:v>
                </c:pt>
                <c:pt idx="5">
                  <c:v>#N/A</c:v>
                </c:pt>
                <c:pt idx="6">
                  <c:v>#N/A</c:v>
                </c:pt>
                <c:pt idx="7">
                  <c:v>9869</c:v>
                </c:pt>
                <c:pt idx="8">
                  <c:v>#N/A</c:v>
                </c:pt>
                <c:pt idx="9">
                  <c:v>#N/A</c:v>
                </c:pt>
                <c:pt idx="10">
                  <c:v>9093</c:v>
                </c:pt>
                <c:pt idx="11">
                  <c:v>#N/A</c:v>
                </c:pt>
                <c:pt idx="12">
                  <c:v>#N/A</c:v>
                </c:pt>
                <c:pt idx="13">
                  <c:v>7650</c:v>
                </c:pt>
                <c:pt idx="14">
                  <c:v>#N/A</c:v>
                </c:pt>
              </c:numCache>
            </c:numRef>
          </c:val>
          <c:smooth val="0"/>
          <c:extLst>
            <c:ext xmlns:c16="http://schemas.microsoft.com/office/drawing/2014/chart" uri="{C3380CC4-5D6E-409C-BE32-E72D297353CC}">
              <c16:uniqueId val="{0000000B-1E71-423A-A31A-6FC2D51AEB71}"/>
            </c:ext>
          </c:extLst>
        </c:ser>
        <c:dLbls>
          <c:showLegendKey val="0"/>
          <c:showVal val="0"/>
          <c:showCatName val="0"/>
          <c:showSerName val="0"/>
          <c:showPercent val="0"/>
          <c:showBubbleSize val="0"/>
        </c:dLbls>
        <c:marker val="1"/>
        <c:smooth val="0"/>
        <c:axId val="1302775744"/>
        <c:axId val="1302762688"/>
      </c:lineChart>
      <c:catAx>
        <c:axId val="13027757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02762688"/>
        <c:crosses val="autoZero"/>
        <c:auto val="1"/>
        <c:lblAlgn val="ctr"/>
        <c:lblOffset val="100"/>
        <c:tickLblSkip val="1"/>
        <c:tickMarkSkip val="1"/>
        <c:noMultiLvlLbl val="0"/>
      </c:catAx>
      <c:valAx>
        <c:axId val="13027626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027757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956</c:v>
                </c:pt>
                <c:pt idx="1">
                  <c:v>1752</c:v>
                </c:pt>
                <c:pt idx="2">
                  <c:v>2523</c:v>
                </c:pt>
              </c:numCache>
            </c:numRef>
          </c:val>
          <c:extLst>
            <c:ext xmlns:c16="http://schemas.microsoft.com/office/drawing/2014/chart" uri="{C3380CC4-5D6E-409C-BE32-E72D297353CC}">
              <c16:uniqueId val="{00000000-1A78-4945-91CE-610A97BF59C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89</c:v>
                </c:pt>
                <c:pt idx="1">
                  <c:v>465</c:v>
                </c:pt>
                <c:pt idx="2">
                  <c:v>395</c:v>
                </c:pt>
              </c:numCache>
            </c:numRef>
          </c:val>
          <c:extLst>
            <c:ext xmlns:c16="http://schemas.microsoft.com/office/drawing/2014/chart" uri="{C3380CC4-5D6E-409C-BE32-E72D297353CC}">
              <c16:uniqueId val="{00000001-1A78-4945-91CE-610A97BF59C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2411</c:v>
                </c:pt>
                <c:pt idx="1">
                  <c:v>2419</c:v>
                </c:pt>
                <c:pt idx="2">
                  <c:v>2368</c:v>
                </c:pt>
              </c:numCache>
            </c:numRef>
          </c:val>
          <c:extLst>
            <c:ext xmlns:c16="http://schemas.microsoft.com/office/drawing/2014/chart" uri="{C3380CC4-5D6E-409C-BE32-E72D297353CC}">
              <c16:uniqueId val="{00000002-1A78-4945-91CE-610A97BF59CE}"/>
            </c:ext>
          </c:extLst>
        </c:ser>
        <c:dLbls>
          <c:showLegendKey val="0"/>
          <c:showVal val="0"/>
          <c:showCatName val="0"/>
          <c:showSerName val="0"/>
          <c:showPercent val="0"/>
          <c:showBubbleSize val="0"/>
        </c:dLbls>
        <c:gapWidth val="120"/>
        <c:overlap val="100"/>
        <c:axId val="1302776832"/>
        <c:axId val="1302765408"/>
      </c:barChart>
      <c:catAx>
        <c:axId val="13027768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302765408"/>
        <c:crosses val="autoZero"/>
        <c:auto val="1"/>
        <c:lblAlgn val="ctr"/>
        <c:lblOffset val="100"/>
        <c:tickLblSkip val="1"/>
        <c:tickMarkSkip val="1"/>
        <c:noMultiLvlLbl val="0"/>
      </c:catAx>
      <c:valAx>
        <c:axId val="130276540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3027768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鹿児島県姶良市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普通建設事業の選択による地方債発行抑制に努めたことから、前年度より元利償還金が減額となっている。</a:t>
          </a:r>
          <a:endParaRPr lang="ja-JP" altLang="ja-JP" sz="1400">
            <a:effectLst/>
          </a:endParaRPr>
        </a:p>
        <a:p>
          <a:r>
            <a:rPr kumimoji="1" lang="ja-JP" altLang="ja-JP" sz="1100">
              <a:solidFill>
                <a:schemeClr val="dk1"/>
              </a:solidFill>
              <a:effectLst/>
              <a:latin typeface="+mn-lt"/>
              <a:ea typeface="+mn-ea"/>
              <a:cs typeface="+mn-cs"/>
            </a:rPr>
            <a:t>　今後も、地方債発行においては交付税措置のある地方債を有効活用し、財政健全化に努める。</a:t>
          </a:r>
          <a:endParaRPr lang="ja-JP" altLang="ja-JP" sz="1400">
            <a:effectLst/>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減債基金残高のうち、実質公債費比率の算定に用いる満期一括償還地方債の償還の財源として積み立てたものはない。</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鹿児島県姶良市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dk1"/>
              </a:solidFill>
              <a:effectLst/>
              <a:latin typeface="+mn-lt"/>
              <a:ea typeface="+mn-ea"/>
              <a:cs typeface="+mn-cs"/>
            </a:rPr>
            <a:t>　将来負担額は</a:t>
          </a:r>
          <a:r>
            <a:rPr kumimoji="1" lang="ja-JP" altLang="en-US" sz="1100">
              <a:solidFill>
                <a:schemeClr val="dk1"/>
              </a:solidFill>
              <a:effectLst/>
              <a:latin typeface="+mn-lt"/>
              <a:ea typeface="+mn-ea"/>
              <a:cs typeface="+mn-cs"/>
            </a:rPr>
            <a:t>減り</a:t>
          </a:r>
          <a:r>
            <a:rPr kumimoji="1" lang="ja-JP" altLang="ja-JP" sz="1100">
              <a:solidFill>
                <a:schemeClr val="dk1"/>
              </a:solidFill>
              <a:effectLst/>
              <a:latin typeface="+mn-lt"/>
              <a:ea typeface="+mn-ea"/>
              <a:cs typeface="+mn-cs"/>
            </a:rPr>
            <a:t>、充当可能財源等</a:t>
          </a:r>
          <a:r>
            <a:rPr kumimoji="1" lang="ja-JP" altLang="en-US" sz="1100">
              <a:solidFill>
                <a:schemeClr val="dk1"/>
              </a:solidFill>
              <a:effectLst/>
              <a:latin typeface="+mn-lt"/>
              <a:ea typeface="+mn-ea"/>
              <a:cs typeface="+mn-cs"/>
            </a:rPr>
            <a:t>が増えた</a:t>
          </a:r>
          <a:r>
            <a:rPr kumimoji="1" lang="ja-JP" altLang="ja-JP" sz="1100">
              <a:solidFill>
                <a:schemeClr val="dk1"/>
              </a:solidFill>
              <a:effectLst/>
              <a:latin typeface="+mn-lt"/>
              <a:ea typeface="+mn-ea"/>
              <a:cs typeface="+mn-cs"/>
            </a:rPr>
            <a:t>ことにより、将来負担比率の分子が</a:t>
          </a:r>
          <a:r>
            <a:rPr kumimoji="1" lang="ja-JP" altLang="en-US" sz="1100">
              <a:solidFill>
                <a:schemeClr val="dk1"/>
              </a:solidFill>
              <a:effectLst/>
              <a:latin typeface="+mn-lt"/>
              <a:ea typeface="+mn-ea"/>
              <a:cs typeface="+mn-cs"/>
            </a:rPr>
            <a:t>減少し、将来負担比率は改善している。</a:t>
          </a:r>
          <a:endParaRPr kumimoji="1" lang="en-US" altLang="ja-JP" sz="1100">
            <a:solidFill>
              <a:schemeClr val="dk1"/>
            </a:solidFill>
            <a:effectLst/>
            <a:latin typeface="+mn-lt"/>
            <a:ea typeface="+mn-ea"/>
            <a:cs typeface="+mn-cs"/>
          </a:endParaRPr>
        </a:p>
        <a:p>
          <a:pPr eaLnBrk="1" fontAlgn="auto" latinLnBrk="0" hangingPunct="1"/>
          <a:r>
            <a:rPr kumimoji="1" lang="ja-JP" altLang="ja-JP" sz="1100">
              <a:solidFill>
                <a:schemeClr val="dk1"/>
              </a:solidFill>
              <a:effectLst/>
              <a:latin typeface="+mn-lt"/>
              <a:ea typeface="+mn-ea"/>
              <a:cs typeface="+mn-cs"/>
            </a:rPr>
            <a:t>　新庁舎建設工事等の大規模な事業</a:t>
          </a:r>
          <a:r>
            <a:rPr kumimoji="1" lang="ja-JP" altLang="en-US" sz="1100">
              <a:solidFill>
                <a:schemeClr val="dk1"/>
              </a:solidFill>
              <a:effectLst/>
              <a:latin typeface="+mn-lt"/>
              <a:ea typeface="+mn-ea"/>
              <a:cs typeface="+mn-cs"/>
            </a:rPr>
            <a:t>の事業費減</a:t>
          </a:r>
          <a:r>
            <a:rPr kumimoji="1" lang="ja-JP" altLang="ja-JP" sz="1100">
              <a:solidFill>
                <a:schemeClr val="dk1"/>
              </a:solidFill>
              <a:effectLst/>
              <a:latin typeface="+mn-lt"/>
              <a:ea typeface="+mn-ea"/>
              <a:cs typeface="+mn-cs"/>
            </a:rPr>
            <a:t>に伴い地方債の現在高は</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した</a:t>
          </a:r>
          <a:r>
            <a:rPr kumimoji="1" lang="ja-JP" altLang="en-US" sz="1100">
              <a:solidFill>
                <a:schemeClr val="dk1"/>
              </a:solidFill>
              <a:effectLst/>
              <a:latin typeface="+mn-lt"/>
              <a:ea typeface="+mn-ea"/>
              <a:cs typeface="+mn-cs"/>
            </a:rPr>
            <a:t>が、翌年度以降も複合新庁舎建設事業は継続するとともに、</a:t>
          </a:r>
          <a:r>
            <a:rPr kumimoji="1" lang="ja-JP" altLang="ja-JP" sz="1100">
              <a:solidFill>
                <a:schemeClr val="dk1"/>
              </a:solidFill>
              <a:effectLst/>
              <a:latin typeface="+mn-lt"/>
              <a:ea typeface="+mn-ea"/>
              <a:cs typeface="+mn-cs"/>
            </a:rPr>
            <a:t>後年度も多額に地方債発行が必要となる大規模な普通建設事業が計画されていることから、今後も地方債の発行を抑制しながら、健全な財政運営に努める。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鹿児島県姶良市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UD デジタル 教科書体 N-R" panose="02020400000000000000" pitchFamily="17" charset="-128"/>
              <a:ea typeface="UD デジタル 教科書体 N-R" panose="02020400000000000000" pitchFamily="17" charset="-128"/>
              <a:cs typeface="+mn-cs"/>
            </a:rPr>
            <a:t>人口増加に伴う社会保障費の増加、児童・生徒の増加に伴う教育環境の整備、既存施設の老朽化に伴う改修費用など歳出額が増加している</a:t>
          </a:r>
          <a:r>
            <a:rPr kumimoji="1" lang="ja-JP" altLang="en-US" sz="1200">
              <a:solidFill>
                <a:schemeClr val="dk1"/>
              </a:solidFill>
              <a:effectLst/>
              <a:latin typeface="UD デジタル 教科書体 N-R" panose="02020400000000000000" pitchFamily="17" charset="-128"/>
              <a:ea typeface="UD デジタル 教科書体 N-R" panose="02020400000000000000" pitchFamily="17" charset="-128"/>
              <a:cs typeface="+mn-cs"/>
            </a:rPr>
            <a:t>　　</a:t>
          </a:r>
          <a:endParaRPr kumimoji="1" lang="en-US" altLang="ja-JP" sz="1200">
            <a:solidFill>
              <a:schemeClr val="dk1"/>
            </a:solidFill>
            <a:effectLst/>
            <a:latin typeface="UD デジタル 教科書体 N-R" panose="02020400000000000000" pitchFamily="17" charset="-128"/>
            <a:ea typeface="UD デジタル 教科書体 N-R" panose="02020400000000000000" pitchFamily="17" charset="-128"/>
            <a:cs typeface="+mn-cs"/>
          </a:endParaRPr>
        </a:p>
        <a:p>
          <a:r>
            <a:rPr kumimoji="1" lang="ja-JP" altLang="en-US" sz="1200">
              <a:solidFill>
                <a:schemeClr val="dk1"/>
              </a:solidFill>
              <a:effectLst/>
              <a:latin typeface="UD デジタル 教科書体 N-R" panose="02020400000000000000" pitchFamily="17" charset="-128"/>
              <a:ea typeface="UD デジタル 教科書体 N-R" panose="02020400000000000000" pitchFamily="17" charset="-128"/>
              <a:cs typeface="+mn-cs"/>
            </a:rPr>
            <a:t>　</a:t>
          </a:r>
          <a:r>
            <a:rPr kumimoji="1" lang="ja-JP" altLang="ja-JP" sz="1200">
              <a:solidFill>
                <a:schemeClr val="dk1"/>
              </a:solidFill>
              <a:effectLst/>
              <a:latin typeface="UD デジタル 教科書体 N-R" panose="02020400000000000000" pitchFamily="17" charset="-128"/>
              <a:ea typeface="UD デジタル 教科書体 N-R" panose="02020400000000000000" pitchFamily="17" charset="-128"/>
              <a:cs typeface="+mn-cs"/>
            </a:rPr>
            <a:t>ものの、</a:t>
          </a:r>
          <a:r>
            <a:rPr lang="ja-JP" altLang="ja-JP" sz="1200" b="0" i="0" baseline="0">
              <a:solidFill>
                <a:schemeClr val="dk1"/>
              </a:solidFill>
              <a:effectLst/>
              <a:latin typeface="UD デジタル 教科書体 N-R" panose="02020400000000000000" pitchFamily="17" charset="-128"/>
              <a:ea typeface="UD デジタル 教科書体 N-R" panose="02020400000000000000" pitchFamily="17" charset="-128"/>
              <a:cs typeface="+mn-cs"/>
            </a:rPr>
            <a:t>財政調整基金残高は、</a:t>
          </a:r>
          <a:r>
            <a:rPr lang="ja-JP" altLang="en-US" sz="1200" b="0" i="0" baseline="0">
              <a:solidFill>
                <a:schemeClr val="dk1"/>
              </a:solidFill>
              <a:effectLst/>
              <a:latin typeface="UD デジタル 教科書体 N-R" panose="02020400000000000000" pitchFamily="17" charset="-128"/>
              <a:ea typeface="UD デジタル 教科書体 N-R" panose="02020400000000000000" pitchFamily="17" charset="-128"/>
              <a:cs typeface="+mn-cs"/>
            </a:rPr>
            <a:t>歳入に見合った歳出の徹底した見直しによる削減等により</a:t>
          </a:r>
          <a:r>
            <a:rPr lang="ja-JP" altLang="ja-JP" sz="1200" b="0" i="0" baseline="0">
              <a:solidFill>
                <a:schemeClr val="dk1"/>
              </a:solidFill>
              <a:effectLst/>
              <a:latin typeface="UD デジタル 教科書体 N-R" panose="02020400000000000000" pitchFamily="17" charset="-128"/>
              <a:ea typeface="UD デジタル 教科書体 N-R" panose="02020400000000000000" pitchFamily="17" charset="-128"/>
              <a:cs typeface="+mn-cs"/>
            </a:rPr>
            <a:t>、前年度より増加している。</a:t>
          </a:r>
          <a:endParaRPr lang="ja-JP" altLang="ja-JP" sz="1600">
            <a:effectLst/>
            <a:latin typeface="UD デジタル 教科書体 N-R" panose="02020400000000000000" pitchFamily="17" charset="-128"/>
            <a:ea typeface="UD デジタル 教科書体 N-R" panose="02020400000000000000" pitchFamily="17"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UD デジタル 教科書体 N-R" panose="02020400000000000000" pitchFamily="17" charset="-128"/>
              <a:ea typeface="UD デジタル 教科書体 N-R" panose="02020400000000000000" pitchFamily="17" charset="-128"/>
              <a:cs typeface="+mn-cs"/>
            </a:rPr>
            <a:t>新庁舎建設事業も本格化し、さらに厳しさを増すことから、さらなる事業の廃止・縮小を検討・実施し、また、ふるさと納税やネーミングライツ等の財源確保策に</a:t>
          </a:r>
          <a:endParaRPr kumimoji="1" lang="en-US" altLang="ja-JP" sz="1200">
            <a:solidFill>
              <a:schemeClr val="dk1"/>
            </a:solidFill>
            <a:effectLst/>
            <a:latin typeface="UD デジタル 教科書体 N-R" panose="02020400000000000000" pitchFamily="17" charset="-128"/>
            <a:ea typeface="UD デジタル 教科書体 N-R" panose="02020400000000000000" pitchFamily="17" charset="-128"/>
            <a:cs typeface="+mn-cs"/>
          </a:endParaRPr>
        </a:p>
        <a:p>
          <a:pPr eaLnBrk="1" fontAlgn="auto" latinLnBrk="0" hangingPunct="1"/>
          <a:r>
            <a:rPr kumimoji="1" lang="ja-JP" altLang="en-US" sz="1200">
              <a:solidFill>
                <a:schemeClr val="dk1"/>
              </a:solidFill>
              <a:effectLst/>
              <a:latin typeface="UD デジタル 教科書体 N-R" panose="02020400000000000000" pitchFamily="17" charset="-128"/>
              <a:ea typeface="UD デジタル 教科書体 N-R" panose="02020400000000000000" pitchFamily="17" charset="-128"/>
              <a:cs typeface="+mn-cs"/>
            </a:rPr>
            <a:t>　</a:t>
          </a:r>
          <a:r>
            <a:rPr kumimoji="1" lang="ja-JP" altLang="ja-JP" sz="1200">
              <a:solidFill>
                <a:schemeClr val="dk1"/>
              </a:solidFill>
              <a:effectLst/>
              <a:latin typeface="UD デジタル 教科書体 N-R" panose="02020400000000000000" pitchFamily="17" charset="-128"/>
              <a:ea typeface="UD デジタル 教科書体 N-R" panose="02020400000000000000" pitchFamily="17" charset="-128"/>
              <a:cs typeface="+mn-cs"/>
            </a:rPr>
            <a:t>努める。</a:t>
          </a:r>
          <a:endParaRPr lang="ja-JP" altLang="ja-JP" sz="1200">
            <a:effectLst/>
            <a:latin typeface="UD デジタル 教科書体 N-R" panose="02020400000000000000" pitchFamily="17" charset="-128"/>
            <a:ea typeface="UD デジタル 教科書体 N-R" panose="02020400000000000000" pitchFamily="17"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UD デジタル 教科書体 N-R" panose="02020400000000000000" pitchFamily="17" charset="-128"/>
              <a:ea typeface="UD デジタル 教科書体 N-R" panose="02020400000000000000" pitchFamily="17" charset="-128"/>
              <a:cs typeface="+mn-cs"/>
            </a:rPr>
            <a:t>・庁舎建設基金　市庁舎の建設に要する経費の財源に充てるための基金</a:t>
          </a:r>
          <a:endParaRPr lang="ja-JP" altLang="ja-JP" sz="1200">
            <a:effectLst/>
            <a:latin typeface="UD デジタル 教科書体 N-R" panose="02020400000000000000" pitchFamily="17" charset="-128"/>
            <a:ea typeface="UD デジタル 教科書体 N-R" panose="02020400000000000000" pitchFamily="17" charset="-128"/>
          </a:endParaRPr>
        </a:p>
        <a:p>
          <a:r>
            <a:rPr kumimoji="1" lang="ja-JP" altLang="ja-JP" sz="1200">
              <a:solidFill>
                <a:schemeClr val="dk1"/>
              </a:solidFill>
              <a:effectLst/>
              <a:latin typeface="UD デジタル 教科書体 N-R" panose="02020400000000000000" pitchFamily="17" charset="-128"/>
              <a:ea typeface="UD デジタル 教科書体 N-R" panose="02020400000000000000" pitchFamily="17" charset="-128"/>
              <a:cs typeface="+mn-cs"/>
            </a:rPr>
            <a:t>　・地域福祉基金　地域の特性に応じた高齢者の保建及び福祉施策を推進するための基金</a:t>
          </a:r>
          <a:endParaRPr lang="ja-JP" altLang="ja-JP" sz="1200">
            <a:effectLst/>
            <a:latin typeface="UD デジタル 教科書体 N-R" panose="02020400000000000000" pitchFamily="17" charset="-128"/>
            <a:ea typeface="UD デジタル 教科書体 N-R" panose="02020400000000000000" pitchFamily="17" charset="-128"/>
          </a:endParaRPr>
        </a:p>
        <a:p>
          <a:r>
            <a:rPr kumimoji="1" lang="ja-JP" altLang="ja-JP" sz="1200">
              <a:solidFill>
                <a:schemeClr val="dk1"/>
              </a:solidFill>
              <a:effectLst/>
              <a:latin typeface="UD デジタル 教科書体 N-R" panose="02020400000000000000" pitchFamily="17" charset="-128"/>
              <a:ea typeface="UD デジタル 教科書体 N-R" panose="02020400000000000000" pitchFamily="17" charset="-128"/>
              <a:cs typeface="+mn-cs"/>
            </a:rPr>
            <a:t>　・過疎地域持続的発展基金　過疎地域における地域医療の確保、高齢者等への生活支援等の施策等を継続的かつ安定的に実施するための基金</a:t>
          </a:r>
          <a:endParaRPr lang="ja-JP" altLang="ja-JP" sz="1200">
            <a:effectLst/>
            <a:latin typeface="UD デジタル 教科書体 N-R" panose="02020400000000000000" pitchFamily="17" charset="-128"/>
            <a:ea typeface="UD デジタル 教科書体 N-R" panose="02020400000000000000" pitchFamily="17" charset="-128"/>
          </a:endParaRPr>
        </a:p>
        <a:p>
          <a:r>
            <a:rPr kumimoji="1" lang="ja-JP" altLang="ja-JP" sz="1200">
              <a:solidFill>
                <a:schemeClr val="dk1"/>
              </a:solidFill>
              <a:effectLst/>
              <a:latin typeface="UD デジタル 教科書体 N-R" panose="02020400000000000000" pitchFamily="17" charset="-128"/>
              <a:ea typeface="UD デジタル 教科書体 N-R" panose="02020400000000000000" pitchFamily="17" charset="-128"/>
              <a:cs typeface="+mn-cs"/>
            </a:rPr>
            <a:t>　・ふるさと応援基金　ふるさと姶良応援寄附金を指定された使途に沿って将来に向かったまちづくりに必要な施策を推進するため財源とする基金</a:t>
          </a:r>
          <a:endParaRPr lang="ja-JP" altLang="ja-JP" sz="1200">
            <a:effectLst/>
            <a:latin typeface="UD デジタル 教科書体 N-R" panose="02020400000000000000" pitchFamily="17" charset="-128"/>
            <a:ea typeface="UD デジタル 教科書体 N-R" panose="02020400000000000000" pitchFamily="17" charset="-128"/>
          </a:endParaRPr>
        </a:p>
        <a:p>
          <a:r>
            <a:rPr kumimoji="1" lang="ja-JP" altLang="ja-JP" sz="1200">
              <a:solidFill>
                <a:schemeClr val="dk1"/>
              </a:solidFill>
              <a:effectLst/>
              <a:latin typeface="UD デジタル 教科書体 N-R" panose="02020400000000000000" pitchFamily="17" charset="-128"/>
              <a:ea typeface="UD デジタル 教科書体 N-R" panose="02020400000000000000" pitchFamily="17" charset="-128"/>
              <a:cs typeface="+mn-cs"/>
            </a:rPr>
            <a:t>　・市有施設整備積立基金　市有施設の整備を図るための基金</a:t>
          </a:r>
          <a:endParaRPr lang="ja-JP" altLang="ja-JP" sz="1200">
            <a:effectLst/>
            <a:latin typeface="UD デジタル 教科書体 N-R" panose="02020400000000000000" pitchFamily="17" charset="-128"/>
            <a:ea typeface="UD デジタル 教科書体 N-R" panose="02020400000000000000" pitchFamily="17" charset="-128"/>
          </a:endParaRPr>
        </a:p>
        <a:p>
          <a:r>
            <a:rPr kumimoji="1" lang="ja-JP" altLang="ja-JP" sz="1200">
              <a:solidFill>
                <a:schemeClr val="dk1"/>
              </a:solidFill>
              <a:effectLst/>
              <a:latin typeface="UD デジタル 教科書体 N-R" panose="02020400000000000000" pitchFamily="17" charset="-128"/>
              <a:ea typeface="UD デジタル 教科書体 N-R" panose="02020400000000000000" pitchFamily="17" charset="-128"/>
              <a:cs typeface="+mn-cs"/>
            </a:rPr>
            <a:t>　・森林環境譲与税基金　間伐や人材育成・担い手の確保、木材利用の促進や普及啓発等の森林整備及びその促進に必要な事業を実施するための基金</a:t>
          </a:r>
          <a:endParaRPr lang="ja-JP" altLang="ja-JP" sz="1200">
            <a:effectLst/>
            <a:latin typeface="UD デジタル 教科書体 N-R" panose="02020400000000000000" pitchFamily="17" charset="-128"/>
            <a:ea typeface="UD デジタル 教科書体 N-R" panose="02020400000000000000" pitchFamily="17"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UD デジタル 教科書体 N-R" panose="02020400000000000000" pitchFamily="17" charset="-128"/>
              <a:ea typeface="UD デジタル 教科書体 N-R" panose="02020400000000000000" pitchFamily="17" charset="-128"/>
              <a:cs typeface="+mn-cs"/>
            </a:rPr>
            <a:t>過疎地域持続的発展基金は、過疎地域の発展に伴う取り崩しにより約</a:t>
          </a:r>
          <a:r>
            <a:rPr kumimoji="1" lang="en-US" altLang="ja-JP" sz="1200">
              <a:solidFill>
                <a:schemeClr val="dk1"/>
              </a:solidFill>
              <a:effectLst/>
              <a:latin typeface="UD デジタル 教科書体 N-R" panose="02020400000000000000" pitchFamily="17" charset="-128"/>
              <a:ea typeface="UD デジタル 教科書体 N-R" panose="02020400000000000000" pitchFamily="17" charset="-128"/>
              <a:cs typeface="+mn-cs"/>
            </a:rPr>
            <a:t>39</a:t>
          </a:r>
          <a:r>
            <a:rPr kumimoji="1" lang="ja-JP" altLang="ja-JP" sz="1200">
              <a:solidFill>
                <a:schemeClr val="dk1"/>
              </a:solidFill>
              <a:effectLst/>
              <a:latin typeface="UD デジタル 教科書体 N-R" panose="02020400000000000000" pitchFamily="17" charset="-128"/>
              <a:ea typeface="UD デジタル 教科書体 N-R" panose="02020400000000000000" pitchFamily="17" charset="-128"/>
              <a:cs typeface="+mn-cs"/>
            </a:rPr>
            <a:t>百万円減少した。</a:t>
          </a:r>
          <a:endParaRPr lang="ja-JP" altLang="ja-JP" sz="1200">
            <a:effectLst/>
            <a:latin typeface="UD デジタル 教科書体 N-R" panose="02020400000000000000" pitchFamily="17" charset="-128"/>
            <a:ea typeface="UD デジタル 教科書体 N-R" panose="02020400000000000000" pitchFamily="17" charset="-128"/>
          </a:endParaRPr>
        </a:p>
        <a:p>
          <a:r>
            <a:rPr kumimoji="1" lang="ja-JP" altLang="ja-JP" sz="1200">
              <a:solidFill>
                <a:schemeClr val="dk1"/>
              </a:solidFill>
              <a:effectLst/>
              <a:latin typeface="UD デジタル 教科書体 N-R" panose="02020400000000000000" pitchFamily="17" charset="-128"/>
              <a:ea typeface="UD デジタル 教科書体 N-R" panose="02020400000000000000" pitchFamily="17" charset="-128"/>
              <a:cs typeface="+mn-cs"/>
            </a:rPr>
            <a:t>　庁舎建設基金については、建設工事等のために活用し、</a:t>
          </a:r>
          <a:r>
            <a:rPr kumimoji="1" lang="ja-JP" altLang="en-US" sz="1200">
              <a:solidFill>
                <a:schemeClr val="dk1"/>
              </a:solidFill>
              <a:effectLst/>
              <a:latin typeface="UD デジタル 教科書体 N-R" panose="02020400000000000000" pitchFamily="17" charset="-128"/>
              <a:ea typeface="UD デジタル 教科書体 N-R" panose="02020400000000000000" pitchFamily="17" charset="-128"/>
              <a:cs typeface="+mn-cs"/>
            </a:rPr>
            <a:t>約</a:t>
          </a:r>
          <a:r>
            <a:rPr kumimoji="1" lang="en-US" altLang="ja-JP" sz="1200">
              <a:solidFill>
                <a:schemeClr val="dk1"/>
              </a:solidFill>
              <a:effectLst/>
              <a:latin typeface="UD デジタル 教科書体 N-R" panose="02020400000000000000" pitchFamily="17" charset="-128"/>
              <a:ea typeface="UD デジタル 教科書体 N-R" panose="02020400000000000000" pitchFamily="17" charset="-128"/>
              <a:cs typeface="+mn-cs"/>
            </a:rPr>
            <a:t>57</a:t>
          </a:r>
          <a:r>
            <a:rPr kumimoji="1" lang="ja-JP" altLang="ja-JP" sz="1200">
              <a:solidFill>
                <a:schemeClr val="dk1"/>
              </a:solidFill>
              <a:effectLst/>
              <a:latin typeface="UD デジタル 教科書体 N-R" panose="02020400000000000000" pitchFamily="17" charset="-128"/>
              <a:ea typeface="UD デジタル 教科書体 N-R" panose="02020400000000000000" pitchFamily="17" charset="-128"/>
              <a:cs typeface="+mn-cs"/>
            </a:rPr>
            <a:t>百万円減少した。</a:t>
          </a:r>
          <a:endParaRPr lang="ja-JP" altLang="ja-JP" sz="1200">
            <a:effectLst/>
            <a:latin typeface="UD デジタル 教科書体 N-R" panose="02020400000000000000" pitchFamily="17" charset="-128"/>
            <a:ea typeface="UD デジタル 教科書体 N-R" panose="02020400000000000000" pitchFamily="17" charset="-128"/>
          </a:endParaRPr>
        </a:p>
        <a:p>
          <a:r>
            <a:rPr kumimoji="1" lang="ja-JP" altLang="ja-JP" sz="1200">
              <a:solidFill>
                <a:schemeClr val="dk1"/>
              </a:solidFill>
              <a:effectLst/>
              <a:latin typeface="UD デジタル 教科書体 N-R" panose="02020400000000000000" pitchFamily="17" charset="-128"/>
              <a:ea typeface="UD デジタル 教科書体 N-R" panose="02020400000000000000" pitchFamily="17" charset="-128"/>
              <a:cs typeface="+mn-cs"/>
            </a:rPr>
            <a:t>　市有施設整備積立基金は、老朽化した施設の改修等に活用</a:t>
          </a:r>
          <a:r>
            <a:rPr kumimoji="1" lang="ja-JP" altLang="en-US" sz="1200">
              <a:solidFill>
                <a:schemeClr val="dk1"/>
              </a:solidFill>
              <a:effectLst/>
              <a:latin typeface="UD デジタル 教科書体 N-R" panose="02020400000000000000" pitchFamily="17" charset="-128"/>
              <a:ea typeface="UD デジタル 教科書体 N-R" panose="02020400000000000000" pitchFamily="17" charset="-128"/>
              <a:cs typeface="+mn-cs"/>
            </a:rPr>
            <a:t>し</a:t>
          </a:r>
          <a:r>
            <a:rPr kumimoji="1" lang="ja-JP" altLang="ja-JP" sz="1200">
              <a:solidFill>
                <a:schemeClr val="dk1"/>
              </a:solidFill>
              <a:effectLst/>
              <a:latin typeface="UD デジタル 教科書体 N-R" panose="02020400000000000000" pitchFamily="17" charset="-128"/>
              <a:ea typeface="UD デジタル 教科書体 N-R" panose="02020400000000000000" pitchFamily="17" charset="-128"/>
              <a:cs typeface="+mn-cs"/>
            </a:rPr>
            <a:t>約</a:t>
          </a:r>
          <a:r>
            <a:rPr kumimoji="1" lang="en-US" altLang="ja-JP" sz="1200">
              <a:solidFill>
                <a:schemeClr val="dk1"/>
              </a:solidFill>
              <a:effectLst/>
              <a:latin typeface="UD デジタル 教科書体 N-R" panose="02020400000000000000" pitchFamily="17" charset="-128"/>
              <a:ea typeface="UD デジタル 教科書体 N-R" panose="02020400000000000000" pitchFamily="17" charset="-128"/>
              <a:cs typeface="+mn-cs"/>
            </a:rPr>
            <a:t>18</a:t>
          </a:r>
          <a:r>
            <a:rPr kumimoji="1" lang="ja-JP" altLang="ja-JP" sz="1200">
              <a:solidFill>
                <a:schemeClr val="dk1"/>
              </a:solidFill>
              <a:effectLst/>
              <a:latin typeface="UD デジタル 教科書体 N-R" panose="02020400000000000000" pitchFamily="17" charset="-128"/>
              <a:ea typeface="UD デジタル 教科書体 N-R" panose="02020400000000000000" pitchFamily="17" charset="-128"/>
              <a:cs typeface="+mn-cs"/>
            </a:rPr>
            <a:t>百万円</a:t>
          </a:r>
          <a:r>
            <a:rPr kumimoji="1" lang="ja-JP" altLang="en-US" sz="1200">
              <a:solidFill>
                <a:schemeClr val="dk1"/>
              </a:solidFill>
              <a:effectLst/>
              <a:latin typeface="UD デジタル 教科書体 N-R" panose="02020400000000000000" pitchFamily="17" charset="-128"/>
              <a:ea typeface="UD デジタル 教科書体 N-R" panose="02020400000000000000" pitchFamily="17" charset="-128"/>
              <a:cs typeface="+mn-cs"/>
            </a:rPr>
            <a:t>減少した</a:t>
          </a:r>
          <a:r>
            <a:rPr kumimoji="1" lang="ja-JP" altLang="ja-JP" sz="1200">
              <a:solidFill>
                <a:schemeClr val="dk1"/>
              </a:solidFill>
              <a:effectLst/>
              <a:latin typeface="UD デジタル 教科書体 N-R" panose="02020400000000000000" pitchFamily="17" charset="-128"/>
              <a:ea typeface="UD デジタル 教科書体 N-R" panose="02020400000000000000" pitchFamily="17" charset="-128"/>
              <a:cs typeface="+mn-cs"/>
            </a:rPr>
            <a:t>。</a:t>
          </a:r>
          <a:endParaRPr lang="ja-JP" altLang="ja-JP" sz="1200">
            <a:effectLst/>
            <a:latin typeface="UD デジタル 教科書体 N-R" panose="02020400000000000000" pitchFamily="17" charset="-128"/>
            <a:ea typeface="UD デジタル 教科書体 N-R" panose="02020400000000000000" pitchFamily="17"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UD デジタル 教科書体 N-R" panose="02020400000000000000" pitchFamily="17" charset="-128"/>
              <a:ea typeface="UD デジタル 教科書体 N-R" panose="02020400000000000000" pitchFamily="17" charset="-128"/>
              <a:cs typeface="+mn-cs"/>
            </a:rPr>
            <a:t>庁舎建設基金については、令和</a:t>
          </a:r>
          <a:r>
            <a:rPr kumimoji="1" lang="ja-JP" altLang="en-US" sz="1200">
              <a:solidFill>
                <a:schemeClr val="dk1"/>
              </a:solidFill>
              <a:effectLst/>
              <a:latin typeface="UD デジタル 教科書体 N-R" panose="02020400000000000000" pitchFamily="17" charset="-128"/>
              <a:ea typeface="UD デジタル 教科書体 N-R" panose="02020400000000000000" pitchFamily="17" charset="-128"/>
              <a:cs typeface="+mn-cs"/>
            </a:rPr>
            <a:t>７</a:t>
          </a:r>
          <a:r>
            <a:rPr kumimoji="1" lang="ja-JP" altLang="ja-JP" sz="1200">
              <a:solidFill>
                <a:schemeClr val="dk1"/>
              </a:solidFill>
              <a:effectLst/>
              <a:latin typeface="UD デジタル 教科書体 N-R" panose="02020400000000000000" pitchFamily="17" charset="-128"/>
              <a:ea typeface="UD デジタル 教科書体 N-R" panose="02020400000000000000" pitchFamily="17" charset="-128"/>
              <a:cs typeface="+mn-cs"/>
            </a:rPr>
            <a:t>年度</a:t>
          </a:r>
          <a:r>
            <a:rPr kumimoji="1" lang="ja-JP" altLang="en-US" sz="1200">
              <a:solidFill>
                <a:schemeClr val="dk1"/>
              </a:solidFill>
              <a:effectLst/>
              <a:latin typeface="UD デジタル 教科書体 N-R" panose="02020400000000000000" pitchFamily="17" charset="-128"/>
              <a:ea typeface="UD デジタル 教科書体 N-R" panose="02020400000000000000" pitchFamily="17" charset="-128"/>
              <a:cs typeface="+mn-cs"/>
            </a:rPr>
            <a:t>まで新庁舎</a:t>
          </a:r>
          <a:r>
            <a:rPr kumimoji="1" lang="ja-JP" altLang="ja-JP" sz="1200">
              <a:solidFill>
                <a:schemeClr val="dk1"/>
              </a:solidFill>
              <a:effectLst/>
              <a:latin typeface="UD デジタル 教科書体 N-R" panose="02020400000000000000" pitchFamily="17" charset="-128"/>
              <a:ea typeface="UD デジタル 教科書体 N-R" panose="02020400000000000000" pitchFamily="17" charset="-128"/>
              <a:cs typeface="+mn-cs"/>
            </a:rPr>
            <a:t>建設</a:t>
          </a:r>
          <a:r>
            <a:rPr kumimoji="1" lang="ja-JP" altLang="en-US" sz="1200">
              <a:solidFill>
                <a:schemeClr val="dk1"/>
              </a:solidFill>
              <a:effectLst/>
              <a:latin typeface="UD デジタル 教科書体 N-R" panose="02020400000000000000" pitchFamily="17" charset="-128"/>
              <a:ea typeface="UD デジタル 教科書体 N-R" panose="02020400000000000000" pitchFamily="17" charset="-128"/>
              <a:cs typeface="+mn-cs"/>
            </a:rPr>
            <a:t>を</a:t>
          </a:r>
          <a:r>
            <a:rPr kumimoji="1" lang="ja-JP" altLang="ja-JP" sz="1200">
              <a:solidFill>
                <a:schemeClr val="dk1"/>
              </a:solidFill>
              <a:effectLst/>
              <a:latin typeface="UD デジタル 教科書体 N-R" panose="02020400000000000000" pitchFamily="17" charset="-128"/>
              <a:ea typeface="UD デジタル 教科書体 N-R" panose="02020400000000000000" pitchFamily="17" charset="-128"/>
              <a:cs typeface="+mn-cs"/>
            </a:rPr>
            <a:t>予定しており、今後も庁舎建設工事等のために活用していく。</a:t>
          </a:r>
          <a:endParaRPr lang="ja-JP" altLang="ja-JP" sz="1200">
            <a:effectLst/>
            <a:latin typeface="UD デジタル 教科書体 N-R" panose="02020400000000000000" pitchFamily="17" charset="-128"/>
            <a:ea typeface="UD デジタル 教科書体 N-R" panose="02020400000000000000" pitchFamily="17" charset="-128"/>
          </a:endParaRPr>
        </a:p>
        <a:p>
          <a:endParaRPr kumimoji="1" lang="en-US" altLang="ja-JP" sz="1400">
            <a:solidFill>
              <a:schemeClr val="dk1"/>
            </a:solidFill>
            <a:effectLst/>
            <a:latin typeface="UD デジタル 教科書体 N-R" panose="02020400000000000000" pitchFamily="17" charset="-128"/>
            <a:ea typeface="UD デジタル 教科書体 N-R" panose="02020400000000000000" pitchFamily="17"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200" b="0" i="0" baseline="0">
              <a:solidFill>
                <a:schemeClr val="dk1"/>
              </a:solidFill>
              <a:effectLst/>
              <a:latin typeface="UD デジタル 教科書体 N-R" panose="02020400000000000000" pitchFamily="17" charset="-128"/>
              <a:ea typeface="UD デジタル 教科書体 N-R" panose="02020400000000000000" pitchFamily="17" charset="-128"/>
              <a:cs typeface="+mn-cs"/>
            </a:rPr>
            <a:t>歳入に見合った歳出の徹底した見直しによる削減等により、前年度より増加</a:t>
          </a:r>
          <a:endParaRPr kumimoji="1" lang="en-US" altLang="ja-JP" sz="1400">
            <a:solidFill>
              <a:schemeClr val="dk1"/>
            </a:solidFill>
            <a:effectLst/>
            <a:latin typeface="UD デジタル 教科書体 N-R" panose="02020400000000000000" pitchFamily="17" charset="-128"/>
            <a:ea typeface="UD デジタル 教科書体 N-R" panose="02020400000000000000" pitchFamily="17"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mn-lt"/>
              <a:ea typeface="+mn-ea"/>
              <a:cs typeface="+mn-cs"/>
            </a:rPr>
            <a:t>歳入に見合った、財源不足分を基金に頼らない予算編成に取り組み、大規模災害に対応できるように、決算状況を踏まえて積み増しを行っていく。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200">
              <a:solidFill>
                <a:schemeClr val="dk1"/>
              </a:solidFill>
              <a:effectLst/>
              <a:latin typeface="UD デジタル 教科書体 N-R" panose="02020400000000000000" pitchFamily="17" charset="-128"/>
              <a:ea typeface="UD デジタル 教科書体 N-R" panose="02020400000000000000" pitchFamily="17" charset="-128"/>
              <a:cs typeface="+mn-cs"/>
            </a:rPr>
            <a:t>令和３年度は、国の補正予算により普通交付税で追加交付された臨時財政対策債償還基金費、土地売払収入の一部を基金へ積み立てたことができたが、</a:t>
          </a:r>
          <a:endParaRPr kumimoji="1" lang="en-US" altLang="ja-JP" sz="1200">
            <a:solidFill>
              <a:schemeClr val="dk1"/>
            </a:solidFill>
            <a:effectLst/>
            <a:latin typeface="UD デジタル 教科書体 N-R" panose="02020400000000000000" pitchFamily="17" charset="-128"/>
            <a:ea typeface="UD デジタル 教科書体 N-R" panose="02020400000000000000" pitchFamily="17" charset="-128"/>
            <a:cs typeface="+mn-cs"/>
          </a:endParaRPr>
        </a:p>
        <a:p>
          <a:r>
            <a:rPr kumimoji="1" lang="ja-JP" altLang="en-US" sz="1200">
              <a:solidFill>
                <a:schemeClr val="dk1"/>
              </a:solidFill>
              <a:effectLst/>
              <a:latin typeface="UD デジタル 教科書体 N-R" panose="02020400000000000000" pitchFamily="17" charset="-128"/>
              <a:ea typeface="UD デジタル 教科書体 N-R" panose="02020400000000000000" pitchFamily="17" charset="-128"/>
              <a:cs typeface="+mn-cs"/>
            </a:rPr>
            <a:t>　令和４年度は、積み立てをおこなうことができなかった</a:t>
          </a:r>
          <a:endParaRPr kumimoji="1" lang="en-US" altLang="ja-JP" sz="1200">
            <a:solidFill>
              <a:schemeClr val="dk1"/>
            </a:solidFill>
            <a:effectLst/>
            <a:latin typeface="UD デジタル 教科書体 N-R" panose="02020400000000000000" pitchFamily="17" charset="-128"/>
            <a:ea typeface="UD デジタル 教科書体 N-R" panose="02020400000000000000" pitchFamily="17" charset="-128"/>
            <a:cs typeface="+mn-cs"/>
          </a:endParaRPr>
        </a:p>
        <a:p>
          <a:endParaRPr kumimoji="1" lang="en-US" altLang="ja-JP" sz="1400">
            <a:solidFill>
              <a:schemeClr val="dk1"/>
            </a:solidFill>
            <a:effectLst/>
            <a:latin typeface="UD デジタル 教科書体 N-R" panose="02020400000000000000" pitchFamily="17" charset="-128"/>
            <a:ea typeface="UD デジタル 教科書体 N-R" panose="02020400000000000000" pitchFamily="17"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UD デジタル 教科書体 N-R" panose="02020400000000000000" pitchFamily="17" charset="-128"/>
              <a:ea typeface="UD デジタル 教科書体 N-R" panose="02020400000000000000" pitchFamily="17" charset="-128"/>
              <a:cs typeface="+mn-cs"/>
            </a:rPr>
            <a:t>庁舎建設等の大規模な普通建設事業の実施が続くことにより償還額が増加することから、地方債の発行を抑制しながら、健全な財政運営に努める。</a:t>
          </a:r>
          <a:endParaRPr lang="ja-JP" altLang="ja-JP" sz="1200">
            <a:effectLst/>
            <a:latin typeface="UD デジタル 教科書体 N-R" panose="02020400000000000000" pitchFamily="17" charset="-128"/>
            <a:ea typeface="UD デジタル 教科書体 N-R" panose="02020400000000000000" pitchFamily="17"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鹿児島県姶良市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78,077
77,576
231.25
36,202,968
35,097,130
916,690
17,991,400
30,455,664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10.4
47.0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前年同ポイントとなったが、依然として地方交付税等の依存財源の比率が高く、自主財源に乏しいため、類似団体平均値を下回っている。</a:t>
          </a:r>
          <a:endParaRPr lang="ja-JP" altLang="ja-JP" sz="1400">
            <a:effectLst/>
          </a:endParaRPr>
        </a:p>
        <a:p>
          <a:r>
            <a:rPr kumimoji="1" lang="ja-JP" altLang="ja-JP" sz="1100">
              <a:solidFill>
                <a:schemeClr val="dk1"/>
              </a:solidFill>
              <a:effectLst/>
              <a:latin typeface="+mn-lt"/>
              <a:ea typeface="+mn-ea"/>
              <a:cs typeface="+mn-cs"/>
            </a:rPr>
            <a:t>　企業振興施策による法人税等の歳入確保や市税等の滞納整理を行うとともに、事務事業の見直しを行い、廃止・縮小による歳出削減に努め、財政基盤の強化を図る。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58208</xdr:rowOff>
    </xdr:from>
    <xdr:to>
      <xdr:col>23</xdr:col>
      <xdr:colOff>133350</xdr:colOff>
      <xdr:row>45</xdr:row>
      <xdr:rowOff>134408</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40185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106485</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21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134408</xdr:rowOff>
    </xdr:from>
    <xdr:to>
      <xdr:col>24</xdr:col>
      <xdr:colOff>12700</xdr:colOff>
      <xdr:row>45</xdr:row>
      <xdr:rowOff>134408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49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144585</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145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58208</xdr:rowOff>
    </xdr:from>
    <xdr:to>
      <xdr:col>24</xdr:col>
      <xdr:colOff>12700</xdr:colOff>
      <xdr:row>37</xdr:row>
      <xdr:rowOff>58208</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401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24342</xdr:rowOff>
    </xdr:from>
    <xdr:to>
      <xdr:col>23</xdr:col>
      <xdr:colOff>133350</xdr:colOff>
      <xdr:row>44</xdr:row>
      <xdr:rowOff>24342</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56814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102252</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960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85725</xdr:rowOff>
    </xdr:from>
    <xdr:to>
      <xdr:col>23</xdr:col>
      <xdr:colOff>184150</xdr:colOff>
      <xdr:row>42</xdr:row>
      <xdr:rowOff>15875</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24342</xdr:rowOff>
    </xdr:from>
    <xdr:to>
      <xdr:col>19</xdr:col>
      <xdr:colOff>133350</xdr:colOff>
      <xdr:row>44</xdr:row>
      <xdr:rowOff>24342</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5681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5944</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86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24342</xdr:rowOff>
    </xdr:from>
    <xdr:to>
      <xdr:col>15</xdr:col>
      <xdr:colOff>82550</xdr:colOff>
      <xdr:row>44</xdr:row>
      <xdr:rowOff>24342</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5681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65617</xdr:rowOff>
    </xdr:from>
    <xdr:to>
      <xdr:col>15</xdr:col>
      <xdr:colOff>133350</xdr:colOff>
      <xdr:row>41</xdr:row>
      <xdr:rowOff>167217</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5944</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24342</xdr:rowOff>
    </xdr:from>
    <xdr:to>
      <xdr:col>11</xdr:col>
      <xdr:colOff>31750</xdr:colOff>
      <xdr:row>44</xdr:row>
      <xdr:rowOff>44450</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756814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25400</xdr:rowOff>
    </xdr:from>
    <xdr:to>
      <xdr:col>11</xdr:col>
      <xdr:colOff>82550</xdr:colOff>
      <xdr:row>41</xdr:row>
      <xdr:rowOff>127000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137177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25400</xdr:rowOff>
    </xdr:from>
    <xdr:to>
      <xdr:col>7</xdr:col>
      <xdr:colOff>31750</xdr:colOff>
      <xdr:row>41</xdr:row>
      <xdr:rowOff>127000</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137177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144992</xdr:rowOff>
    </xdr:from>
    <xdr:to>
      <xdr:col>23</xdr:col>
      <xdr:colOff>184150</xdr:colOff>
      <xdr:row>44</xdr:row>
      <xdr:rowOff>75142</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51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117069</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489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144992</xdr:rowOff>
    </xdr:from>
    <xdr:to>
      <xdr:col>19</xdr:col>
      <xdr:colOff>184150</xdr:colOff>
      <xdr:row>44</xdr:row>
      <xdr:rowOff>75142</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51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59919</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6037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144992</xdr:rowOff>
    </xdr:from>
    <xdr:to>
      <xdr:col>15</xdr:col>
      <xdr:colOff>133350</xdr:colOff>
      <xdr:row>44</xdr:row>
      <xdr:rowOff>75142</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51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59919</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603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144992</xdr:rowOff>
    </xdr:from>
    <xdr:to>
      <xdr:col>11</xdr:col>
      <xdr:colOff>82550</xdr:colOff>
      <xdr:row>44</xdr:row>
      <xdr:rowOff>75142</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51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59919</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603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165100</xdr:rowOff>
    </xdr:from>
    <xdr:to>
      <xdr:col>7</xdr:col>
      <xdr:colOff>31750</xdr:colOff>
      <xdr:row>44</xdr:row>
      <xdr:rowOff>95250</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80027</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前年度比</a:t>
          </a:r>
          <a:r>
            <a:rPr kumimoji="1" lang="en-US" altLang="ja-JP" sz="1100">
              <a:solidFill>
                <a:schemeClr val="dk1"/>
              </a:solidFill>
              <a:effectLst/>
              <a:latin typeface="+mn-lt"/>
              <a:ea typeface="+mn-ea"/>
              <a:cs typeface="+mn-cs"/>
            </a:rPr>
            <a:t>7.0</a:t>
          </a:r>
          <a:r>
            <a:rPr kumimoji="1" lang="ja-JP" altLang="ja-JP" sz="1100">
              <a:solidFill>
                <a:schemeClr val="dk1"/>
              </a:solidFill>
              <a:effectLst/>
              <a:latin typeface="+mn-lt"/>
              <a:ea typeface="+mn-ea"/>
              <a:cs typeface="+mn-cs"/>
            </a:rPr>
            <a:t>ポイント増となっており、県平均値より上回っているが、類似団体及び全国平均値よりは下回っている。前年度比増の要因としては普通交付税や臨時財政対策債の減によるものである。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a:t>
          </a:r>
          <a:r>
            <a:rPr lang="ja-JP" altLang="ja-JP" sz="1100">
              <a:solidFill>
                <a:schemeClr val="dk1"/>
              </a:solidFill>
              <a:effectLst/>
              <a:latin typeface="+mn-lt"/>
              <a:ea typeface="+mn-ea"/>
              <a:cs typeface="+mn-cs"/>
            </a:rPr>
            <a:t>今後も引き続き</a:t>
          </a:r>
          <a:r>
            <a:rPr kumimoji="1" lang="ja-JP" altLang="ja-JP" sz="1100">
              <a:solidFill>
                <a:schemeClr val="dk1"/>
              </a:solidFill>
              <a:effectLst/>
              <a:latin typeface="+mn-lt"/>
              <a:ea typeface="+mn-ea"/>
              <a:cs typeface="+mn-cs"/>
            </a:rPr>
            <a:t>扶助費の適正支給による抑制、職員採用人数の削減、普通建設事業費の削減及び地方債発行額の抑制による公債費の縮減など歳出削減や財源確保に努める。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19896</xdr:rowOff>
    </xdr:from>
    <xdr:to>
      <xdr:col>23</xdr:col>
      <xdr:colOff>133350</xdr:colOff>
      <xdr:row>67</xdr:row>
      <xdr:rowOff>63923</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10135446"/>
          <a:ext cx="0" cy="14156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36000</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52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63923</xdr:rowOff>
    </xdr:from>
    <xdr:to>
      <xdr:col>24</xdr:col>
      <xdr:colOff>12700</xdr:colOff>
      <xdr:row>67</xdr:row>
      <xdr:rowOff>63923</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55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106273</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878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19896</xdr:rowOff>
    </xdr:from>
    <xdr:to>
      <xdr:col>24</xdr:col>
      <xdr:colOff>12700</xdr:colOff>
      <xdr:row>59</xdr:row>
      <xdr:rowOff>19896</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013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9313</xdr:rowOff>
    </xdr:from>
    <xdr:to>
      <xdr:col>23</xdr:col>
      <xdr:colOff>133350</xdr:colOff>
      <xdr:row>63</xdr:row>
      <xdr:rowOff>57996</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114800" y="10296313"/>
          <a:ext cx="838200" cy="563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83837</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885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111760</xdr:rowOff>
    </xdr:from>
    <xdr:to>
      <xdr:col>23</xdr:col>
      <xdr:colOff>184150</xdr:colOff>
      <xdr:row>64</xdr:row>
      <xdr:rowOff>41910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9313</xdr:rowOff>
    </xdr:from>
    <xdr:to>
      <xdr:col>19</xdr:col>
      <xdr:colOff>133350</xdr:colOff>
      <xdr:row>65</xdr:row>
      <xdr:rowOff>149437</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3225800" y="10296313"/>
          <a:ext cx="889000" cy="997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165100</xdr:rowOff>
    </xdr:from>
    <xdr:to>
      <xdr:col>19</xdr:col>
      <xdr:colOff>184150</xdr:colOff>
      <xdr:row>62</xdr:row>
      <xdr:rowOff>95250</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80027</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70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149437</xdr:rowOff>
    </xdr:from>
    <xdr:to>
      <xdr:col>15</xdr:col>
      <xdr:colOff>82550</xdr:colOff>
      <xdr:row>66</xdr:row>
      <xdr:rowOff>26246</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2336800" y="11293687"/>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52917</xdr:rowOff>
    </xdr:from>
    <xdr:to>
      <xdr:col>15</xdr:col>
      <xdr:colOff>133350</xdr:colOff>
      <xdr:row>64</xdr:row>
      <xdr:rowOff>154517</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102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164694</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79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87630</xdr:rowOff>
    </xdr:from>
    <xdr:to>
      <xdr:col>11</xdr:col>
      <xdr:colOff>31750</xdr:colOff>
      <xdr:row>66</xdr:row>
      <xdr:rowOff>26246</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1447800" y="11060430"/>
          <a:ext cx="889000" cy="281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85090</xdr:rowOff>
    </xdr:from>
    <xdr:to>
      <xdr:col>11</xdr:col>
      <xdr:colOff>82550</xdr:colOff>
      <xdr:row>65</xdr:row>
      <xdr:rowOff>15240</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105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25417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0826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69004</xdr:rowOff>
    </xdr:from>
    <xdr:to>
      <xdr:col>7</xdr:col>
      <xdr:colOff>31750</xdr:colOff>
      <xdr:row>64</xdr:row>
      <xdr:rowOff>170604</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1041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155381</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1128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7196</xdr:rowOff>
    </xdr:from>
    <xdr:to>
      <xdr:col>23</xdr:col>
      <xdr:colOff>184150</xdr:colOff>
      <xdr:row>63</xdr:row>
      <xdr:rowOff>108796</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80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23723</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653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129963</xdr:rowOff>
    </xdr:from>
    <xdr:to>
      <xdr:col>19</xdr:col>
      <xdr:colOff>184150</xdr:colOff>
      <xdr:row>60</xdr:row>
      <xdr:rowOff>60113</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0245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70290</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00143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98637</xdr:rowOff>
    </xdr:from>
    <xdr:to>
      <xdr:col>15</xdr:col>
      <xdr:colOff>133350</xdr:colOff>
      <xdr:row>66</xdr:row>
      <xdr:rowOff>28787</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124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13564</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1329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146896</xdr:rowOff>
    </xdr:from>
    <xdr:to>
      <xdr:col>11</xdr:col>
      <xdr:colOff>82550</xdr:colOff>
      <xdr:row>66</xdr:row>
      <xdr:rowOff>77046</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129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61823</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1377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36830</xdr:rowOff>
    </xdr:from>
    <xdr:to>
      <xdr:col>7</xdr:col>
      <xdr:colOff>31750</xdr:colOff>
      <xdr:row>64</xdr:row>
      <xdr:rowOff>138430</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100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148607</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077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[125,427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定員適正化計画による人件費削減、経常経費の抑制に努めたことから、全国及び鹿児島県、類似団体平均値より下回っている。今後も引き続き行政改革大綱等に基づき、経費抑制に努める。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147382</xdr:rowOff>
    </xdr:from>
    <xdr:to>
      <xdr:col>23</xdr:col>
      <xdr:colOff>133350</xdr:colOff>
      <xdr:row>90</xdr:row>
      <xdr:rowOff>106170</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863382"/>
          <a:ext cx="0" cy="16732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78247</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508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106170</xdr:rowOff>
    </xdr:from>
    <xdr:to>
      <xdr:col>24</xdr:col>
      <xdr:colOff>12700</xdr:colOff>
      <xdr:row>90</xdr:row>
      <xdr:rowOff>106170</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536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62309</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606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147382</xdr:rowOff>
    </xdr:from>
    <xdr:to>
      <xdr:col>24</xdr:col>
      <xdr:colOff>12700</xdr:colOff>
      <xdr:row>80</xdr:row>
      <xdr:rowOff>147382</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863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55755</xdr:rowOff>
    </xdr:from>
    <xdr:to>
      <xdr:col>23</xdr:col>
      <xdr:colOff>133350</xdr:colOff>
      <xdr:row>82</xdr:row>
      <xdr:rowOff>91387</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4114655"/>
          <a:ext cx="838200" cy="35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140910</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1998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168833</xdr:rowOff>
    </xdr:from>
    <xdr:to>
      <xdr:col>23</xdr:col>
      <xdr:colOff>184150</xdr:colOff>
      <xdr:row>83</xdr:row>
      <xdr:rowOff>98983</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227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55755</xdr:rowOff>
    </xdr:from>
    <xdr:to>
      <xdr:col>19</xdr:col>
      <xdr:colOff>133350</xdr:colOff>
      <xdr:row>82</xdr:row>
      <xdr:rowOff>107383</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flipV="1">
          <a:off x="3225800" y="14114655"/>
          <a:ext cx="889000" cy="51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123526</xdr:rowOff>
    </xdr:from>
    <xdr:to>
      <xdr:col>19</xdr:col>
      <xdr:colOff>184150</xdr:colOff>
      <xdr:row>83</xdr:row>
      <xdr:rowOff>53676</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182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38453</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42688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159240</xdr:rowOff>
    </xdr:from>
    <xdr:to>
      <xdr:col>15</xdr:col>
      <xdr:colOff>82550</xdr:colOff>
      <xdr:row>82</xdr:row>
      <xdr:rowOff>107383</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4046690"/>
          <a:ext cx="889000" cy="119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30580</xdr:rowOff>
    </xdr:from>
    <xdr:to>
      <xdr:col>15</xdr:col>
      <xdr:colOff>133350</xdr:colOff>
      <xdr:row>82</xdr:row>
      <xdr:rowOff>132180</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4089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142357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3858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81666</xdr:rowOff>
    </xdr:from>
    <xdr:to>
      <xdr:col>11</xdr:col>
      <xdr:colOff>31750</xdr:colOff>
      <xdr:row>81</xdr:row>
      <xdr:rowOff>159240</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3969116"/>
          <a:ext cx="889000" cy="77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71462</xdr:rowOff>
    </xdr:from>
    <xdr:to>
      <xdr:col>11</xdr:col>
      <xdr:colOff>82550</xdr:colOff>
      <xdr:row>82</xdr:row>
      <xdr:rowOff>1612</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3958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11789</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3727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28178</xdr:rowOff>
    </xdr:from>
    <xdr:to>
      <xdr:col>7</xdr:col>
      <xdr:colOff>31750</xdr:colOff>
      <xdr:row>81</xdr:row>
      <xdr:rowOff>129778</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391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139955</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368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40587</xdr:rowOff>
    </xdr:from>
    <xdr:to>
      <xdr:col>23</xdr:col>
      <xdr:colOff>184150</xdr:colOff>
      <xdr:row>82</xdr:row>
      <xdr:rowOff>142187</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099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57114</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3944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4955</xdr:rowOff>
    </xdr:from>
    <xdr:to>
      <xdr:col>19</xdr:col>
      <xdr:colOff>184150</xdr:colOff>
      <xdr:row>82</xdr:row>
      <xdr:rowOff>106555</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406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116732</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38327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56583</xdr:rowOff>
    </xdr:from>
    <xdr:to>
      <xdr:col>15</xdr:col>
      <xdr:colOff>133350</xdr:colOff>
      <xdr:row>82</xdr:row>
      <xdr:rowOff>158183</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4115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142960</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4201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108440</xdr:rowOff>
    </xdr:from>
    <xdr:to>
      <xdr:col>11</xdr:col>
      <xdr:colOff>82550</xdr:colOff>
      <xdr:row>82</xdr:row>
      <xdr:rowOff>38590</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399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23367</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4082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30866</xdr:rowOff>
    </xdr:from>
    <xdr:to>
      <xdr:col>7</xdr:col>
      <xdr:colOff>31750</xdr:colOff>
      <xdr:row>81</xdr:row>
      <xdr:rowOff>132466</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3918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117243</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400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前年度より</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ポイント減となったが、類似団体や全国平均を上回っている。今後も国家公務員給与に対する人事院勧告を尊重しながら適正な給与水準の維持に努める。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00000000-0008-0000-0300-0000F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28121</xdr:rowOff>
    </xdr:from>
    <xdr:to>
      <xdr:col>81</xdr:col>
      <xdr:colOff>44450</xdr:colOff>
      <xdr:row>89</xdr:row>
      <xdr:rowOff>121557</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7018000" y="13915571"/>
          <a:ext cx="0" cy="14650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93634</xdr:rowOff>
    </xdr:from>
    <xdr:ext cx="762000" cy="259045"/>
    <xdr:sp macro="" textlink="">
      <xdr:nvSpPr>
        <xdr:cNvPr id="257" name="給与水準   （国との比較）最小値テキスト">
          <a:extLst>
            <a:ext uri="{FF2B5EF4-FFF2-40B4-BE49-F238E27FC236}">
              <a16:creationId xmlns:a16="http://schemas.microsoft.com/office/drawing/2014/main" id="{00000000-0008-0000-0300-000001010000}"/>
            </a:ext>
          </a:extLst>
        </xdr:cNvPr>
        <xdr:cNvSpPr txBox="1"/>
      </xdr:nvSpPr>
      <xdr:spPr>
        <a:xfrm>
          <a:off x="17106900" y="1535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121557</xdr:rowOff>
    </xdr:from>
    <xdr:to>
      <xdr:col>81</xdr:col>
      <xdr:colOff>133350</xdr:colOff>
      <xdr:row>89</xdr:row>
      <xdr:rowOff>121557</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538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114498</xdr:rowOff>
    </xdr:from>
    <xdr:ext cx="762000" cy="259045"/>
    <xdr:sp macro="" textlink="">
      <xdr:nvSpPr>
        <xdr:cNvPr id="259" name="給与水準   （国との比較）最大値テキスト">
          <a:extLst>
            <a:ext uri="{FF2B5EF4-FFF2-40B4-BE49-F238E27FC236}">
              <a16:creationId xmlns:a16="http://schemas.microsoft.com/office/drawing/2014/main" id="{00000000-0008-0000-0300-000003010000}"/>
            </a:ext>
          </a:extLst>
        </xdr:cNvPr>
        <xdr:cNvSpPr txBox="1"/>
      </xdr:nvSpPr>
      <xdr:spPr>
        <a:xfrm>
          <a:off x="17106900" y="13659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28121</xdr:rowOff>
    </xdr:from>
    <xdr:to>
      <xdr:col>81</xdr:col>
      <xdr:colOff>133350</xdr:colOff>
      <xdr:row>81</xdr:row>
      <xdr:rowOff>28121</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3915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68036</xdr:rowOff>
    </xdr:from>
    <xdr:to>
      <xdr:col>81</xdr:col>
      <xdr:colOff>44450</xdr:colOff>
      <xdr:row>87</xdr:row>
      <xdr:rowOff>136979</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6179800" y="14984186"/>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50091</xdr:rowOff>
    </xdr:from>
    <xdr:ext cx="762000" cy="259045"/>
    <xdr:sp macro="" textlink="">
      <xdr:nvSpPr>
        <xdr:cNvPr id="262" name="給与水準   （国との比較）平均値テキスト">
          <a:extLst>
            <a:ext uri="{FF2B5EF4-FFF2-40B4-BE49-F238E27FC236}">
              <a16:creationId xmlns:a16="http://schemas.microsoft.com/office/drawing/2014/main" id="{00000000-0008-0000-0300-000006010000}"/>
            </a:ext>
          </a:extLst>
        </xdr:cNvPr>
        <xdr:cNvSpPr txBox="1"/>
      </xdr:nvSpPr>
      <xdr:spPr>
        <a:xfrm>
          <a:off x="17106900" y="14623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33564</xdr:rowOff>
    </xdr:from>
    <xdr:to>
      <xdr:col>81</xdr:col>
      <xdr:colOff>95250</xdr:colOff>
      <xdr:row>86</xdr:row>
      <xdr:rowOff>135164</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967200" y="1477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119743</xdr:rowOff>
    </xdr:from>
    <xdr:to>
      <xdr:col>77</xdr:col>
      <xdr:colOff>44450</xdr:colOff>
      <xdr:row>87</xdr:row>
      <xdr:rowOff>136979</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5290800" y="15035893"/>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162577</xdr:rowOff>
    </xdr:from>
    <xdr:ext cx="7366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798800" y="1456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50800</xdr:rowOff>
    </xdr:from>
    <xdr:to>
      <xdr:col>72</xdr:col>
      <xdr:colOff>203200</xdr:colOff>
      <xdr:row>87</xdr:row>
      <xdr:rowOff>119743</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4401800" y="14966950"/>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5240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162577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16329</xdr:rowOff>
    </xdr:from>
    <xdr:to>
      <xdr:col>68</xdr:col>
      <xdr:colOff>152400</xdr:colOff>
      <xdr:row>87</xdr:row>
      <xdr:rowOff>50800</xdr:rowOff>
    </xdr:to>
    <xdr:cxnSp macro="">
      <xdr:nvCxnSpPr>
        <xdr:cNvPr id="270" name="直線コネクタ 269">
          <a:extLst>
            <a:ext uri="{FF2B5EF4-FFF2-40B4-BE49-F238E27FC236}">
              <a16:creationId xmlns:a16="http://schemas.microsoft.com/office/drawing/2014/main" id="{00000000-0008-0000-0300-00000E010000}"/>
            </a:ext>
          </a:extLst>
        </xdr:cNvPr>
        <xdr:cNvCxnSpPr/>
      </xdr:nvCxnSpPr>
      <xdr:spPr>
        <a:xfrm>
          <a:off x="13512800" y="14932479"/>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68036</xdr:rowOff>
    </xdr:from>
    <xdr:to>
      <xdr:col>68</xdr:col>
      <xdr:colOff>203200</xdr:colOff>
      <xdr:row>86</xdr:row>
      <xdr:rowOff>169636</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4351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8363</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020800" y="14581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102507</xdr:rowOff>
    </xdr:from>
    <xdr:to>
      <xdr:col>64</xdr:col>
      <xdr:colOff>152400</xdr:colOff>
      <xdr:row>87</xdr:row>
      <xdr:rowOff>32657</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3462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42834</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131800" y="1461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17236</xdr:rowOff>
    </xdr:from>
    <xdr:to>
      <xdr:col>81</xdr:col>
      <xdr:colOff>95250</xdr:colOff>
      <xdr:row>87</xdr:row>
      <xdr:rowOff>118836</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967200" y="1493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160763</xdr:rowOff>
    </xdr:from>
    <xdr:ext cx="762000" cy="259045"/>
    <xdr:sp macro="" textlink="">
      <xdr:nvSpPr>
        <xdr:cNvPr id="281" name="給与水準   （国との比較）該当値テキスト">
          <a:extLst>
            <a:ext uri="{FF2B5EF4-FFF2-40B4-BE49-F238E27FC236}">
              <a16:creationId xmlns:a16="http://schemas.microsoft.com/office/drawing/2014/main" id="{00000000-0008-0000-0300-000019010000}"/>
            </a:ext>
          </a:extLst>
        </xdr:cNvPr>
        <xdr:cNvSpPr txBox="1"/>
      </xdr:nvSpPr>
      <xdr:spPr>
        <a:xfrm>
          <a:off x="17106900" y="14905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86179</xdr:rowOff>
    </xdr:from>
    <xdr:to>
      <xdr:col>77</xdr:col>
      <xdr:colOff>95250</xdr:colOff>
      <xdr:row>88</xdr:row>
      <xdr:rowOff>16329</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129000" y="1500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1106</xdr:rowOff>
    </xdr:from>
    <xdr:ext cx="7366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98800" y="150887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68943</xdr:rowOff>
    </xdr:from>
    <xdr:to>
      <xdr:col>73</xdr:col>
      <xdr:colOff>44450</xdr:colOff>
      <xdr:row>87</xdr:row>
      <xdr:rowOff>170543</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5240000" y="1498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155320</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909800" y="15071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0</xdr:rowOff>
    </xdr:from>
    <xdr:to>
      <xdr:col>68</xdr:col>
      <xdr:colOff>203200</xdr:colOff>
      <xdr:row>87</xdr:row>
      <xdr:rowOff>101600</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4351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86377</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020800" y="150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136979</xdr:rowOff>
    </xdr:from>
    <xdr:to>
      <xdr:col>64</xdr:col>
      <xdr:colOff>152400</xdr:colOff>
      <xdr:row>87</xdr:row>
      <xdr:rowOff>67129</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3462000" y="1488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51906</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131800" y="14968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mn-lt"/>
              <a:ea typeface="+mn-ea"/>
              <a:cs typeface="+mn-cs"/>
            </a:rPr>
            <a:t>　近年の定年退職増と新規採用職員数の抑制により全国･鹿児島県平均をいずれも下回っているが、類似団体平均は上回っていることから、姶良市定員適正化計画に基づき、職員数削減に努める。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00000000-0008-0000-0300-00003E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28469</xdr:rowOff>
    </xdr:from>
    <xdr:to>
      <xdr:col>81</xdr:col>
      <xdr:colOff>44450</xdr:colOff>
      <xdr:row>67</xdr:row>
      <xdr:rowOff>37782</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7018000" y="9972569"/>
          <a:ext cx="0" cy="15523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9859</xdr:rowOff>
    </xdr:from>
    <xdr:ext cx="762000" cy="259045"/>
    <xdr:sp macro="" textlink="">
      <xdr:nvSpPr>
        <xdr:cNvPr id="320" name="定員管理の状況最小値テキスト">
          <a:extLst>
            <a:ext uri="{FF2B5EF4-FFF2-40B4-BE49-F238E27FC236}">
              <a16:creationId xmlns:a16="http://schemas.microsoft.com/office/drawing/2014/main" id="{00000000-0008-0000-0300-000040010000}"/>
            </a:ext>
          </a:extLst>
        </xdr:cNvPr>
        <xdr:cNvSpPr txBox="1"/>
      </xdr:nvSpPr>
      <xdr:spPr>
        <a:xfrm>
          <a:off x="17106900" y="1149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37782</xdr:rowOff>
    </xdr:from>
    <xdr:to>
      <xdr:col>81</xdr:col>
      <xdr:colOff>133350</xdr:colOff>
      <xdr:row>67</xdr:row>
      <xdr:rowOff>37782</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1524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114846</xdr:rowOff>
    </xdr:from>
    <xdr:ext cx="762000" cy="259045"/>
    <xdr:sp macro="" textlink="">
      <xdr:nvSpPr>
        <xdr:cNvPr id="322" name="定員管理の状況最大値テキスト">
          <a:extLst>
            <a:ext uri="{FF2B5EF4-FFF2-40B4-BE49-F238E27FC236}">
              <a16:creationId xmlns:a16="http://schemas.microsoft.com/office/drawing/2014/main" id="{00000000-0008-0000-0300-000042010000}"/>
            </a:ext>
          </a:extLst>
        </xdr:cNvPr>
        <xdr:cNvSpPr txBox="1"/>
      </xdr:nvSpPr>
      <xdr:spPr>
        <a:xfrm>
          <a:off x="17106900" y="9716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28469</xdr:rowOff>
    </xdr:from>
    <xdr:to>
      <xdr:col>81</xdr:col>
      <xdr:colOff>133350</xdr:colOff>
      <xdr:row>58</xdr:row>
      <xdr:rowOff>28469</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9972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97261</xdr:rowOff>
    </xdr:from>
    <xdr:to>
      <xdr:col>81</xdr:col>
      <xdr:colOff>44450</xdr:colOff>
      <xdr:row>61</xdr:row>
      <xdr:rowOff>103294</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flipV="1">
          <a:off x="16179800" y="10555711"/>
          <a:ext cx="8382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8696</xdr:rowOff>
    </xdr:from>
    <xdr:ext cx="762000" cy="259045"/>
    <xdr:sp macro="" textlink="">
      <xdr:nvSpPr>
        <xdr:cNvPr id="325" name="定員管理の状況平均値テキスト">
          <a:extLst>
            <a:ext uri="{FF2B5EF4-FFF2-40B4-BE49-F238E27FC236}">
              <a16:creationId xmlns:a16="http://schemas.microsoft.com/office/drawing/2014/main" id="{00000000-0008-0000-0300-000045010000}"/>
            </a:ext>
          </a:extLst>
        </xdr:cNvPr>
        <xdr:cNvSpPr txBox="1"/>
      </xdr:nvSpPr>
      <xdr:spPr>
        <a:xfrm>
          <a:off x="17106900" y="102956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163619</xdr:rowOff>
    </xdr:from>
    <xdr:to>
      <xdr:col>81</xdr:col>
      <xdr:colOff>95250</xdr:colOff>
      <xdr:row>61</xdr:row>
      <xdr:rowOff>93769</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967200" y="10450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103294</xdr:rowOff>
    </xdr:from>
    <xdr:to>
      <xdr:col>77</xdr:col>
      <xdr:colOff>44450</xdr:colOff>
      <xdr:row>61</xdr:row>
      <xdr:rowOff>107315</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flipV="1">
          <a:off x="15290800" y="10561744"/>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157586</xdr:rowOff>
    </xdr:from>
    <xdr:to>
      <xdr:col>77</xdr:col>
      <xdr:colOff>95250</xdr:colOff>
      <xdr:row>61</xdr:row>
      <xdr:rowOff>87736</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129000" y="104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97913</xdr:rowOff>
    </xdr:from>
    <xdr:ext cx="7366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798800" y="10213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107315</xdr:rowOff>
    </xdr:from>
    <xdr:to>
      <xdr:col>72</xdr:col>
      <xdr:colOff>203200</xdr:colOff>
      <xdr:row>61</xdr:row>
      <xdr:rowOff>127423</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flipV="1">
          <a:off x="14401800" y="1056576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131445</xdr:rowOff>
    </xdr:from>
    <xdr:to>
      <xdr:col>73</xdr:col>
      <xdr:colOff>44450</xdr:colOff>
      <xdr:row>61</xdr:row>
      <xdr:rowOff>61595</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5240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71772</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909800" y="10187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127423</xdr:rowOff>
    </xdr:from>
    <xdr:to>
      <xdr:col>68</xdr:col>
      <xdr:colOff>152400</xdr:colOff>
      <xdr:row>61</xdr:row>
      <xdr:rowOff>143510</xdr:rowOff>
    </xdr:to>
    <xdr:cxnSp macro="">
      <xdr:nvCxnSpPr>
        <xdr:cNvPr id="333" name="直線コネクタ 332">
          <a:extLst>
            <a:ext uri="{FF2B5EF4-FFF2-40B4-BE49-F238E27FC236}">
              <a16:creationId xmlns:a16="http://schemas.microsoft.com/office/drawing/2014/main" id="{00000000-0008-0000-0300-00004D010000}"/>
            </a:ext>
          </a:extLst>
        </xdr:cNvPr>
        <xdr:cNvCxnSpPr/>
      </xdr:nvCxnSpPr>
      <xdr:spPr>
        <a:xfrm flipV="1">
          <a:off x="13512800" y="1058587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117369</xdr:rowOff>
    </xdr:from>
    <xdr:to>
      <xdr:col>68</xdr:col>
      <xdr:colOff>203200</xdr:colOff>
      <xdr:row>61</xdr:row>
      <xdr:rowOff>47519</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4351000" y="1040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57696</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10173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101282</xdr:rowOff>
    </xdr:from>
    <xdr:to>
      <xdr:col>64</xdr:col>
      <xdr:colOff>152400</xdr:colOff>
      <xdr:row>61</xdr:row>
      <xdr:rowOff>31432</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3462000" y="10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41609</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10157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46461</xdr:rowOff>
    </xdr:from>
    <xdr:to>
      <xdr:col>81</xdr:col>
      <xdr:colOff>95250</xdr:colOff>
      <xdr:row>61</xdr:row>
      <xdr:rowOff>148061</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967200" y="10504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18538</xdr:rowOff>
    </xdr:from>
    <xdr:ext cx="762000" cy="259045"/>
    <xdr:sp macro="" textlink="">
      <xdr:nvSpPr>
        <xdr:cNvPr id="344" name="定員管理の状況該当値テキスト">
          <a:extLst>
            <a:ext uri="{FF2B5EF4-FFF2-40B4-BE49-F238E27FC236}">
              <a16:creationId xmlns:a16="http://schemas.microsoft.com/office/drawing/2014/main" id="{00000000-0008-0000-0300-000058010000}"/>
            </a:ext>
          </a:extLst>
        </xdr:cNvPr>
        <xdr:cNvSpPr txBox="1"/>
      </xdr:nvSpPr>
      <xdr:spPr>
        <a:xfrm>
          <a:off x="17106900" y="10476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52494</xdr:rowOff>
    </xdr:from>
    <xdr:to>
      <xdr:col>77</xdr:col>
      <xdr:colOff>95250</xdr:colOff>
      <xdr:row>61</xdr:row>
      <xdr:rowOff>154094</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129000" y="1051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138871</xdr:rowOff>
    </xdr:from>
    <xdr:ext cx="7366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798800" y="105973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56515</xdr:rowOff>
    </xdr:from>
    <xdr:to>
      <xdr:col>73</xdr:col>
      <xdr:colOff>44450</xdr:colOff>
      <xdr:row>61</xdr:row>
      <xdr:rowOff>158115</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5240000" y="10514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142892</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909800" y="10601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76623</xdr:rowOff>
    </xdr:from>
    <xdr:to>
      <xdr:col>68</xdr:col>
      <xdr:colOff>203200</xdr:colOff>
      <xdr:row>62</xdr:row>
      <xdr:rowOff>6773</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4351000" y="1053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163000</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020800" y="10621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92710</xdr:rowOff>
    </xdr:from>
    <xdr:to>
      <xdr:col>64</xdr:col>
      <xdr:colOff>152400</xdr:colOff>
      <xdr:row>62</xdr:row>
      <xdr:rowOff>22860</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3462000" y="105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7637</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131800" y="1063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前年度比</a:t>
          </a:r>
          <a:r>
            <a:rPr kumimoji="1" lang="en-US" altLang="ja-JP" sz="1100">
              <a:solidFill>
                <a:schemeClr val="dk1"/>
              </a:solidFill>
              <a:effectLst/>
              <a:latin typeface="+mn-lt"/>
              <a:ea typeface="+mn-ea"/>
              <a:cs typeface="+mn-cs"/>
            </a:rPr>
            <a:t>0.8</a:t>
          </a:r>
          <a:r>
            <a:rPr kumimoji="1" lang="ja-JP" altLang="ja-JP" sz="1100">
              <a:solidFill>
                <a:schemeClr val="dk1"/>
              </a:solidFill>
              <a:effectLst/>
              <a:latin typeface="+mn-lt"/>
              <a:ea typeface="+mn-ea"/>
              <a:cs typeface="+mn-cs"/>
            </a:rPr>
            <a:t>ポイント減となっているものの、類似団体や全国平均値を上回っている。</a:t>
          </a:r>
          <a:endParaRPr lang="ja-JP" altLang="ja-JP" sz="1400">
            <a:effectLst/>
          </a:endParaRPr>
        </a:p>
        <a:p>
          <a:r>
            <a:rPr kumimoji="1" lang="ja-JP" altLang="ja-JP" sz="1100">
              <a:solidFill>
                <a:schemeClr val="dk1"/>
              </a:solidFill>
              <a:effectLst/>
              <a:latin typeface="+mn-lt"/>
              <a:ea typeface="+mn-ea"/>
              <a:cs typeface="+mn-cs"/>
            </a:rPr>
            <a:t>　今後も庁舎建設による多額の起債発行が見込まれるため、緊急度・住民ニーズを的確に把握した事業の選択、またその他の事業に係る大規模事業計画の整理・縮小を図るなど起債依存型の事業実施を見直し、比率の抑制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13970</xdr:rowOff>
    </xdr:from>
    <xdr:to>
      <xdr:col>81</xdr:col>
      <xdr:colOff>44450</xdr:colOff>
      <xdr:row>45</xdr:row>
      <xdr:rowOff>17780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357620"/>
          <a:ext cx="0" cy="13754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161307</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17780</xdr:rowOff>
    </xdr:from>
    <xdr:to>
      <xdr:col>81</xdr:col>
      <xdr:colOff>133350</xdr:colOff>
      <xdr:row>45</xdr:row>
      <xdr:rowOff>17780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100347</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13970</xdr:rowOff>
    </xdr:from>
    <xdr:to>
      <xdr:col>81</xdr:col>
      <xdr:colOff>133350</xdr:colOff>
      <xdr:row>37</xdr:row>
      <xdr:rowOff>13970</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35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46990</xdr:rowOff>
    </xdr:from>
    <xdr:to>
      <xdr:col>81</xdr:col>
      <xdr:colOff>44450</xdr:colOff>
      <xdr:row>43</xdr:row>
      <xdr:rowOff>111337</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6179800" y="7419340"/>
          <a:ext cx="8382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157073</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6843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140546</xdr:rowOff>
    </xdr:from>
    <xdr:to>
      <xdr:col>81</xdr:col>
      <xdr:colOff>95250</xdr:colOff>
      <xdr:row>41</xdr:row>
      <xdr:rowOff>70696</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111337</xdr:rowOff>
    </xdr:from>
    <xdr:to>
      <xdr:col>77</xdr:col>
      <xdr:colOff>44450</xdr:colOff>
      <xdr:row>43</xdr:row>
      <xdr:rowOff>119380</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5290800" y="748368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132504</xdr:rowOff>
    </xdr:from>
    <xdr:to>
      <xdr:col>77</xdr:col>
      <xdr:colOff>95250</xdr:colOff>
      <xdr:row>41</xdr:row>
      <xdr:rowOff>62654</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699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72831</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6759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87206</xdr:rowOff>
    </xdr:from>
    <xdr:to>
      <xdr:col>72</xdr:col>
      <xdr:colOff>203200</xdr:colOff>
      <xdr:row>43</xdr:row>
      <xdr:rowOff>119380</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a:off x="14401800" y="7459556"/>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1270</xdr:rowOff>
    </xdr:from>
    <xdr:to>
      <xdr:col>73</xdr:col>
      <xdr:colOff>44450</xdr:colOff>
      <xdr:row>41</xdr:row>
      <xdr:rowOff>102870</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113047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55033</xdr:rowOff>
    </xdr:from>
    <xdr:to>
      <xdr:col>68</xdr:col>
      <xdr:colOff>152400</xdr:colOff>
      <xdr:row>43</xdr:row>
      <xdr:rowOff>87206</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a:off x="13512800" y="7427383"/>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9313</xdr:rowOff>
    </xdr:from>
    <xdr:to>
      <xdr:col>68</xdr:col>
      <xdr:colOff>203200</xdr:colOff>
      <xdr:row>41</xdr:row>
      <xdr:rowOff>110913</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121090</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680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17356</xdr:rowOff>
    </xdr:from>
    <xdr:to>
      <xdr:col>64</xdr:col>
      <xdr:colOff>152400</xdr:colOff>
      <xdr:row>41</xdr:row>
      <xdr:rowOff>118956</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129133</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681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167640</xdr:rowOff>
    </xdr:from>
    <xdr:to>
      <xdr:col>81</xdr:col>
      <xdr:colOff>95250</xdr:colOff>
      <xdr:row>43</xdr:row>
      <xdr:rowOff>97790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73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139717</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734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60537</xdr:rowOff>
    </xdr:from>
    <xdr:to>
      <xdr:col>77</xdr:col>
      <xdr:colOff>95250</xdr:colOff>
      <xdr:row>43</xdr:row>
      <xdr:rowOff>162137</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743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146914</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75192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68580</xdr:rowOff>
    </xdr:from>
    <xdr:to>
      <xdr:col>73</xdr:col>
      <xdr:colOff>44450</xdr:colOff>
      <xdr:row>43</xdr:row>
      <xdr:rowOff>170180</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744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154957</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752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36406</xdr:rowOff>
    </xdr:from>
    <xdr:to>
      <xdr:col>68</xdr:col>
      <xdr:colOff>203200</xdr:colOff>
      <xdr:row>43</xdr:row>
      <xdr:rowOff>138006</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740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122783</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749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4233</xdr:rowOff>
    </xdr:from>
    <xdr:to>
      <xdr:col>64</xdr:col>
      <xdr:colOff>152400</xdr:colOff>
      <xdr:row>43</xdr:row>
      <xdr:rowOff>105833</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90610</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地方債現在高の減少や基金現在高の増加などを要因として、前年度より</a:t>
          </a:r>
          <a:r>
            <a:rPr kumimoji="1" lang="en-US" altLang="ja-JP" sz="1100">
              <a:solidFill>
                <a:schemeClr val="dk1"/>
              </a:solidFill>
              <a:effectLst/>
              <a:latin typeface="+mn-lt"/>
              <a:ea typeface="+mn-ea"/>
              <a:cs typeface="+mn-cs"/>
            </a:rPr>
            <a:t>7.4</a:t>
          </a:r>
          <a:r>
            <a:rPr kumimoji="1" lang="ja-JP" altLang="ja-JP" sz="1100">
              <a:solidFill>
                <a:schemeClr val="dk1"/>
              </a:solidFill>
              <a:effectLst/>
              <a:latin typeface="+mn-lt"/>
              <a:ea typeface="+mn-ea"/>
              <a:cs typeface="+mn-cs"/>
            </a:rPr>
            <a:t>ポイント減となったが、依然として類似団体平均値を上回っている。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今後も、新庁舎建設等の多額の地方債発行が予想されることから、適正な事業選択による地方債発行の抑制に努める。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a:extLst>
            <a:ext uri="{FF2B5EF4-FFF2-40B4-BE49-F238E27FC236}">
              <a16:creationId xmlns:a16="http://schemas.microsoft.com/office/drawing/2014/main" id="{00000000-0008-0000-0300-0000B9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94968</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7018000" y="2370667"/>
          <a:ext cx="0" cy="16676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67045</xdr:rowOff>
    </xdr:from>
    <xdr:ext cx="762000" cy="259045"/>
    <xdr:sp macro="" textlink="">
      <xdr:nvSpPr>
        <xdr:cNvPr id="443" name="将来負担の状況最小値テキスト">
          <a:extLst>
            <a:ext uri="{FF2B5EF4-FFF2-40B4-BE49-F238E27FC236}">
              <a16:creationId xmlns:a16="http://schemas.microsoft.com/office/drawing/2014/main" id="{00000000-0008-0000-0300-0000BB010000}"/>
            </a:ext>
          </a:extLst>
        </xdr:cNvPr>
        <xdr:cNvSpPr txBox="1"/>
      </xdr:nvSpPr>
      <xdr:spPr>
        <a:xfrm>
          <a:off x="17106900" y="4010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94968</xdr:rowOff>
    </xdr:from>
    <xdr:to>
      <xdr:col>81</xdr:col>
      <xdr:colOff>133350</xdr:colOff>
      <xdr:row>23</xdr:row>
      <xdr:rowOff>94968</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4038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5" name="将来負担の状況最大値テキスト">
          <a:extLst>
            <a:ext uri="{FF2B5EF4-FFF2-40B4-BE49-F238E27FC236}">
              <a16:creationId xmlns:a16="http://schemas.microsoft.com/office/drawing/2014/main" id="{00000000-0008-0000-0300-0000BD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86078</xdr:rowOff>
    </xdr:from>
    <xdr:to>
      <xdr:col>81</xdr:col>
      <xdr:colOff>44450</xdr:colOff>
      <xdr:row>18</xdr:row>
      <xdr:rowOff>13829</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flipV="1">
          <a:off x="16179800" y="3000728"/>
          <a:ext cx="838200" cy="99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171043</xdr:rowOff>
    </xdr:from>
    <xdr:ext cx="762000" cy="259045"/>
    <xdr:sp macro="" textlink="">
      <xdr:nvSpPr>
        <xdr:cNvPr id="448" name="将来負担の状況平均値テキスト">
          <a:extLst>
            <a:ext uri="{FF2B5EF4-FFF2-40B4-BE49-F238E27FC236}">
              <a16:creationId xmlns:a16="http://schemas.microsoft.com/office/drawing/2014/main" id="{00000000-0008-0000-0300-0000C0010000}"/>
            </a:ext>
          </a:extLst>
        </xdr:cNvPr>
        <xdr:cNvSpPr txBox="1"/>
      </xdr:nvSpPr>
      <xdr:spPr>
        <a:xfrm>
          <a:off x="17106900" y="22284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152682</xdr:rowOff>
    </xdr:from>
    <xdr:to>
      <xdr:col>81</xdr:col>
      <xdr:colOff>95250</xdr:colOff>
      <xdr:row>14</xdr:row>
      <xdr:rowOff>82832</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967200" y="238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13829</xdr:rowOff>
    </xdr:from>
    <xdr:to>
      <xdr:col>77</xdr:col>
      <xdr:colOff>44450</xdr:colOff>
      <xdr:row>18</xdr:row>
      <xdr:rowOff>130457</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flipV="1">
          <a:off x="15290800" y="3099929"/>
          <a:ext cx="889000" cy="116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69709</xdr:rowOff>
    </xdr:from>
    <xdr:to>
      <xdr:col>77</xdr:col>
      <xdr:colOff>95250</xdr:colOff>
      <xdr:row>14</xdr:row>
      <xdr:rowOff>171309</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6129000" y="247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10036</xdr:rowOff>
    </xdr:from>
    <xdr:ext cx="7366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798800" y="2238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130457</xdr:rowOff>
    </xdr:from>
    <xdr:to>
      <xdr:col>72</xdr:col>
      <xdr:colOff>203200</xdr:colOff>
      <xdr:row>18</xdr:row>
      <xdr:rowOff>138500</xdr:rowOff>
    </xdr:to>
    <xdr:cxnSp macro="">
      <xdr:nvCxnSpPr>
        <xdr:cNvPr id="453" name="直線コネクタ 452">
          <a:extLst>
            <a:ext uri="{FF2B5EF4-FFF2-40B4-BE49-F238E27FC236}">
              <a16:creationId xmlns:a16="http://schemas.microsoft.com/office/drawing/2014/main" id="{00000000-0008-0000-0300-0000C5010000}"/>
            </a:ext>
          </a:extLst>
        </xdr:cNvPr>
        <xdr:cNvCxnSpPr/>
      </xdr:nvCxnSpPr>
      <xdr:spPr>
        <a:xfrm flipV="1">
          <a:off x="14401800" y="321655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21590</xdr:rowOff>
    </xdr:from>
    <xdr:to>
      <xdr:col>73</xdr:col>
      <xdr:colOff>44450</xdr:colOff>
      <xdr:row>15</xdr:row>
      <xdr:rowOff>123190</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5240000" y="259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133367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909800" y="236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36618</xdr:rowOff>
    </xdr:from>
    <xdr:to>
      <xdr:col>68</xdr:col>
      <xdr:colOff>152400</xdr:colOff>
      <xdr:row>18</xdr:row>
      <xdr:rowOff>138500</xdr:rowOff>
    </xdr:to>
    <xdr:cxnSp macro="">
      <xdr:nvCxnSpPr>
        <xdr:cNvPr id="456" name="直線コネクタ 455">
          <a:extLst>
            <a:ext uri="{FF2B5EF4-FFF2-40B4-BE49-F238E27FC236}">
              <a16:creationId xmlns:a16="http://schemas.microsoft.com/office/drawing/2014/main" id="{00000000-0008-0000-0300-0000C8010000}"/>
            </a:ext>
          </a:extLst>
        </xdr:cNvPr>
        <xdr:cNvCxnSpPr/>
      </xdr:nvCxnSpPr>
      <xdr:spPr>
        <a:xfrm>
          <a:off x="13512800" y="3122718"/>
          <a:ext cx="889000" cy="101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44379</xdr:rowOff>
    </xdr:from>
    <xdr:to>
      <xdr:col>68</xdr:col>
      <xdr:colOff>203200</xdr:colOff>
      <xdr:row>15</xdr:row>
      <xdr:rowOff>145979</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4351000" y="2616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156156</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020800" y="2385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72531</xdr:rowOff>
    </xdr:from>
    <xdr:to>
      <xdr:col>64</xdr:col>
      <xdr:colOff>152400</xdr:colOff>
      <xdr:row>16</xdr:row>
      <xdr:rowOff>2681</xdr:rowOff>
    </xdr:to>
    <xdr:sp macro="" textlink="">
      <xdr:nvSpPr>
        <xdr:cNvPr id="459" name="フローチャート: 判断 458">
          <a:extLst>
            <a:ext uri="{FF2B5EF4-FFF2-40B4-BE49-F238E27FC236}">
              <a16:creationId xmlns:a16="http://schemas.microsoft.com/office/drawing/2014/main" id="{00000000-0008-0000-0300-0000CB010000}"/>
            </a:ext>
          </a:extLst>
        </xdr:cNvPr>
        <xdr:cNvSpPr/>
      </xdr:nvSpPr>
      <xdr:spPr>
        <a:xfrm>
          <a:off x="13462000" y="2644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12858</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131800" y="2413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35278</xdr:rowOff>
    </xdr:from>
    <xdr:to>
      <xdr:col>81</xdr:col>
      <xdr:colOff>95250</xdr:colOff>
      <xdr:row>17</xdr:row>
      <xdr:rowOff>136878</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967200" y="294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7355</xdr:rowOff>
    </xdr:from>
    <xdr:ext cx="762000" cy="259045"/>
    <xdr:sp macro="" textlink="">
      <xdr:nvSpPr>
        <xdr:cNvPr id="467" name="将来負担の状況該当値テキスト">
          <a:extLst>
            <a:ext uri="{FF2B5EF4-FFF2-40B4-BE49-F238E27FC236}">
              <a16:creationId xmlns:a16="http://schemas.microsoft.com/office/drawing/2014/main" id="{00000000-0008-0000-0300-0000D3010000}"/>
            </a:ext>
          </a:extLst>
        </xdr:cNvPr>
        <xdr:cNvSpPr txBox="1"/>
      </xdr:nvSpPr>
      <xdr:spPr>
        <a:xfrm>
          <a:off x="17106900" y="2922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134479</xdr:rowOff>
    </xdr:from>
    <xdr:to>
      <xdr:col>77</xdr:col>
      <xdr:colOff>95250</xdr:colOff>
      <xdr:row>18</xdr:row>
      <xdr:rowOff>64629</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6129000" y="3049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49406</xdr:rowOff>
    </xdr:from>
    <xdr:ext cx="7366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5798800" y="31355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79657</xdr:rowOff>
    </xdr:from>
    <xdr:to>
      <xdr:col>73</xdr:col>
      <xdr:colOff>44450</xdr:colOff>
      <xdr:row>19</xdr:row>
      <xdr:rowOff>9807</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5240000" y="316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166034</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909800" y="325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87700</xdr:rowOff>
    </xdr:from>
    <xdr:to>
      <xdr:col>68</xdr:col>
      <xdr:colOff>203200</xdr:colOff>
      <xdr:row>19</xdr:row>
      <xdr:rowOff>17850</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4351000" y="317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2627</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4020800" y="326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157268</xdr:rowOff>
    </xdr:from>
    <xdr:to>
      <xdr:col>64</xdr:col>
      <xdr:colOff>152400</xdr:colOff>
      <xdr:row>18</xdr:row>
      <xdr:rowOff>87418</xdr:rowOff>
    </xdr:to>
    <xdr:sp macro="" textlink="">
      <xdr:nvSpPr>
        <xdr:cNvPr id="474" name="楕円 473">
          <a:extLst>
            <a:ext uri="{FF2B5EF4-FFF2-40B4-BE49-F238E27FC236}">
              <a16:creationId xmlns:a16="http://schemas.microsoft.com/office/drawing/2014/main" id="{00000000-0008-0000-0300-0000DA010000}"/>
            </a:ext>
          </a:extLst>
        </xdr:cNvPr>
        <xdr:cNvSpPr/>
      </xdr:nvSpPr>
      <xdr:spPr>
        <a:xfrm>
          <a:off x="13462000" y="3071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72195</xdr:rowOff>
    </xdr:from>
    <xdr:ext cx="762000" cy="259045"/>
    <xdr:sp macro="" textlink="">
      <xdr:nvSpPr>
        <xdr:cNvPr id="475" name="テキスト ボックス 474">
          <a:extLst>
            <a:ext uri="{FF2B5EF4-FFF2-40B4-BE49-F238E27FC236}">
              <a16:creationId xmlns:a16="http://schemas.microsoft.com/office/drawing/2014/main" id="{00000000-0008-0000-0300-0000DB010000}"/>
            </a:ext>
          </a:extLst>
        </xdr:cNvPr>
        <xdr:cNvSpPr txBox="1"/>
      </xdr:nvSpPr>
      <xdr:spPr>
        <a:xfrm>
          <a:off x="13131800" y="3158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鹿児島県姶良市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78,077
77,576
231.25
36,202,968
35,097,130
916,690
17,991,400
30,455,664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10.4
47.0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職員数削減により前年度より</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ポイント減少し、類似団体、全国平均よりは下回っている。</a:t>
          </a:r>
          <a:endParaRPr lang="ja-JP" altLang="ja-JP" sz="1400">
            <a:effectLst/>
          </a:endParaRPr>
        </a:p>
        <a:p>
          <a:r>
            <a:rPr kumimoji="1" lang="ja-JP" altLang="ja-JP" sz="1100">
              <a:solidFill>
                <a:schemeClr val="dk1"/>
              </a:solidFill>
              <a:effectLst/>
              <a:latin typeface="+mn-lt"/>
              <a:ea typeface="+mn-ea"/>
              <a:cs typeface="+mn-cs"/>
            </a:rPr>
            <a:t>　今後も姶良市定員適正化計画に基づき、定員減を行い、人件費の抑制に努める。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123190</xdr:rowOff>
    </xdr:from>
    <xdr:to>
      <xdr:col>24</xdr:col>
      <xdr:colOff>25400</xdr:colOff>
      <xdr:row>41</xdr:row>
      <xdr:rowOff>153670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8104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125747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5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153670</xdr:rowOff>
    </xdr:from>
    <xdr:to>
      <xdr:col>24</xdr:col>
      <xdr:colOff>114300</xdr:colOff>
      <xdr:row>41</xdr:row>
      <xdr:rowOff>153670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8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38117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24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123190</xdr:rowOff>
    </xdr:from>
    <xdr:to>
      <xdr:col>24</xdr:col>
      <xdr:colOff>114300</xdr:colOff>
      <xdr:row>33</xdr:row>
      <xdr:rowOff>123190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81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12700</xdr:rowOff>
    </xdr:from>
    <xdr:to>
      <xdr:col>24</xdr:col>
      <xdr:colOff>25400</xdr:colOff>
      <xdr:row>36</xdr:row>
      <xdr:rowOff>27940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18490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93997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66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121920</xdr:rowOff>
    </xdr:from>
    <xdr:to>
      <xdr:col>24</xdr:col>
      <xdr:colOff>76200</xdr:colOff>
      <xdr:row>37</xdr:row>
      <xdr:rowOff>52070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27940</xdr:rowOff>
    </xdr:from>
    <xdr:to>
      <xdr:col>19</xdr:col>
      <xdr:colOff>187325</xdr:colOff>
      <xdr:row>36</xdr:row>
      <xdr:rowOff>165100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20014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76200</xdr:rowOff>
    </xdr:from>
    <xdr:to>
      <xdr:col>20</xdr:col>
      <xdr:colOff>38100</xdr:colOff>
      <xdr:row>37</xdr:row>
      <xdr:rowOff>6350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162577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142240</xdr:rowOff>
    </xdr:from>
    <xdr:to>
      <xdr:col>15</xdr:col>
      <xdr:colOff>98425</xdr:colOff>
      <xdr:row>36</xdr:row>
      <xdr:rowOff>165100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3144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167640</xdr:rowOff>
    </xdr:from>
    <xdr:to>
      <xdr:col>15</xdr:col>
      <xdr:colOff>149225</xdr:colOff>
      <xdr:row>37</xdr:row>
      <xdr:rowOff>97790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82567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142240</xdr:rowOff>
    </xdr:from>
    <xdr:to>
      <xdr:col>11</xdr:col>
      <xdr:colOff>9525</xdr:colOff>
      <xdr:row>37</xdr:row>
      <xdr:rowOff>69850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31444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76200</xdr:rowOff>
    </xdr:from>
    <xdr:to>
      <xdr:col>11</xdr:col>
      <xdr:colOff>60325</xdr:colOff>
      <xdr:row>37</xdr:row>
      <xdr:rowOff>6350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16527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99060</xdr:rowOff>
    </xdr:from>
    <xdr:to>
      <xdr:col>6</xdr:col>
      <xdr:colOff>171450</xdr:colOff>
      <xdr:row>37</xdr:row>
      <xdr:rowOff>29210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39387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133350</xdr:rowOff>
    </xdr:from>
    <xdr:to>
      <xdr:col>24</xdr:col>
      <xdr:colOff>76200</xdr:colOff>
      <xdr:row>36</xdr:row>
      <xdr:rowOff>63500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149877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148590</xdr:rowOff>
    </xdr:from>
    <xdr:to>
      <xdr:col>20</xdr:col>
      <xdr:colOff>38100</xdr:colOff>
      <xdr:row>36</xdr:row>
      <xdr:rowOff>78740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1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88917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918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114300</xdr:rowOff>
    </xdr:from>
    <xdr:to>
      <xdr:col>15</xdr:col>
      <xdr:colOff>149225</xdr:colOff>
      <xdr:row>37</xdr:row>
      <xdr:rowOff>44450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54627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91440</xdr:rowOff>
    </xdr:from>
    <xdr:to>
      <xdr:col>11</xdr:col>
      <xdr:colOff>60325</xdr:colOff>
      <xdr:row>37</xdr:row>
      <xdr:rowOff>21590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2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6367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35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19050</xdr:rowOff>
    </xdr:from>
    <xdr:to>
      <xdr:col>6</xdr:col>
      <xdr:colOff>171450</xdr:colOff>
      <xdr:row>37</xdr:row>
      <xdr:rowOff>120650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105427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老朽化に伴う公共施設の維持管理に要する経費が増大していることから、前年度に比べ</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ポイント増加し、類似団体や県平均</a:t>
          </a:r>
          <a:r>
            <a:rPr kumimoji="1" lang="ja-JP" altLang="en-US" sz="1100">
              <a:solidFill>
                <a:schemeClr val="dk1"/>
              </a:solidFill>
              <a:effectLst/>
              <a:latin typeface="+mn-lt"/>
              <a:ea typeface="+mn-ea"/>
              <a:cs typeface="+mn-cs"/>
            </a:rPr>
            <a:t>より上回っている状況である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今後は、経費の削減及び公共施設等総合管理計画に基づいた老朽化した施設の集約化・複合化や長寿命化を行うことにより、経常費用の削減に努める。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140716</xdr:rowOff>
    </xdr:from>
    <xdr:to>
      <xdr:col>82</xdr:col>
      <xdr:colOff>107950</xdr:colOff>
      <xdr:row>21</xdr:row>
      <xdr:rowOff>69850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198116"/>
          <a:ext cx="0" cy="1472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55643</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1941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140716</xdr:rowOff>
    </xdr:from>
    <xdr:to>
      <xdr:col>82</xdr:col>
      <xdr:colOff>196850</xdr:colOff>
      <xdr:row>12</xdr:row>
      <xdr:rowOff>140716</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198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138430</xdr:rowOff>
    </xdr:from>
    <xdr:to>
      <xdr:col>82</xdr:col>
      <xdr:colOff>107950</xdr:colOff>
      <xdr:row>16</xdr:row>
      <xdr:rowOff>159004</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2710180"/>
          <a:ext cx="8382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106443</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678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89916</xdr:rowOff>
    </xdr:from>
    <xdr:to>
      <xdr:col>82</xdr:col>
      <xdr:colOff>158750</xdr:colOff>
      <xdr:row>17</xdr:row>
      <xdr:rowOff>20066</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138430</xdr:rowOff>
    </xdr:from>
    <xdr:to>
      <xdr:col>78</xdr:col>
      <xdr:colOff>69850</xdr:colOff>
      <xdr:row>16</xdr:row>
      <xdr:rowOff>168148</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4782800" y="2710180"/>
          <a:ext cx="889000" cy="20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151638</xdr:rowOff>
    </xdr:from>
    <xdr:to>
      <xdr:col>78</xdr:col>
      <xdr:colOff>120650</xdr:colOff>
      <xdr:row>16</xdr:row>
      <xdr:rowOff>81788</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72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66565</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809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168148</xdr:rowOff>
    </xdr:from>
    <xdr:to>
      <xdr:col>73</xdr:col>
      <xdr:colOff>180975</xdr:colOff>
      <xdr:row>17</xdr:row>
      <xdr:rowOff>161290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893800" y="2911348"/>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7620</xdr:rowOff>
    </xdr:from>
    <xdr:to>
      <xdr:col>74</xdr:col>
      <xdr:colOff>31750</xdr:colOff>
      <xdr:row>16</xdr:row>
      <xdr:rowOff>109220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119397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5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5842</xdr:rowOff>
    </xdr:from>
    <xdr:to>
      <xdr:col>69</xdr:col>
      <xdr:colOff>92075</xdr:colOff>
      <xdr:row>17</xdr:row>
      <xdr:rowOff>161290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2920492"/>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71628</xdr:rowOff>
    </xdr:from>
    <xdr:to>
      <xdr:col>69</xdr:col>
      <xdr:colOff>142875</xdr:colOff>
      <xdr:row>17</xdr:row>
      <xdr:rowOff>1778</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11955</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583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62484</xdr:rowOff>
    </xdr:from>
    <xdr:to>
      <xdr:col>65</xdr:col>
      <xdr:colOff>53975</xdr:colOff>
      <xdr:row>16</xdr:row>
      <xdr:rowOff>164084</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80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2811</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57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108204</xdr:rowOff>
    </xdr:from>
    <xdr:to>
      <xdr:col>82</xdr:col>
      <xdr:colOff>158750</xdr:colOff>
      <xdr:row>17</xdr:row>
      <xdr:rowOff>38354</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851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80281</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823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87630</xdr:rowOff>
    </xdr:from>
    <xdr:to>
      <xdr:col>78</xdr:col>
      <xdr:colOff>120650</xdr:colOff>
      <xdr:row>16</xdr:row>
      <xdr:rowOff>17780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6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27957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428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117348</xdr:rowOff>
    </xdr:from>
    <xdr:to>
      <xdr:col>74</xdr:col>
      <xdr:colOff>31750</xdr:colOff>
      <xdr:row>17</xdr:row>
      <xdr:rowOff>47498</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860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32275</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946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110490</xdr:rowOff>
    </xdr:from>
    <xdr:to>
      <xdr:col>69</xdr:col>
      <xdr:colOff>142875</xdr:colOff>
      <xdr:row>18</xdr:row>
      <xdr:rowOff>40640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302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25417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311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126492</xdr:rowOff>
    </xdr:from>
    <xdr:to>
      <xdr:col>65</xdr:col>
      <xdr:colOff>53975</xdr:colOff>
      <xdr:row>17</xdr:row>
      <xdr:rowOff>56642</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86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41419</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956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前年度より</a:t>
          </a:r>
          <a:r>
            <a:rPr kumimoji="1" lang="en-US" altLang="ja-JP" sz="1100">
              <a:solidFill>
                <a:schemeClr val="dk1"/>
              </a:solidFill>
              <a:effectLst/>
              <a:latin typeface="+mn-lt"/>
              <a:ea typeface="+mn-ea"/>
              <a:cs typeface="+mn-cs"/>
            </a:rPr>
            <a:t>3.7</a:t>
          </a:r>
          <a:r>
            <a:rPr kumimoji="1" lang="ja-JP" altLang="ja-JP" sz="1100">
              <a:solidFill>
                <a:schemeClr val="dk1"/>
              </a:solidFill>
              <a:effectLst/>
              <a:latin typeface="+mn-lt"/>
              <a:ea typeface="+mn-ea"/>
              <a:cs typeface="+mn-cs"/>
            </a:rPr>
            <a:t>ポイント増となり、類似団体平均との開きが大きい状況である。</a:t>
          </a:r>
          <a:endParaRPr lang="ja-JP" altLang="ja-JP" sz="1400">
            <a:effectLst/>
          </a:endParaRPr>
        </a:p>
        <a:p>
          <a:r>
            <a:rPr kumimoji="1" lang="ja-JP" altLang="ja-JP" sz="1100">
              <a:solidFill>
                <a:schemeClr val="dk1"/>
              </a:solidFill>
              <a:effectLst/>
              <a:latin typeface="+mn-lt"/>
              <a:ea typeface="+mn-ea"/>
              <a:cs typeface="+mn-cs"/>
            </a:rPr>
            <a:t>　近年人口増加の影響もあり、地方税については微増ではあるものの、それ以上に扶助費の増加が大きく、扶助費の適正支給による抑制に努める。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60</xdr:row>
      <xdr:rowOff>35560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156700"/>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7637</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294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35560</xdr:rowOff>
    </xdr:from>
    <xdr:to>
      <xdr:col>24</xdr:col>
      <xdr:colOff>114300</xdr:colOff>
      <xdr:row>60</xdr:row>
      <xdr:rowOff>35560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322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35560</xdr:rowOff>
    </xdr:from>
    <xdr:to>
      <xdr:col>24</xdr:col>
      <xdr:colOff>25400</xdr:colOff>
      <xdr:row>57</xdr:row>
      <xdr:rowOff>146050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987800" y="9636760"/>
          <a:ext cx="838200" cy="281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8907</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438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163830</xdr:rowOff>
    </xdr:from>
    <xdr:to>
      <xdr:col>24</xdr:col>
      <xdr:colOff>76200</xdr:colOff>
      <xdr:row>56</xdr:row>
      <xdr:rowOff>93980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35560</xdr:rowOff>
    </xdr:from>
    <xdr:to>
      <xdr:col>19</xdr:col>
      <xdr:colOff>187325</xdr:colOff>
      <xdr:row>58</xdr:row>
      <xdr:rowOff>66040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3098800" y="9636760"/>
          <a:ext cx="889000" cy="373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125730</xdr:rowOff>
    </xdr:from>
    <xdr:to>
      <xdr:col>20</xdr:col>
      <xdr:colOff>38100</xdr:colOff>
      <xdr:row>56</xdr:row>
      <xdr:rowOff>55880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55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66057</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324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100330</xdr:rowOff>
    </xdr:from>
    <xdr:to>
      <xdr:col>15</xdr:col>
      <xdr:colOff>98425</xdr:colOff>
      <xdr:row>58</xdr:row>
      <xdr:rowOff>66040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2209800" y="987298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156210</xdr:rowOff>
    </xdr:from>
    <xdr:to>
      <xdr:col>15</xdr:col>
      <xdr:colOff>149225</xdr:colOff>
      <xdr:row>56</xdr:row>
      <xdr:rowOff>86360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96537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8890</xdr:rowOff>
    </xdr:from>
    <xdr:to>
      <xdr:col>11</xdr:col>
      <xdr:colOff>9525</xdr:colOff>
      <xdr:row>57</xdr:row>
      <xdr:rowOff>100330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97815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30480</xdr:rowOff>
    </xdr:from>
    <xdr:to>
      <xdr:col>11</xdr:col>
      <xdr:colOff>60325</xdr:colOff>
      <xdr:row>56</xdr:row>
      <xdr:rowOff>132080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142257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163830</xdr:rowOff>
    </xdr:from>
    <xdr:to>
      <xdr:col>6</xdr:col>
      <xdr:colOff>171450</xdr:colOff>
      <xdr:row>56</xdr:row>
      <xdr:rowOff>93980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104157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95250</xdr:rowOff>
    </xdr:from>
    <xdr:to>
      <xdr:col>24</xdr:col>
      <xdr:colOff>76200</xdr:colOff>
      <xdr:row>58</xdr:row>
      <xdr:rowOff>25400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67327</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156210</xdr:rowOff>
    </xdr:from>
    <xdr:to>
      <xdr:col>20</xdr:col>
      <xdr:colOff>38100</xdr:colOff>
      <xdr:row>56</xdr:row>
      <xdr:rowOff>86360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71137</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672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15240</xdr:rowOff>
    </xdr:from>
    <xdr:to>
      <xdr:col>15</xdr:col>
      <xdr:colOff>149225</xdr:colOff>
      <xdr:row>58</xdr:row>
      <xdr:rowOff>116840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95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101617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1004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49530</xdr:rowOff>
    </xdr:from>
    <xdr:to>
      <xdr:col>11</xdr:col>
      <xdr:colOff>60325</xdr:colOff>
      <xdr:row>57</xdr:row>
      <xdr:rowOff>151130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82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135907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129540</xdr:rowOff>
    </xdr:from>
    <xdr:to>
      <xdr:col>6</xdr:col>
      <xdr:colOff>171450</xdr:colOff>
      <xdr:row>57</xdr:row>
      <xdr:rowOff>59690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73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44467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前年度に比べ</a:t>
          </a:r>
          <a:r>
            <a:rPr kumimoji="1" lang="en-US" altLang="ja-JP" sz="1100">
              <a:solidFill>
                <a:schemeClr val="dk1"/>
              </a:solidFill>
              <a:effectLst/>
              <a:latin typeface="+mn-lt"/>
              <a:ea typeface="+mn-ea"/>
              <a:cs typeface="+mn-cs"/>
            </a:rPr>
            <a:t>0.8</a:t>
          </a:r>
          <a:r>
            <a:rPr kumimoji="1" lang="ja-JP" altLang="ja-JP" sz="1100">
              <a:solidFill>
                <a:schemeClr val="dk1"/>
              </a:solidFill>
              <a:effectLst/>
              <a:latin typeface="+mn-lt"/>
              <a:ea typeface="+mn-ea"/>
              <a:cs typeface="+mn-cs"/>
            </a:rPr>
            <a:t>ポイント増加し、類似団体や全国平均と比べ上回っている。今後は特別会計の事業見直しや節減を推進し、他会計への繰出金の抑制に努める。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a:extLst>
            <a:ext uri="{FF2B5EF4-FFF2-40B4-BE49-F238E27FC236}">
              <a16:creationId xmlns:a16="http://schemas.microsoft.com/office/drawing/2014/main" id="{00000000-0008-0000-0400-0000F1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6350</xdr:rowOff>
    </xdr:from>
    <xdr:to>
      <xdr:col>82</xdr:col>
      <xdr:colOff>107950</xdr:colOff>
      <xdr:row>62</xdr:row>
      <xdr:rowOff>63500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6510000" y="90932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35577</xdr:rowOff>
    </xdr:from>
    <xdr:ext cx="762000" cy="259045"/>
    <xdr:sp macro="" textlink="">
      <xdr:nvSpPr>
        <xdr:cNvPr id="243" name="その他最小値テキスト">
          <a:extLst>
            <a:ext uri="{FF2B5EF4-FFF2-40B4-BE49-F238E27FC236}">
              <a16:creationId xmlns:a16="http://schemas.microsoft.com/office/drawing/2014/main" id="{00000000-0008-0000-0400-0000F3000000}"/>
            </a:ext>
          </a:extLst>
        </xdr:cNvPr>
        <xdr:cNvSpPr txBox="1"/>
      </xdr:nvSpPr>
      <xdr:spPr>
        <a:xfrm>
          <a:off x="16598900" y="1066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63500</xdr:rowOff>
    </xdr:from>
    <xdr:to>
      <xdr:col>82</xdr:col>
      <xdr:colOff>196850</xdr:colOff>
      <xdr:row>62</xdr:row>
      <xdr:rowOff>63500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1069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92727</xdr:rowOff>
    </xdr:from>
    <xdr:ext cx="762000" cy="259045"/>
    <xdr:sp macro="" textlink="">
      <xdr:nvSpPr>
        <xdr:cNvPr id="245" name="その他最大値テキスト">
          <a:extLst>
            <a:ext uri="{FF2B5EF4-FFF2-40B4-BE49-F238E27FC236}">
              <a16:creationId xmlns:a16="http://schemas.microsoft.com/office/drawing/2014/main" id="{00000000-0008-0000-0400-0000F5000000}"/>
            </a:ext>
          </a:extLst>
        </xdr:cNvPr>
        <xdr:cNvSpPr txBox="1"/>
      </xdr:nvSpPr>
      <xdr:spPr>
        <a:xfrm>
          <a:off x="16598900" y="883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6350</xdr:rowOff>
    </xdr:from>
    <xdr:to>
      <xdr:col>82</xdr:col>
      <xdr:colOff>196850</xdr:colOff>
      <xdr:row>53</xdr:row>
      <xdr:rowOff>6350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909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114300</xdr:rowOff>
    </xdr:from>
    <xdr:to>
      <xdr:col>82</xdr:col>
      <xdr:colOff>107950</xdr:colOff>
      <xdr:row>59</xdr:row>
      <xdr:rowOff>44450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5671800" y="10058400"/>
          <a:ext cx="8382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111777</xdr:rowOff>
    </xdr:from>
    <xdr:ext cx="762000" cy="259045"/>
    <xdr:sp macro="" textlink="">
      <xdr:nvSpPr>
        <xdr:cNvPr id="248" name="その他平均値テキスト">
          <a:extLst>
            <a:ext uri="{FF2B5EF4-FFF2-40B4-BE49-F238E27FC236}">
              <a16:creationId xmlns:a16="http://schemas.microsoft.com/office/drawing/2014/main" id="{00000000-0008-0000-0400-0000F8000000}"/>
            </a:ext>
          </a:extLst>
        </xdr:cNvPr>
        <xdr:cNvSpPr txBox="1"/>
      </xdr:nvSpPr>
      <xdr:spPr>
        <a:xfrm>
          <a:off x="16598900" y="9712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95250</xdr:rowOff>
    </xdr:from>
    <xdr:to>
      <xdr:col>82</xdr:col>
      <xdr:colOff>158750</xdr:colOff>
      <xdr:row>58</xdr:row>
      <xdr:rowOff>25400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64592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114300</xdr:rowOff>
    </xdr:from>
    <xdr:to>
      <xdr:col>78</xdr:col>
      <xdr:colOff>69850</xdr:colOff>
      <xdr:row>59</xdr:row>
      <xdr:rowOff>57150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4782800" y="100584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6350</xdr:rowOff>
    </xdr:from>
    <xdr:to>
      <xdr:col>78</xdr:col>
      <xdr:colOff>120650</xdr:colOff>
      <xdr:row>57</xdr:row>
      <xdr:rowOff>107950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5621000" y="977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118127</xdr:rowOff>
    </xdr:from>
    <xdr:ext cx="7366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5290800" y="9547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57150</xdr:rowOff>
    </xdr:from>
    <xdr:to>
      <xdr:col>73</xdr:col>
      <xdr:colOff>180975</xdr:colOff>
      <xdr:row>59</xdr:row>
      <xdr:rowOff>95250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3893800" y="10172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120650</xdr:rowOff>
    </xdr:from>
    <xdr:to>
      <xdr:col>74</xdr:col>
      <xdr:colOff>31750</xdr:colOff>
      <xdr:row>58</xdr:row>
      <xdr:rowOff>50800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47320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60977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4401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82550</xdr:rowOff>
    </xdr:from>
    <xdr:to>
      <xdr:col>69</xdr:col>
      <xdr:colOff>92075</xdr:colOff>
      <xdr:row>59</xdr:row>
      <xdr:rowOff>95250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3004800" y="101981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25400</xdr:rowOff>
    </xdr:from>
    <xdr:to>
      <xdr:col>69</xdr:col>
      <xdr:colOff>142875</xdr:colOff>
      <xdr:row>58</xdr:row>
      <xdr:rowOff>127000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3843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137177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512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88900</xdr:rowOff>
    </xdr:from>
    <xdr:to>
      <xdr:col>65</xdr:col>
      <xdr:colOff>53975</xdr:colOff>
      <xdr:row>59</xdr:row>
      <xdr:rowOff>19050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29540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29227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623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165100</xdr:rowOff>
    </xdr:from>
    <xdr:to>
      <xdr:col>82</xdr:col>
      <xdr:colOff>158750</xdr:colOff>
      <xdr:row>59</xdr:row>
      <xdr:rowOff>95250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64592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137177</xdr:rowOff>
    </xdr:from>
    <xdr:ext cx="762000" cy="259045"/>
    <xdr:sp macro="" textlink="">
      <xdr:nvSpPr>
        <xdr:cNvPr id="267" name="その他該当値テキスト">
          <a:extLst>
            <a:ext uri="{FF2B5EF4-FFF2-40B4-BE49-F238E27FC236}">
              <a16:creationId xmlns:a16="http://schemas.microsoft.com/office/drawing/2014/main" id="{00000000-0008-0000-0400-00000B010000}"/>
            </a:ext>
          </a:extLst>
        </xdr:cNvPr>
        <xdr:cNvSpPr txBox="1"/>
      </xdr:nvSpPr>
      <xdr:spPr>
        <a:xfrm>
          <a:off x="1659890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63500</xdr:rowOff>
    </xdr:from>
    <xdr:to>
      <xdr:col>78</xdr:col>
      <xdr:colOff>120650</xdr:colOff>
      <xdr:row>58</xdr:row>
      <xdr:rowOff>165100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56210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149877</xdr:rowOff>
    </xdr:from>
    <xdr:ext cx="7366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5290800" y="10093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6350</xdr:rowOff>
    </xdr:from>
    <xdr:to>
      <xdr:col>74</xdr:col>
      <xdr:colOff>31750</xdr:colOff>
      <xdr:row>59</xdr:row>
      <xdr:rowOff>107950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47320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92727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401800" y="1020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44450</xdr:rowOff>
    </xdr:from>
    <xdr:to>
      <xdr:col>69</xdr:col>
      <xdr:colOff>142875</xdr:colOff>
      <xdr:row>59</xdr:row>
      <xdr:rowOff>146050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3843000" y="1016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130827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3512800" y="1024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31750</xdr:rowOff>
    </xdr:from>
    <xdr:to>
      <xdr:col>65</xdr:col>
      <xdr:colOff>53975</xdr:colOff>
      <xdr:row>59</xdr:row>
      <xdr:rowOff>133350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2954000" y="1014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118127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623800" y="1023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以前から補助金の整理等を行ってきた結果、</a:t>
          </a:r>
          <a:r>
            <a:rPr kumimoji="1" lang="ja-JP" altLang="ja-JP" sz="1100">
              <a:solidFill>
                <a:schemeClr val="dk1"/>
              </a:solidFill>
              <a:effectLst/>
              <a:latin typeface="+mn-lt"/>
              <a:ea typeface="+mn-ea"/>
              <a:cs typeface="+mn-cs"/>
            </a:rPr>
            <a:t>前年度に比べ</a:t>
          </a:r>
          <a:r>
            <a:rPr kumimoji="1" lang="en-US" altLang="ja-JP" sz="1100">
              <a:solidFill>
                <a:schemeClr val="dk1"/>
              </a:solidFill>
              <a:effectLst/>
              <a:latin typeface="+mn-lt"/>
              <a:ea typeface="+mn-ea"/>
              <a:cs typeface="+mn-cs"/>
            </a:rPr>
            <a:t>0.5</a:t>
          </a:r>
          <a:r>
            <a:rPr kumimoji="1" lang="ja-JP" altLang="ja-JP" sz="1100">
              <a:solidFill>
                <a:schemeClr val="dk1"/>
              </a:solidFill>
              <a:effectLst/>
              <a:latin typeface="+mn-lt"/>
              <a:ea typeface="+mn-ea"/>
              <a:cs typeface="+mn-cs"/>
            </a:rPr>
            <a:t>ポイント増加したものの、類似団体や全国平均を大きく下回っている。</a:t>
          </a:r>
          <a:r>
            <a:rPr kumimoji="1" lang="ja-JP" altLang="ja-JP" sz="1100" b="0" i="0" baseline="0">
              <a:solidFill>
                <a:schemeClr val="dk1"/>
              </a:solidFill>
              <a:effectLst/>
              <a:latin typeface="+mn-lt"/>
              <a:ea typeface="+mn-ea"/>
              <a:cs typeface="+mn-cs"/>
            </a:rPr>
            <a:t>引き続き行政改革大綱等に基づき、補助金の見直しや廃止等を含め、市財政に依存することが無い組織づくりを促し、抑制に努める。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a:extLst>
            <a:ext uri="{FF2B5EF4-FFF2-40B4-BE49-F238E27FC236}">
              <a16:creationId xmlns:a16="http://schemas.microsoft.com/office/drawing/2014/main" id="{00000000-0008-0000-0400-00002B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49276</xdr:rowOff>
    </xdr:from>
    <xdr:to>
      <xdr:col>82</xdr:col>
      <xdr:colOff>107950</xdr:colOff>
      <xdr:row>39</xdr:row>
      <xdr:rowOff>120142</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6510000" y="5878576"/>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92219</xdr:rowOff>
    </xdr:from>
    <xdr:ext cx="762000" cy="259045"/>
    <xdr:sp macro="" textlink="">
      <xdr:nvSpPr>
        <xdr:cNvPr id="301" name="補助費等最小値テキスト">
          <a:extLst>
            <a:ext uri="{FF2B5EF4-FFF2-40B4-BE49-F238E27FC236}">
              <a16:creationId xmlns:a16="http://schemas.microsoft.com/office/drawing/2014/main" id="{00000000-0008-0000-0400-00002D010000}"/>
            </a:ext>
          </a:extLst>
        </xdr:cNvPr>
        <xdr:cNvSpPr txBox="1"/>
      </xdr:nvSpPr>
      <xdr:spPr>
        <a:xfrm>
          <a:off x="16598900" y="6778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120142</xdr:rowOff>
    </xdr:from>
    <xdr:to>
      <xdr:col>82</xdr:col>
      <xdr:colOff>196850</xdr:colOff>
      <xdr:row>39</xdr:row>
      <xdr:rowOff>120142</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6806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135653</xdr:rowOff>
    </xdr:from>
    <xdr:ext cx="762000" cy="259045"/>
    <xdr:sp macro="" textlink="">
      <xdr:nvSpPr>
        <xdr:cNvPr id="303" name="補助費等最大値テキスト">
          <a:extLst>
            <a:ext uri="{FF2B5EF4-FFF2-40B4-BE49-F238E27FC236}">
              <a16:creationId xmlns:a16="http://schemas.microsoft.com/office/drawing/2014/main" id="{00000000-0008-0000-0400-00002F010000}"/>
            </a:ext>
          </a:extLst>
        </xdr:cNvPr>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49276</xdr:rowOff>
    </xdr:from>
    <xdr:to>
      <xdr:col>82</xdr:col>
      <xdr:colOff>196850</xdr:colOff>
      <xdr:row>34</xdr:row>
      <xdr:rowOff>49276</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26416</xdr:rowOff>
    </xdr:from>
    <xdr:to>
      <xdr:col>82</xdr:col>
      <xdr:colOff>107950</xdr:colOff>
      <xdr:row>34</xdr:row>
      <xdr:rowOff>49276</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5671800" y="5855716"/>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39133</xdr:rowOff>
    </xdr:from>
    <xdr:ext cx="762000" cy="259045"/>
    <xdr:sp macro="" textlink="">
      <xdr:nvSpPr>
        <xdr:cNvPr id="306" name="補助費等平均値テキスト">
          <a:extLst>
            <a:ext uri="{FF2B5EF4-FFF2-40B4-BE49-F238E27FC236}">
              <a16:creationId xmlns:a16="http://schemas.microsoft.com/office/drawing/2014/main" id="{00000000-0008-0000-0400-000032010000}"/>
            </a:ext>
          </a:extLst>
        </xdr:cNvPr>
        <xdr:cNvSpPr txBox="1"/>
      </xdr:nvSpPr>
      <xdr:spPr>
        <a:xfrm>
          <a:off x="16598900" y="62113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67056</xdr:rowOff>
    </xdr:from>
    <xdr:to>
      <xdr:col>82</xdr:col>
      <xdr:colOff>158750</xdr:colOff>
      <xdr:row>36</xdr:row>
      <xdr:rowOff>168656</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64592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26416</xdr:rowOff>
    </xdr:from>
    <xdr:to>
      <xdr:col>78</xdr:col>
      <xdr:colOff>69850</xdr:colOff>
      <xdr:row>34</xdr:row>
      <xdr:rowOff>58420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4782800" y="585571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57912</xdr:rowOff>
    </xdr:from>
    <xdr:to>
      <xdr:col>78</xdr:col>
      <xdr:colOff>120650</xdr:colOff>
      <xdr:row>36</xdr:row>
      <xdr:rowOff>159512</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144289</xdr:rowOff>
    </xdr:from>
    <xdr:ext cx="7366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5290800" y="6316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40132</xdr:rowOff>
    </xdr:from>
    <xdr:to>
      <xdr:col>73</xdr:col>
      <xdr:colOff>180975</xdr:colOff>
      <xdr:row>34</xdr:row>
      <xdr:rowOff>58420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3893800" y="586943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103632</xdr:rowOff>
    </xdr:from>
    <xdr:to>
      <xdr:col>74</xdr:col>
      <xdr:colOff>31750</xdr:colOff>
      <xdr:row>37</xdr:row>
      <xdr:rowOff>33782</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4732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18559</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4401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26416</xdr:rowOff>
    </xdr:from>
    <xdr:to>
      <xdr:col>69</xdr:col>
      <xdr:colOff>92075</xdr:colOff>
      <xdr:row>34</xdr:row>
      <xdr:rowOff>40132</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3004800" y="585571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89916</xdr:rowOff>
    </xdr:from>
    <xdr:to>
      <xdr:col>69</xdr:col>
      <xdr:colOff>142875</xdr:colOff>
      <xdr:row>37</xdr:row>
      <xdr:rowOff>20066</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3843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4843</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3512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62484</xdr:rowOff>
    </xdr:from>
    <xdr:to>
      <xdr:col>65</xdr:col>
      <xdr:colOff>53975</xdr:colOff>
      <xdr:row>36</xdr:row>
      <xdr:rowOff>164084</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2954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148861</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623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33</xdr:row>
      <xdr:rowOff>169926</xdr:rowOff>
    </xdr:from>
    <xdr:to>
      <xdr:col>82</xdr:col>
      <xdr:colOff>158750</xdr:colOff>
      <xdr:row>34</xdr:row>
      <xdr:rowOff>100076</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6459200" y="5827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78503</xdr:rowOff>
    </xdr:from>
    <xdr:ext cx="762000" cy="259045"/>
    <xdr:sp macro="" textlink="">
      <xdr:nvSpPr>
        <xdr:cNvPr id="325" name="補助費等該当値テキスト">
          <a:extLst>
            <a:ext uri="{FF2B5EF4-FFF2-40B4-BE49-F238E27FC236}">
              <a16:creationId xmlns:a16="http://schemas.microsoft.com/office/drawing/2014/main" id="{00000000-0008-0000-0400-000045010000}"/>
            </a:ext>
          </a:extLst>
        </xdr:cNvPr>
        <xdr:cNvSpPr txBox="1"/>
      </xdr:nvSpPr>
      <xdr:spPr>
        <a:xfrm>
          <a:off x="16598900" y="5736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33</xdr:row>
      <xdr:rowOff>147066</xdr:rowOff>
    </xdr:from>
    <xdr:to>
      <xdr:col>78</xdr:col>
      <xdr:colOff>120650</xdr:colOff>
      <xdr:row>34</xdr:row>
      <xdr:rowOff>77216</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5621000" y="5804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87393</xdr:rowOff>
    </xdr:from>
    <xdr:ext cx="7366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290800" y="5573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7620</xdr:rowOff>
    </xdr:from>
    <xdr:to>
      <xdr:col>74</xdr:col>
      <xdr:colOff>31750</xdr:colOff>
      <xdr:row>34</xdr:row>
      <xdr:rowOff>109220</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4732000" y="583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119397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401800" y="560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160782</xdr:rowOff>
    </xdr:from>
    <xdr:to>
      <xdr:col>69</xdr:col>
      <xdr:colOff>142875</xdr:colOff>
      <xdr:row>34</xdr:row>
      <xdr:rowOff>90932</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3843000" y="581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101109</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512800" y="558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147066</xdr:rowOff>
    </xdr:from>
    <xdr:to>
      <xdr:col>65</xdr:col>
      <xdr:colOff>53975</xdr:colOff>
      <xdr:row>34</xdr:row>
      <xdr:rowOff>77216</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2954000" y="5804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87393</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2623800" y="557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前年度より</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増となり</a:t>
          </a:r>
          <a:r>
            <a:rPr kumimoji="1" lang="ja-JP" altLang="ja-JP" sz="1100">
              <a:solidFill>
                <a:schemeClr val="dk1"/>
              </a:solidFill>
              <a:effectLst/>
              <a:latin typeface="+mn-lt"/>
              <a:ea typeface="+mn-ea"/>
              <a:cs typeface="+mn-cs"/>
            </a:rPr>
            <a:t>、依然として高い水準が続いている</a:t>
          </a:r>
          <a:r>
            <a:rPr kumimoji="1" lang="ja-JP" altLang="en-US" sz="1100">
              <a:solidFill>
                <a:schemeClr val="dk1"/>
              </a:solidFill>
              <a:effectLst/>
              <a:latin typeface="+mn-lt"/>
              <a:ea typeface="+mn-ea"/>
              <a:cs typeface="+mn-cs"/>
            </a:rPr>
            <a:t>おり、</a:t>
          </a:r>
          <a:r>
            <a:rPr kumimoji="1" lang="ja-JP" altLang="ja-JP" sz="1100">
              <a:solidFill>
                <a:schemeClr val="dk1"/>
              </a:solidFill>
              <a:effectLst/>
              <a:latin typeface="+mn-lt"/>
              <a:ea typeface="+mn-ea"/>
              <a:cs typeface="+mn-cs"/>
            </a:rPr>
            <a:t>類似団体平均値との開きは大きい。</a:t>
          </a:r>
          <a:endParaRPr kumimoji="1" lang="en-US" altLang="ja-JP" sz="1100">
            <a:solidFill>
              <a:schemeClr val="dk1"/>
            </a:solidFill>
            <a:effectLst/>
            <a:latin typeface="+mn-lt"/>
            <a:ea typeface="+mn-ea"/>
            <a:cs typeface="+mn-cs"/>
          </a:endParaRPr>
        </a:p>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平均値との開きが大きい要因の一つに、市町村合併及び近年の人口増加に伴い、大規模事業が増加したことが挙げられる。今後も、新庁舎建設等の多額の地方債発行が予想されることから、適正な事業選択による地方債発行の抑制に努める。</a:t>
          </a:r>
          <a:endParaRPr lang="ja-JP" altLang="ja-JP">
            <a:effectLst/>
          </a:endParaRPr>
        </a:p>
      </xdr:txBody>
    </xdr:sp>
    <xdr:clientData/>
  </xdr:twoCellAnchor>
  <xdr:oneCellAnchor>
    <xdr:from>
      <xdr:col>3</xdr:col>
      <xdr:colOff>123825</xdr:colOff>
      <xdr:row>69</xdr:row>
      <xdr:rowOff>107950</xdr:rowOff>
    </xdr:from>
    <xdr:ext cx="298543" cy="225703"/>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127000</xdr:rowOff>
    </xdr:from>
    <xdr:to>
      <xdr:col>24</xdr:col>
      <xdr:colOff>25400</xdr:colOff>
      <xdr:row>80</xdr:row>
      <xdr:rowOff>26415</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814300"/>
          <a:ext cx="0" cy="928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169942</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71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26415</xdr:rowOff>
    </xdr:from>
    <xdr:to>
      <xdr:col>24</xdr:col>
      <xdr:colOff>114300</xdr:colOff>
      <xdr:row>80</xdr:row>
      <xdr:rowOff>26415</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74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41927</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127000</xdr:rowOff>
    </xdr:from>
    <xdr:to>
      <xdr:col>24</xdr:col>
      <xdr:colOff>114300</xdr:colOff>
      <xdr:row>74</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49276</xdr:rowOff>
    </xdr:from>
    <xdr:to>
      <xdr:col>24</xdr:col>
      <xdr:colOff>25400</xdr:colOff>
      <xdr:row>78</xdr:row>
      <xdr:rowOff>53848</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3987800" y="1342237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3573</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3033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158496</xdr:rowOff>
    </xdr:from>
    <xdr:to>
      <xdr:col>24</xdr:col>
      <xdr:colOff>76200</xdr:colOff>
      <xdr:row>77</xdr:row>
      <xdr:rowOff>88646</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49276</xdr:rowOff>
    </xdr:from>
    <xdr:to>
      <xdr:col>19</xdr:col>
      <xdr:colOff>187325</xdr:colOff>
      <xdr:row>78</xdr:row>
      <xdr:rowOff>136144</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3098800" y="13422376"/>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140208</xdr:rowOff>
    </xdr:from>
    <xdr:to>
      <xdr:col>20</xdr:col>
      <xdr:colOff>38100</xdr:colOff>
      <xdr:row>77</xdr:row>
      <xdr:rowOff>70358</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17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80535</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2939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136144</xdr:rowOff>
    </xdr:from>
    <xdr:to>
      <xdr:col>15</xdr:col>
      <xdr:colOff>98425</xdr:colOff>
      <xdr:row>79</xdr:row>
      <xdr:rowOff>10413</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2209800" y="13509244"/>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23622</xdr:rowOff>
    </xdr:from>
    <xdr:to>
      <xdr:col>15</xdr:col>
      <xdr:colOff>149225</xdr:colOff>
      <xdr:row>77</xdr:row>
      <xdr:rowOff>125222</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135399</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299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113285</xdr:rowOff>
    </xdr:from>
    <xdr:to>
      <xdr:col>11</xdr:col>
      <xdr:colOff>9525</xdr:colOff>
      <xdr:row>79</xdr:row>
      <xdr:rowOff>10413</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1320800" y="13486385"/>
          <a:ext cx="8890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23622</xdr:rowOff>
    </xdr:from>
    <xdr:to>
      <xdr:col>11</xdr:col>
      <xdr:colOff>60325</xdr:colOff>
      <xdr:row>77</xdr:row>
      <xdr:rowOff>125222</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135399</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299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32765</xdr:rowOff>
    </xdr:from>
    <xdr:to>
      <xdr:col>6</xdr:col>
      <xdr:colOff>171450</xdr:colOff>
      <xdr:row>77</xdr:row>
      <xdr:rowOff>134365</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144542</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3048</xdr:rowOff>
    </xdr:from>
    <xdr:to>
      <xdr:col>24</xdr:col>
      <xdr:colOff>76200</xdr:colOff>
      <xdr:row>78</xdr:row>
      <xdr:rowOff>104648</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337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146575</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334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169926</xdr:rowOff>
    </xdr:from>
    <xdr:to>
      <xdr:col>20</xdr:col>
      <xdr:colOff>38100</xdr:colOff>
      <xdr:row>78</xdr:row>
      <xdr:rowOff>100076</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337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84853</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3457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85344</xdr:rowOff>
    </xdr:from>
    <xdr:to>
      <xdr:col>15</xdr:col>
      <xdr:colOff>149225</xdr:colOff>
      <xdr:row>79</xdr:row>
      <xdr:rowOff>15494</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3458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271</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3544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131063</xdr:rowOff>
    </xdr:from>
    <xdr:to>
      <xdr:col>11</xdr:col>
      <xdr:colOff>60325</xdr:colOff>
      <xdr:row>79</xdr:row>
      <xdr:rowOff>61213</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350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45990</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3590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62485</xdr:rowOff>
    </xdr:from>
    <xdr:to>
      <xdr:col>6</xdr:col>
      <xdr:colOff>171450</xdr:colOff>
      <xdr:row>78</xdr:row>
      <xdr:rowOff>164085</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343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148862</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3521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類似団体平均値を下回っているが、近年の社会保障費の増加及び人口増加による扶助費に係る経費の増大が予想されることから、審査・給付の適正化に努める。</a:t>
          </a:r>
          <a:endParaRPr lang="ja-JP" altLang="ja-JP" sz="1400">
            <a:effectLst/>
          </a:endParaRPr>
        </a:p>
        <a:p>
          <a:r>
            <a:rPr kumimoji="1" lang="ja-JP" altLang="ja-JP" sz="1100">
              <a:solidFill>
                <a:schemeClr val="dk1"/>
              </a:solidFill>
              <a:effectLst/>
              <a:latin typeface="+mn-lt"/>
              <a:ea typeface="+mn-ea"/>
              <a:cs typeface="+mn-cs"/>
            </a:rPr>
            <a:t>　また、物件費についても公共施設の維持管理に多額の経費を要していることから民間委託や指定管理への検討を進めて行くことで、コスト削減に努める。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a:extLst>
            <a:ext uri="{FF2B5EF4-FFF2-40B4-BE49-F238E27FC236}">
              <a16:creationId xmlns:a16="http://schemas.microsoft.com/office/drawing/2014/main" id="{00000000-0008-0000-0400-0000A0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69850</xdr:rowOff>
    </xdr:from>
    <xdr:to>
      <xdr:col>82</xdr:col>
      <xdr:colOff>107950</xdr:colOff>
      <xdr:row>81</xdr:row>
      <xdr:rowOff>19558</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flipV="1">
          <a:off x="16510000" y="12928600"/>
          <a:ext cx="0" cy="97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163085</xdr:rowOff>
    </xdr:from>
    <xdr:ext cx="762000" cy="259045"/>
    <xdr:sp macro="" textlink="">
      <xdr:nvSpPr>
        <xdr:cNvPr id="418" name="公債費以外最小値テキスト">
          <a:extLst>
            <a:ext uri="{FF2B5EF4-FFF2-40B4-BE49-F238E27FC236}">
              <a16:creationId xmlns:a16="http://schemas.microsoft.com/office/drawing/2014/main" id="{00000000-0008-0000-0400-0000A2010000}"/>
            </a:ext>
          </a:extLst>
        </xdr:cNvPr>
        <xdr:cNvSpPr txBox="1"/>
      </xdr:nvSpPr>
      <xdr:spPr>
        <a:xfrm>
          <a:off x="16598900" y="13879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19558</xdr:rowOff>
    </xdr:from>
    <xdr:to>
      <xdr:col>82</xdr:col>
      <xdr:colOff>196850</xdr:colOff>
      <xdr:row>81</xdr:row>
      <xdr:rowOff>19558</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3907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156227</xdr:rowOff>
    </xdr:from>
    <xdr:ext cx="762000" cy="259045"/>
    <xdr:sp macro="" textlink="">
      <xdr:nvSpPr>
        <xdr:cNvPr id="420" name="公債費以外最大値テキスト">
          <a:extLst>
            <a:ext uri="{FF2B5EF4-FFF2-40B4-BE49-F238E27FC236}">
              <a16:creationId xmlns:a16="http://schemas.microsoft.com/office/drawing/2014/main" id="{00000000-0008-0000-0400-0000A4010000}"/>
            </a:ext>
          </a:extLst>
        </xdr:cNvPr>
        <xdr:cNvSpPr txBox="1"/>
      </xdr:nvSpPr>
      <xdr:spPr>
        <a:xfrm>
          <a:off x="16598900" y="1267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69850</xdr:rowOff>
    </xdr:from>
    <xdr:to>
      <xdr:col>82</xdr:col>
      <xdr:colOff>196850</xdr:colOff>
      <xdr:row>75</xdr:row>
      <xdr:rowOff>69850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292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149860</xdr:rowOff>
    </xdr:from>
    <xdr:to>
      <xdr:col>82</xdr:col>
      <xdr:colOff>107950</xdr:colOff>
      <xdr:row>76</xdr:row>
      <xdr:rowOff>122428</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5671800" y="12837160"/>
          <a:ext cx="838200" cy="315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119142</xdr:rowOff>
    </xdr:from>
    <xdr:ext cx="762000" cy="259045"/>
    <xdr:sp macro="" textlink="">
      <xdr:nvSpPr>
        <xdr:cNvPr id="423" name="公債費以外平均値テキスト">
          <a:extLst>
            <a:ext uri="{FF2B5EF4-FFF2-40B4-BE49-F238E27FC236}">
              <a16:creationId xmlns:a16="http://schemas.microsoft.com/office/drawing/2014/main" id="{00000000-0008-0000-0400-0000A7010000}"/>
            </a:ext>
          </a:extLst>
        </xdr:cNvPr>
        <xdr:cNvSpPr txBox="1"/>
      </xdr:nvSpPr>
      <xdr:spPr>
        <a:xfrm>
          <a:off x="16598900" y="133207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147065</xdr:rowOff>
    </xdr:from>
    <xdr:to>
      <xdr:col>82</xdr:col>
      <xdr:colOff>158750</xdr:colOff>
      <xdr:row>78</xdr:row>
      <xdr:rowOff>77215</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64592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149860</xdr:rowOff>
    </xdr:from>
    <xdr:to>
      <xdr:col>78</xdr:col>
      <xdr:colOff>69850</xdr:colOff>
      <xdr:row>77</xdr:row>
      <xdr:rowOff>115570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4782800" y="12837160"/>
          <a:ext cx="889000" cy="480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763</xdr:rowOff>
    </xdr:from>
    <xdr:to>
      <xdr:col>78</xdr:col>
      <xdr:colOff>120650</xdr:colOff>
      <xdr:row>77</xdr:row>
      <xdr:rowOff>102363</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56210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87140</xdr:rowOff>
    </xdr:from>
    <xdr:ext cx="7366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5290800" y="132887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97282</xdr:rowOff>
    </xdr:from>
    <xdr:to>
      <xdr:col>73</xdr:col>
      <xdr:colOff>180975</xdr:colOff>
      <xdr:row>77</xdr:row>
      <xdr:rowOff>115570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3893800" y="1329893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3048</xdr:rowOff>
    </xdr:from>
    <xdr:to>
      <xdr:col>74</xdr:col>
      <xdr:colOff>31750</xdr:colOff>
      <xdr:row>78</xdr:row>
      <xdr:rowOff>104648</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47320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89425</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4401800" y="134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5842</xdr:rowOff>
    </xdr:from>
    <xdr:to>
      <xdr:col>69</xdr:col>
      <xdr:colOff>92075</xdr:colOff>
      <xdr:row>77</xdr:row>
      <xdr:rowOff>97282</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3004800" y="13207492"/>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21337</xdr:rowOff>
    </xdr:from>
    <xdr:to>
      <xdr:col>69</xdr:col>
      <xdr:colOff>142875</xdr:colOff>
      <xdr:row>78</xdr:row>
      <xdr:rowOff>122937</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3843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107714</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3512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3048</xdr:rowOff>
    </xdr:from>
    <xdr:to>
      <xdr:col>65</xdr:col>
      <xdr:colOff>53975</xdr:colOff>
      <xdr:row>78</xdr:row>
      <xdr:rowOff>104648</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29540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89425</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2623800" y="134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71628</xdr:rowOff>
    </xdr:from>
    <xdr:to>
      <xdr:col>82</xdr:col>
      <xdr:colOff>158750</xdr:colOff>
      <xdr:row>77</xdr:row>
      <xdr:rowOff>1778</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6459200" y="1310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88155</xdr:rowOff>
    </xdr:from>
    <xdr:ext cx="762000" cy="259045"/>
    <xdr:sp macro="" textlink="">
      <xdr:nvSpPr>
        <xdr:cNvPr id="442" name="公債費以外該当値テキスト">
          <a:extLst>
            <a:ext uri="{FF2B5EF4-FFF2-40B4-BE49-F238E27FC236}">
              <a16:creationId xmlns:a16="http://schemas.microsoft.com/office/drawing/2014/main" id="{00000000-0008-0000-0400-0000BA010000}"/>
            </a:ext>
          </a:extLst>
        </xdr:cNvPr>
        <xdr:cNvSpPr txBox="1"/>
      </xdr:nvSpPr>
      <xdr:spPr>
        <a:xfrm>
          <a:off x="16598900" y="1294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99060</xdr:rowOff>
    </xdr:from>
    <xdr:to>
      <xdr:col>78</xdr:col>
      <xdr:colOff>120650</xdr:colOff>
      <xdr:row>75</xdr:row>
      <xdr:rowOff>29210</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5621000" y="1278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39387</xdr:rowOff>
    </xdr:from>
    <xdr:ext cx="7366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290800" y="12555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64770</xdr:rowOff>
    </xdr:from>
    <xdr:to>
      <xdr:col>74</xdr:col>
      <xdr:colOff>31750</xdr:colOff>
      <xdr:row>77</xdr:row>
      <xdr:rowOff>166370</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4732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5097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401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46482</xdr:rowOff>
    </xdr:from>
    <xdr:to>
      <xdr:col>69</xdr:col>
      <xdr:colOff>142875</xdr:colOff>
      <xdr:row>77</xdr:row>
      <xdr:rowOff>148082</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3843000" y="1324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158259</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512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126492</xdr:rowOff>
    </xdr:from>
    <xdr:to>
      <xdr:col>65</xdr:col>
      <xdr:colOff>53975</xdr:colOff>
      <xdr:row>77</xdr:row>
      <xdr:rowOff>56642</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29540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66819</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623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鹿児島県姶良市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a:extLst>
            <a:ext uri="{FF2B5EF4-FFF2-40B4-BE49-F238E27FC236}">
              <a16:creationId xmlns:a16="http://schemas.microsoft.com/office/drawing/2014/main" id="{00000000-0008-0000-0500-00002F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a:extLst>
            <a:ext uri="{FF2B5EF4-FFF2-40B4-BE49-F238E27FC236}">
              <a16:creationId xmlns:a16="http://schemas.microsoft.com/office/drawing/2014/main" id="{00000000-0008-0000-0500-000030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162481</xdr:rowOff>
    </xdr:from>
    <xdr:to>
      <xdr:col>29</xdr:col>
      <xdr:colOff>127000</xdr:colOff>
      <xdr:row>20</xdr:row>
      <xdr:rowOff>10319</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651500" y="2096056"/>
          <a:ext cx="0" cy="139088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153846</xdr:rowOff>
    </xdr:from>
    <xdr:ext cx="762000" cy="259045"/>
    <xdr:sp macro="" textlink="">
      <xdr:nvSpPr>
        <xdr:cNvPr id="50" name="人口1人当たり決算額の推移最小値テキスト130">
          <a:extLst>
            <a:ext uri="{FF2B5EF4-FFF2-40B4-BE49-F238E27FC236}">
              <a16:creationId xmlns:a16="http://schemas.microsoft.com/office/drawing/2014/main" id="{00000000-0008-0000-0500-000032000000}"/>
            </a:ext>
          </a:extLst>
        </xdr:cNvPr>
        <xdr:cNvSpPr txBox="1"/>
      </xdr:nvSpPr>
      <xdr:spPr>
        <a:xfrm>
          <a:off x="5740400" y="3459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10319</xdr:rowOff>
    </xdr:from>
    <xdr:to>
      <xdr:col>30</xdr:col>
      <xdr:colOff>25400</xdr:colOff>
      <xdr:row>20</xdr:row>
      <xdr:rowOff>10319</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348694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77408</xdr:rowOff>
    </xdr:from>
    <xdr:ext cx="762000" cy="259045"/>
    <xdr:sp macro="" textlink="">
      <xdr:nvSpPr>
        <xdr:cNvPr id="52" name="人口1人当たり決算額の推移最大値テキスト130">
          <a:extLst>
            <a:ext uri="{FF2B5EF4-FFF2-40B4-BE49-F238E27FC236}">
              <a16:creationId xmlns:a16="http://schemas.microsoft.com/office/drawing/2014/main" id="{00000000-0008-0000-0500-000034000000}"/>
            </a:ext>
          </a:extLst>
        </xdr:cNvPr>
        <xdr:cNvSpPr txBox="1"/>
      </xdr:nvSpPr>
      <xdr:spPr>
        <a:xfrm>
          <a:off x="5740400" y="183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162481</xdr:rowOff>
    </xdr:from>
    <xdr:to>
      <xdr:col>30</xdr:col>
      <xdr:colOff>25400</xdr:colOff>
      <xdr:row>11</xdr:row>
      <xdr:rowOff>162481</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5562600" y="209605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154108</xdr:rowOff>
    </xdr:from>
    <xdr:to>
      <xdr:col>29</xdr:col>
      <xdr:colOff>127000</xdr:colOff>
      <xdr:row>19</xdr:row>
      <xdr:rowOff>19220</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a:off x="5003800" y="3287833"/>
          <a:ext cx="647700" cy="365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14765</xdr:rowOff>
    </xdr:from>
    <xdr:ext cx="762000" cy="259045"/>
    <xdr:sp macro="" textlink="">
      <xdr:nvSpPr>
        <xdr:cNvPr id="55" name="人口1人当たり決算額の推移平均値テキスト130">
          <a:extLst>
            <a:ext uri="{FF2B5EF4-FFF2-40B4-BE49-F238E27FC236}">
              <a16:creationId xmlns:a16="http://schemas.microsoft.com/office/drawing/2014/main" id="{00000000-0008-0000-0500-000037000000}"/>
            </a:ext>
          </a:extLst>
        </xdr:cNvPr>
        <xdr:cNvSpPr txBox="1"/>
      </xdr:nvSpPr>
      <xdr:spPr>
        <a:xfrm>
          <a:off x="5740400" y="29770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169688</xdr:rowOff>
    </xdr:from>
    <xdr:to>
      <xdr:col>29</xdr:col>
      <xdr:colOff>177800</xdr:colOff>
      <xdr:row>18</xdr:row>
      <xdr:rowOff>99838</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5600700" y="31319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131563</xdr:rowOff>
    </xdr:from>
    <xdr:to>
      <xdr:col>26</xdr:col>
      <xdr:colOff>50800</xdr:colOff>
      <xdr:row>18</xdr:row>
      <xdr:rowOff>154108</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a:off x="4305300" y="3265288"/>
          <a:ext cx="698500" cy="225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738</xdr:rowOff>
    </xdr:from>
    <xdr:to>
      <xdr:col>26</xdr:col>
      <xdr:colOff>101600</xdr:colOff>
      <xdr:row>18</xdr:row>
      <xdr:rowOff>102338</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953000" y="31344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112515</xdr:rowOff>
    </xdr:from>
    <xdr:ext cx="7366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4622800" y="2903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131563</xdr:rowOff>
    </xdr:from>
    <xdr:to>
      <xdr:col>22</xdr:col>
      <xdr:colOff>114300</xdr:colOff>
      <xdr:row>18</xdr:row>
      <xdr:rowOff>153079</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3606800" y="3265288"/>
          <a:ext cx="698500" cy="215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21698</xdr:rowOff>
    </xdr:from>
    <xdr:to>
      <xdr:col>22</xdr:col>
      <xdr:colOff>165100</xdr:colOff>
      <xdr:row>18</xdr:row>
      <xdr:rowOff>123298</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4254500" y="31554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133475</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924300" y="2924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153079</xdr:rowOff>
    </xdr:from>
    <xdr:to>
      <xdr:col>18</xdr:col>
      <xdr:colOff>177800</xdr:colOff>
      <xdr:row>19</xdr:row>
      <xdr:rowOff>489</xdr:rowOff>
    </xdr:to>
    <xdr:cxnSp macro="">
      <xdr:nvCxnSpPr>
        <xdr:cNvPr id="63" name="直線コネクタ 62">
          <a:extLst>
            <a:ext uri="{FF2B5EF4-FFF2-40B4-BE49-F238E27FC236}">
              <a16:creationId xmlns:a16="http://schemas.microsoft.com/office/drawing/2014/main" id="{00000000-0008-0000-0500-00003F000000}"/>
            </a:ext>
          </a:extLst>
        </xdr:cNvPr>
        <xdr:cNvCxnSpPr/>
      </xdr:nvCxnSpPr>
      <xdr:spPr bwMode="auto">
        <a:xfrm flipV="1">
          <a:off x="2908300" y="3286804"/>
          <a:ext cx="698500" cy="188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46787</xdr:rowOff>
    </xdr:from>
    <xdr:to>
      <xdr:col>19</xdr:col>
      <xdr:colOff>38100</xdr:colOff>
      <xdr:row>18</xdr:row>
      <xdr:rowOff>148387</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3556000" y="31805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158564</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225800" y="2949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60417</xdr:rowOff>
    </xdr:from>
    <xdr:to>
      <xdr:col>15</xdr:col>
      <xdr:colOff>101600</xdr:colOff>
      <xdr:row>18</xdr:row>
      <xdr:rowOff>162017</xdr:rowOff>
    </xdr:to>
    <xdr:sp macro="" textlink="">
      <xdr:nvSpPr>
        <xdr:cNvPr id="66" name="フローチャート: 判断 65">
          <a:extLst>
            <a:ext uri="{FF2B5EF4-FFF2-40B4-BE49-F238E27FC236}">
              <a16:creationId xmlns:a16="http://schemas.microsoft.com/office/drawing/2014/main" id="{00000000-0008-0000-0500-000042000000}"/>
            </a:ext>
          </a:extLst>
        </xdr:cNvPr>
        <xdr:cNvSpPr/>
      </xdr:nvSpPr>
      <xdr:spPr bwMode="auto">
        <a:xfrm>
          <a:off x="2857500" y="31941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744</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527300" y="2963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139870</xdr:rowOff>
    </xdr:from>
    <xdr:to>
      <xdr:col>29</xdr:col>
      <xdr:colOff>177800</xdr:colOff>
      <xdr:row>19</xdr:row>
      <xdr:rowOff>70020</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5600700" y="32735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111947</xdr:rowOff>
    </xdr:from>
    <xdr:ext cx="762000" cy="259045"/>
    <xdr:sp macro="" textlink="">
      <xdr:nvSpPr>
        <xdr:cNvPr id="74" name="人口1人当たり決算額の推移該当値テキスト130">
          <a:extLst>
            <a:ext uri="{FF2B5EF4-FFF2-40B4-BE49-F238E27FC236}">
              <a16:creationId xmlns:a16="http://schemas.microsoft.com/office/drawing/2014/main" id="{00000000-0008-0000-0500-00004A000000}"/>
            </a:ext>
          </a:extLst>
        </xdr:cNvPr>
        <xdr:cNvSpPr txBox="1"/>
      </xdr:nvSpPr>
      <xdr:spPr>
        <a:xfrm>
          <a:off x="5740400" y="3245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103308</xdr:rowOff>
    </xdr:from>
    <xdr:to>
      <xdr:col>26</xdr:col>
      <xdr:colOff>101600</xdr:colOff>
      <xdr:row>19</xdr:row>
      <xdr:rowOff>33458</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953000" y="32370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18235</xdr:rowOff>
    </xdr:from>
    <xdr:ext cx="7366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4622800" y="33234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80763</xdr:rowOff>
    </xdr:from>
    <xdr:to>
      <xdr:col>22</xdr:col>
      <xdr:colOff>165100</xdr:colOff>
      <xdr:row>19</xdr:row>
      <xdr:rowOff>10913</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4254500" y="32144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167140</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924300" y="3300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102279</xdr:rowOff>
    </xdr:from>
    <xdr:to>
      <xdr:col>19</xdr:col>
      <xdr:colOff>38100</xdr:colOff>
      <xdr:row>19</xdr:row>
      <xdr:rowOff>32429</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3556000" y="32360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17206</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3225800" y="3322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121139</xdr:rowOff>
    </xdr:from>
    <xdr:to>
      <xdr:col>15</xdr:col>
      <xdr:colOff>101600</xdr:colOff>
      <xdr:row>19</xdr:row>
      <xdr:rowOff>51289</xdr:rowOff>
    </xdr:to>
    <xdr:sp macro="" textlink="">
      <xdr:nvSpPr>
        <xdr:cNvPr id="81" name="楕円 80">
          <a:extLst>
            <a:ext uri="{FF2B5EF4-FFF2-40B4-BE49-F238E27FC236}">
              <a16:creationId xmlns:a16="http://schemas.microsoft.com/office/drawing/2014/main" id="{00000000-0008-0000-0500-000051000000}"/>
            </a:ext>
          </a:extLst>
        </xdr:cNvPr>
        <xdr:cNvSpPr/>
      </xdr:nvSpPr>
      <xdr:spPr bwMode="auto">
        <a:xfrm>
          <a:off x="2857500" y="32548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36066</xdr:rowOff>
    </xdr:from>
    <xdr:ext cx="762000" cy="259045"/>
    <xdr:sp macro="" textlink="">
      <xdr:nvSpPr>
        <xdr:cNvPr id="82" name="テキスト ボックス 81">
          <a:extLst>
            <a:ext uri="{FF2B5EF4-FFF2-40B4-BE49-F238E27FC236}">
              <a16:creationId xmlns:a16="http://schemas.microsoft.com/office/drawing/2014/main" id="{00000000-0008-0000-0500-000052000000}"/>
            </a:ext>
          </a:extLst>
        </xdr:cNvPr>
        <xdr:cNvSpPr txBox="1"/>
      </xdr:nvSpPr>
      <xdr:spPr>
        <a:xfrm>
          <a:off x="2527300" y="3341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a:extLst>
            <a:ext uri="{FF2B5EF4-FFF2-40B4-BE49-F238E27FC236}">
              <a16:creationId xmlns:a16="http://schemas.microsoft.com/office/drawing/2014/main" id="{00000000-0008-0000-0500-000054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a:extLst>
            <a:ext uri="{FF2B5EF4-FFF2-40B4-BE49-F238E27FC236}">
              <a16:creationId xmlns:a16="http://schemas.microsoft.com/office/drawing/2014/main" id="{00000000-0008-0000-0500-000056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a:extLst>
            <a:ext uri="{FF2B5EF4-FFF2-40B4-BE49-F238E27FC236}">
              <a16:creationId xmlns:a16="http://schemas.microsoft.com/office/drawing/2014/main" id="{00000000-0008-0000-0500-000057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a:extLst>
            <a:ext uri="{FF2B5EF4-FFF2-40B4-BE49-F238E27FC236}">
              <a16:creationId xmlns:a16="http://schemas.microsoft.com/office/drawing/2014/main" id="{00000000-0008-0000-0500-00005D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a:extLst>
            <a:ext uri="{FF2B5EF4-FFF2-40B4-BE49-F238E27FC236}">
              <a16:creationId xmlns:a16="http://schemas.microsoft.com/office/drawing/2014/main" id="{00000000-0008-0000-0500-00005E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a:extLst>
            <a:ext uri="{FF2B5EF4-FFF2-40B4-BE49-F238E27FC236}">
              <a16:creationId xmlns:a16="http://schemas.microsoft.com/office/drawing/2014/main" id="{00000000-0008-0000-0500-00005F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10" name="テキスト ボックス 109">
          <a:extLst>
            <a:ext uri="{FF2B5EF4-FFF2-40B4-BE49-F238E27FC236}">
              <a16:creationId xmlns:a16="http://schemas.microsoft.com/office/drawing/2014/main" id="{00000000-0008-0000-0500-00006E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1" name="人口1人当たり決算額の推移グラフ枠445">
          <a:extLst>
            <a:ext uri="{FF2B5EF4-FFF2-40B4-BE49-F238E27FC236}">
              <a16:creationId xmlns:a16="http://schemas.microsoft.com/office/drawing/2014/main" id="{00000000-0008-0000-0500-00006F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88007</xdr:rowOff>
    </xdr:from>
    <xdr:to>
      <xdr:col>29</xdr:col>
      <xdr:colOff>127000</xdr:colOff>
      <xdr:row>38</xdr:row>
      <xdr:rowOff>3164</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651500" y="6012557"/>
          <a:ext cx="0" cy="14582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318141</xdr:rowOff>
    </xdr:from>
    <xdr:ext cx="762000" cy="259045"/>
    <xdr:sp macro="" textlink="">
      <xdr:nvSpPr>
        <xdr:cNvPr id="113" name="人口1人当たり決算額の推移最小値テキスト445">
          <a:extLst>
            <a:ext uri="{FF2B5EF4-FFF2-40B4-BE49-F238E27FC236}">
              <a16:creationId xmlns:a16="http://schemas.microsoft.com/office/drawing/2014/main" id="{00000000-0008-0000-0500-000071000000}"/>
            </a:ext>
          </a:extLst>
        </xdr:cNvPr>
        <xdr:cNvSpPr txBox="1"/>
      </xdr:nvSpPr>
      <xdr:spPr>
        <a:xfrm>
          <a:off x="5740400" y="7442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3164</xdr:rowOff>
    </xdr:from>
    <xdr:to>
      <xdr:col>30</xdr:col>
      <xdr:colOff>25400</xdr:colOff>
      <xdr:row>38</xdr:row>
      <xdr:rowOff>3164</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74707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2934</xdr:rowOff>
    </xdr:from>
    <xdr:ext cx="762000" cy="259045"/>
    <xdr:sp macro="" textlink="">
      <xdr:nvSpPr>
        <xdr:cNvPr id="115" name="人口1人当たり決算額の推移最大値テキスト445">
          <a:extLst>
            <a:ext uri="{FF2B5EF4-FFF2-40B4-BE49-F238E27FC236}">
              <a16:creationId xmlns:a16="http://schemas.microsoft.com/office/drawing/2014/main" id="{00000000-0008-0000-0500-000073000000}"/>
            </a:ext>
          </a:extLst>
        </xdr:cNvPr>
        <xdr:cNvSpPr txBox="1"/>
      </xdr:nvSpPr>
      <xdr:spPr>
        <a:xfrm>
          <a:off x="5740400" y="575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88007</xdr:rowOff>
    </xdr:from>
    <xdr:to>
      <xdr:col>30</xdr:col>
      <xdr:colOff>25400</xdr:colOff>
      <xdr:row>33</xdr:row>
      <xdr:rowOff>88007</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5562600" y="60125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306843</xdr:rowOff>
    </xdr:from>
    <xdr:to>
      <xdr:col>29</xdr:col>
      <xdr:colOff>127000</xdr:colOff>
      <xdr:row>35</xdr:row>
      <xdr:rowOff>5221</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5003800" y="6574293"/>
          <a:ext cx="647700" cy="412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191936</xdr:rowOff>
    </xdr:from>
    <xdr:ext cx="762000" cy="259045"/>
    <xdr:sp macro="" textlink="">
      <xdr:nvSpPr>
        <xdr:cNvPr id="118" name="人口1人当たり決算額の推移平均値テキスト445">
          <a:extLst>
            <a:ext uri="{FF2B5EF4-FFF2-40B4-BE49-F238E27FC236}">
              <a16:creationId xmlns:a16="http://schemas.microsoft.com/office/drawing/2014/main" id="{00000000-0008-0000-0500-000076000000}"/>
            </a:ext>
          </a:extLst>
        </xdr:cNvPr>
        <xdr:cNvSpPr txBox="1"/>
      </xdr:nvSpPr>
      <xdr:spPr>
        <a:xfrm>
          <a:off x="5740400" y="68022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219859</xdr:rowOff>
    </xdr:from>
    <xdr:to>
      <xdr:col>29</xdr:col>
      <xdr:colOff>177800</xdr:colOff>
      <xdr:row>35</xdr:row>
      <xdr:rowOff>321459</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5600700" y="68302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269777</xdr:rowOff>
    </xdr:from>
    <xdr:to>
      <xdr:col>26</xdr:col>
      <xdr:colOff>50800</xdr:colOff>
      <xdr:row>34</xdr:row>
      <xdr:rowOff>306843</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4305300" y="6537227"/>
          <a:ext cx="698500" cy="370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234000</xdr:rowOff>
    </xdr:from>
    <xdr:to>
      <xdr:col>26</xdr:col>
      <xdr:colOff>101600</xdr:colOff>
      <xdr:row>35</xdr:row>
      <xdr:rowOff>335600</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953000" y="68443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320377</xdr:rowOff>
    </xdr:from>
    <xdr:ext cx="7366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4622800" y="6930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249726</xdr:rowOff>
    </xdr:from>
    <xdr:to>
      <xdr:col>22</xdr:col>
      <xdr:colOff>114300</xdr:colOff>
      <xdr:row>34</xdr:row>
      <xdr:rowOff>269777</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a:off x="3606800" y="6517176"/>
          <a:ext cx="698500" cy="200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238768</xdr:rowOff>
    </xdr:from>
    <xdr:to>
      <xdr:col>22</xdr:col>
      <xdr:colOff>165100</xdr:colOff>
      <xdr:row>35</xdr:row>
      <xdr:rowOff>340368</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4254500" y="68491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325145</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924300" y="6935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249726</xdr:rowOff>
    </xdr:from>
    <xdr:to>
      <xdr:col>18</xdr:col>
      <xdr:colOff>177800</xdr:colOff>
      <xdr:row>35</xdr:row>
      <xdr:rowOff>5025</xdr:rowOff>
    </xdr:to>
    <xdr:cxnSp macro="">
      <xdr:nvCxnSpPr>
        <xdr:cNvPr id="126" name="直線コネクタ 125">
          <a:extLst>
            <a:ext uri="{FF2B5EF4-FFF2-40B4-BE49-F238E27FC236}">
              <a16:creationId xmlns:a16="http://schemas.microsoft.com/office/drawing/2014/main" id="{00000000-0008-0000-0500-00007E000000}"/>
            </a:ext>
          </a:extLst>
        </xdr:cNvPr>
        <xdr:cNvCxnSpPr/>
      </xdr:nvCxnSpPr>
      <xdr:spPr bwMode="auto">
        <a:xfrm flipV="1">
          <a:off x="2908300" y="6517176"/>
          <a:ext cx="698500" cy="981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247650</xdr:rowOff>
    </xdr:from>
    <xdr:to>
      <xdr:col>19</xdr:col>
      <xdr:colOff>38100</xdr:colOff>
      <xdr:row>36</xdr:row>
      <xdr:rowOff>6350</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3556000" y="68580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334027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225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253136</xdr:rowOff>
    </xdr:from>
    <xdr:to>
      <xdr:col>15</xdr:col>
      <xdr:colOff>101600</xdr:colOff>
      <xdr:row>36</xdr:row>
      <xdr:rowOff>11836</xdr:rowOff>
    </xdr:to>
    <xdr:sp macro="" textlink="">
      <xdr:nvSpPr>
        <xdr:cNvPr id="129" name="フローチャート: 判断 128">
          <a:extLst>
            <a:ext uri="{FF2B5EF4-FFF2-40B4-BE49-F238E27FC236}">
              <a16:creationId xmlns:a16="http://schemas.microsoft.com/office/drawing/2014/main" id="{00000000-0008-0000-0500-000081000000}"/>
            </a:ext>
          </a:extLst>
        </xdr:cNvPr>
        <xdr:cNvSpPr/>
      </xdr:nvSpPr>
      <xdr:spPr bwMode="auto">
        <a:xfrm>
          <a:off x="2857500" y="6863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339513</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527300" y="6949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297321</xdr:rowOff>
    </xdr:from>
    <xdr:to>
      <xdr:col>29</xdr:col>
      <xdr:colOff>177800</xdr:colOff>
      <xdr:row>35</xdr:row>
      <xdr:rowOff>56021</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5600700" y="65647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142398</xdr:rowOff>
    </xdr:from>
    <xdr:ext cx="762000" cy="259045"/>
    <xdr:sp macro="" textlink="">
      <xdr:nvSpPr>
        <xdr:cNvPr id="137" name="人口1人当たり決算額の推移該当値テキスト445">
          <a:extLst>
            <a:ext uri="{FF2B5EF4-FFF2-40B4-BE49-F238E27FC236}">
              <a16:creationId xmlns:a16="http://schemas.microsoft.com/office/drawing/2014/main" id="{00000000-0008-0000-0500-000089000000}"/>
            </a:ext>
          </a:extLst>
        </xdr:cNvPr>
        <xdr:cNvSpPr txBox="1"/>
      </xdr:nvSpPr>
      <xdr:spPr>
        <a:xfrm>
          <a:off x="5740400" y="640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256043</xdr:rowOff>
    </xdr:from>
    <xdr:to>
      <xdr:col>26</xdr:col>
      <xdr:colOff>101600</xdr:colOff>
      <xdr:row>35</xdr:row>
      <xdr:rowOff>14743</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953000" y="65234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24920</xdr:rowOff>
    </xdr:from>
    <xdr:ext cx="7366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4622800" y="62923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218977</xdr:rowOff>
    </xdr:from>
    <xdr:to>
      <xdr:col>22</xdr:col>
      <xdr:colOff>165100</xdr:colOff>
      <xdr:row>34</xdr:row>
      <xdr:rowOff>320577</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4254500" y="64864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330754</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924300" y="6255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198925</xdr:rowOff>
    </xdr:from>
    <xdr:to>
      <xdr:col>19</xdr:col>
      <xdr:colOff>38100</xdr:colOff>
      <xdr:row>34</xdr:row>
      <xdr:rowOff>300526</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3556000" y="6466375"/>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310702</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3225800" y="6235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297125</xdr:rowOff>
    </xdr:from>
    <xdr:to>
      <xdr:col>15</xdr:col>
      <xdr:colOff>101600</xdr:colOff>
      <xdr:row>35</xdr:row>
      <xdr:rowOff>55825</xdr:rowOff>
    </xdr:to>
    <xdr:sp macro="" textlink="">
      <xdr:nvSpPr>
        <xdr:cNvPr id="144" name="楕円 143">
          <a:extLst>
            <a:ext uri="{FF2B5EF4-FFF2-40B4-BE49-F238E27FC236}">
              <a16:creationId xmlns:a16="http://schemas.microsoft.com/office/drawing/2014/main" id="{00000000-0008-0000-0500-000090000000}"/>
            </a:ext>
          </a:extLst>
        </xdr:cNvPr>
        <xdr:cNvSpPr/>
      </xdr:nvSpPr>
      <xdr:spPr bwMode="auto">
        <a:xfrm>
          <a:off x="2857500" y="65645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66003</xdr:rowOff>
    </xdr:from>
    <xdr:ext cx="762000" cy="259045"/>
    <xdr:sp macro="" textlink="">
      <xdr:nvSpPr>
        <xdr:cNvPr id="145" name="テキスト ボックス 144">
          <a:extLst>
            <a:ext uri="{FF2B5EF4-FFF2-40B4-BE49-F238E27FC236}">
              <a16:creationId xmlns:a16="http://schemas.microsoft.com/office/drawing/2014/main" id="{00000000-0008-0000-0500-000091000000}"/>
            </a:ext>
          </a:extLst>
        </xdr:cNvPr>
        <xdr:cNvSpPr txBox="1"/>
      </xdr:nvSpPr>
      <xdr:spPr>
        <a:xfrm>
          <a:off x="2527300" y="6333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鹿児島県姶良市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78,077
77,576
231.25
36,202,968
35,097,130
916,690
17,991,400
30,455,664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10.4
47.0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105753</xdr:rowOff>
    </xdr:from>
    <xdr:to>
      <xdr:col>24</xdr:col>
      <xdr:colOff>62865</xdr:colOff>
      <xdr:row>38</xdr:row>
      <xdr:rowOff>154483</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49253"/>
          <a:ext cx="1270" cy="1420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158310</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73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154483</xdr:rowOff>
    </xdr:from>
    <xdr:to>
      <xdr:col>24</xdr:col>
      <xdr:colOff>152400</xdr:colOff>
      <xdr:row>38</xdr:row>
      <xdr:rowOff>154483</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69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52430</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24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105753</xdr:rowOff>
    </xdr:from>
    <xdr:to>
      <xdr:col>24</xdr:col>
      <xdr:colOff>152400</xdr:colOff>
      <xdr:row>30</xdr:row>
      <xdr:rowOff>105753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49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33763</xdr:rowOff>
    </xdr:from>
    <xdr:to>
      <xdr:col>24</xdr:col>
      <xdr:colOff>63500</xdr:colOff>
      <xdr:row>37</xdr:row>
      <xdr:rowOff>75749</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6377413"/>
          <a:ext cx="838200" cy="41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48607</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493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25730</xdr:rowOff>
    </xdr:from>
    <xdr:to>
      <xdr:col>24</xdr:col>
      <xdr:colOff>114300</xdr:colOff>
      <xdr:row>36</xdr:row>
      <xdr:rowOff>127330</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97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15837</xdr:rowOff>
    </xdr:from>
    <xdr:to>
      <xdr:col>19</xdr:col>
      <xdr:colOff>177800</xdr:colOff>
      <xdr:row>37</xdr:row>
      <xdr:rowOff>33763</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908300" y="6359487"/>
          <a:ext cx="889000" cy="17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31274</xdr:rowOff>
    </xdr:from>
    <xdr:to>
      <xdr:col>20</xdr:col>
      <xdr:colOff>38100</xdr:colOff>
      <xdr:row>36</xdr:row>
      <xdr:rowOff>132874</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20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149401</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5978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15837</xdr:rowOff>
    </xdr:from>
    <xdr:to>
      <xdr:col>15</xdr:col>
      <xdr:colOff>50800</xdr:colOff>
      <xdr:row>37</xdr:row>
      <xdr:rowOff>64091</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359487"/>
          <a:ext cx="889000" cy="48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63868</xdr:rowOff>
    </xdr:from>
    <xdr:to>
      <xdr:col>15</xdr:col>
      <xdr:colOff>101600</xdr:colOff>
      <xdr:row>36</xdr:row>
      <xdr:rowOff>165468</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23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10545</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011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26429</xdr:rowOff>
    </xdr:from>
    <xdr:to>
      <xdr:col>10</xdr:col>
      <xdr:colOff>114300</xdr:colOff>
      <xdr:row>37</xdr:row>
      <xdr:rowOff>64091</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370079"/>
          <a:ext cx="889000" cy="37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169786</xdr:rowOff>
    </xdr:from>
    <xdr:to>
      <xdr:col>10</xdr:col>
      <xdr:colOff>165100</xdr:colOff>
      <xdr:row>37</xdr:row>
      <xdr:rowOff>99936</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4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116463</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117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9938</xdr:rowOff>
    </xdr:from>
    <xdr:to>
      <xdr:col>6</xdr:col>
      <xdr:colOff>38100</xdr:colOff>
      <xdr:row>37</xdr:row>
      <xdr:rowOff>111538</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102665</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44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24949</xdr:rowOff>
    </xdr:from>
    <xdr:to>
      <xdr:col>24</xdr:col>
      <xdr:colOff>114300</xdr:colOff>
      <xdr:row>37</xdr:row>
      <xdr:rowOff>126549</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368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3376</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347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154413</xdr:rowOff>
    </xdr:from>
    <xdr:to>
      <xdr:col>20</xdr:col>
      <xdr:colOff>38100</xdr:colOff>
      <xdr:row>37</xdr:row>
      <xdr:rowOff>84563</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326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75690</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419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136487</xdr:rowOff>
    </xdr:from>
    <xdr:to>
      <xdr:col>15</xdr:col>
      <xdr:colOff>101600</xdr:colOff>
      <xdr:row>37</xdr:row>
      <xdr:rowOff>66637</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308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57764</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401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13291</xdr:rowOff>
    </xdr:from>
    <xdr:to>
      <xdr:col>10</xdr:col>
      <xdr:colOff>165100</xdr:colOff>
      <xdr:row>37</xdr:row>
      <xdr:rowOff>114891</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356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106018</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449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147079</xdr:rowOff>
    </xdr:from>
    <xdr:to>
      <xdr:col>6</xdr:col>
      <xdr:colOff>38100</xdr:colOff>
      <xdr:row>37</xdr:row>
      <xdr:rowOff>77229</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319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93756</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094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41783</xdr:rowOff>
    </xdr:from>
    <xdr:to>
      <xdr:col>24</xdr:col>
      <xdr:colOff>62865</xdr:colOff>
      <xdr:row>58</xdr:row>
      <xdr:rowOff>105508</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785733"/>
          <a:ext cx="1270" cy="1263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109335</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053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105508</xdr:rowOff>
    </xdr:from>
    <xdr:to>
      <xdr:col>24</xdr:col>
      <xdr:colOff>152400</xdr:colOff>
      <xdr:row>58</xdr:row>
      <xdr:rowOff>105508</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049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159910</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560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41783</xdr:rowOff>
    </xdr:from>
    <xdr:to>
      <xdr:col>24</xdr:col>
      <xdr:colOff>152400</xdr:colOff>
      <xdr:row>51</xdr:row>
      <xdr:rowOff>41783</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785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93120</xdr:rowOff>
    </xdr:from>
    <xdr:to>
      <xdr:col>24</xdr:col>
      <xdr:colOff>63500</xdr:colOff>
      <xdr:row>57</xdr:row>
      <xdr:rowOff>145981</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865770"/>
          <a:ext cx="838200" cy="5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154329</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5840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131452</xdr:rowOff>
    </xdr:from>
    <xdr:to>
      <xdr:col>24</xdr:col>
      <xdr:colOff>114300</xdr:colOff>
      <xdr:row>57</xdr:row>
      <xdr:rowOff>61602</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732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112888</xdr:rowOff>
    </xdr:from>
    <xdr:to>
      <xdr:col>19</xdr:col>
      <xdr:colOff>177800</xdr:colOff>
      <xdr:row>57</xdr:row>
      <xdr:rowOff>145981</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2908300" y="9885538"/>
          <a:ext cx="889000" cy="33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846</xdr:rowOff>
    </xdr:from>
    <xdr:to>
      <xdr:col>20</xdr:col>
      <xdr:colOff>38100</xdr:colOff>
      <xdr:row>57</xdr:row>
      <xdr:rowOff>102446</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773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118973</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548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112888</xdr:rowOff>
    </xdr:from>
    <xdr:to>
      <xdr:col>15</xdr:col>
      <xdr:colOff>50800</xdr:colOff>
      <xdr:row>58</xdr:row>
      <xdr:rowOff>36231</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9885538"/>
          <a:ext cx="889000" cy="94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72299</xdr:rowOff>
    </xdr:from>
    <xdr:to>
      <xdr:col>15</xdr:col>
      <xdr:colOff>101600</xdr:colOff>
      <xdr:row>58</xdr:row>
      <xdr:rowOff>2449</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844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165026</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937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36231</xdr:rowOff>
    </xdr:from>
    <xdr:to>
      <xdr:col>10</xdr:col>
      <xdr:colOff>114300</xdr:colOff>
      <xdr:row>58</xdr:row>
      <xdr:rowOff>85391</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9980331"/>
          <a:ext cx="889000" cy="49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124692</xdr:rowOff>
    </xdr:from>
    <xdr:to>
      <xdr:col>10</xdr:col>
      <xdr:colOff>165100</xdr:colOff>
      <xdr:row>58</xdr:row>
      <xdr:rowOff>54842</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89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71369</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672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157197</xdr:rowOff>
    </xdr:from>
    <xdr:to>
      <xdr:col>6</xdr:col>
      <xdr:colOff>38100</xdr:colOff>
      <xdr:row>58</xdr:row>
      <xdr:rowOff>87347</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92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103874</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705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42320</xdr:rowOff>
    </xdr:from>
    <xdr:to>
      <xdr:col>24</xdr:col>
      <xdr:colOff>114300</xdr:colOff>
      <xdr:row>57</xdr:row>
      <xdr:rowOff>143920</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81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20747</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793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95181</xdr:rowOff>
    </xdr:from>
    <xdr:to>
      <xdr:col>20</xdr:col>
      <xdr:colOff>38100</xdr:colOff>
      <xdr:row>58</xdr:row>
      <xdr:rowOff>25331</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867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16458</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960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62088</xdr:rowOff>
    </xdr:from>
    <xdr:to>
      <xdr:col>15</xdr:col>
      <xdr:colOff>101600</xdr:colOff>
      <xdr:row>57</xdr:row>
      <xdr:rowOff>163688</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834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8765</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609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156881</xdr:rowOff>
    </xdr:from>
    <xdr:to>
      <xdr:col>10</xdr:col>
      <xdr:colOff>165100</xdr:colOff>
      <xdr:row>58</xdr:row>
      <xdr:rowOff>87031</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929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78158</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10022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34591</xdr:rowOff>
    </xdr:from>
    <xdr:to>
      <xdr:col>6</xdr:col>
      <xdr:colOff>38100</xdr:colOff>
      <xdr:row>58</xdr:row>
      <xdr:rowOff>136191</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978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127318</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10071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148196</xdr:rowOff>
    </xdr:from>
    <xdr:to>
      <xdr:col>24</xdr:col>
      <xdr:colOff>62865</xdr:colOff>
      <xdr:row>79</xdr:row>
      <xdr:rowOff>27115</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149696"/>
          <a:ext cx="1270" cy="1421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30942</xdr:rowOff>
    </xdr:from>
    <xdr:ext cx="378565"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5754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27115</xdr:rowOff>
    </xdr:from>
    <xdr:to>
      <xdr:col>24</xdr:col>
      <xdr:colOff>152400</xdr:colOff>
      <xdr:row>79</xdr:row>
      <xdr:rowOff>27115</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57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94873</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924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148196</xdr:rowOff>
    </xdr:from>
    <xdr:to>
      <xdr:col>24</xdr:col>
      <xdr:colOff>152400</xdr:colOff>
      <xdr:row>70</xdr:row>
      <xdr:rowOff>148196</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149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116269</xdr:rowOff>
    </xdr:from>
    <xdr:to>
      <xdr:col>24</xdr:col>
      <xdr:colOff>63500</xdr:colOff>
      <xdr:row>78</xdr:row>
      <xdr:rowOff>139661</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3797300" y="13489369"/>
          <a:ext cx="838200" cy="23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23310</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2249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433</xdr:rowOff>
    </xdr:from>
    <xdr:to>
      <xdr:col>24</xdr:col>
      <xdr:colOff>114300</xdr:colOff>
      <xdr:row>78</xdr:row>
      <xdr:rowOff>102033</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37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139661</xdr:rowOff>
    </xdr:from>
    <xdr:to>
      <xdr:col>19</xdr:col>
      <xdr:colOff>177800</xdr:colOff>
      <xdr:row>78</xdr:row>
      <xdr:rowOff>141452</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908300" y="13512761"/>
          <a:ext cx="889000" cy="1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171386</xdr:rowOff>
    </xdr:from>
    <xdr:to>
      <xdr:col>20</xdr:col>
      <xdr:colOff>38100</xdr:colOff>
      <xdr:row>78</xdr:row>
      <xdr:rowOff>101536</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373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118063</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148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141452</xdr:rowOff>
    </xdr:from>
    <xdr:to>
      <xdr:col>15</xdr:col>
      <xdr:colOff>50800</xdr:colOff>
      <xdr:row>78</xdr:row>
      <xdr:rowOff>144235</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2019300" y="13514552"/>
          <a:ext cx="889000" cy="2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167920</xdr:rowOff>
    </xdr:from>
    <xdr:to>
      <xdr:col>15</xdr:col>
      <xdr:colOff>101600</xdr:colOff>
      <xdr:row>78</xdr:row>
      <xdr:rowOff>98070</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36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114597</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144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144235</xdr:rowOff>
    </xdr:from>
    <xdr:to>
      <xdr:col>10</xdr:col>
      <xdr:colOff>114300</xdr:colOff>
      <xdr:row>78</xdr:row>
      <xdr:rowOff>165264</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flipV="1">
          <a:off x="1130300" y="13517335"/>
          <a:ext cx="889000" cy="21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24168</xdr:rowOff>
    </xdr:from>
    <xdr:to>
      <xdr:col>10</xdr:col>
      <xdr:colOff>165100</xdr:colOff>
      <xdr:row>78</xdr:row>
      <xdr:rowOff>125768</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397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142295</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172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23177</xdr:rowOff>
    </xdr:from>
    <xdr:to>
      <xdr:col>6</xdr:col>
      <xdr:colOff>38100</xdr:colOff>
      <xdr:row>78</xdr:row>
      <xdr:rowOff>124777</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396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141304</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171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65469</xdr:rowOff>
    </xdr:from>
    <xdr:to>
      <xdr:col>24</xdr:col>
      <xdr:colOff>114300</xdr:colOff>
      <xdr:row>78</xdr:row>
      <xdr:rowOff>167069</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438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151846</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353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88861</xdr:rowOff>
    </xdr:from>
    <xdr:to>
      <xdr:col>20</xdr:col>
      <xdr:colOff>38100</xdr:colOff>
      <xdr:row>79</xdr:row>
      <xdr:rowOff>19011</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46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10138</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55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90652</xdr:rowOff>
    </xdr:from>
    <xdr:to>
      <xdr:col>15</xdr:col>
      <xdr:colOff>101600</xdr:colOff>
      <xdr:row>79</xdr:row>
      <xdr:rowOff>20802</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463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11929</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556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93435</xdr:rowOff>
    </xdr:from>
    <xdr:to>
      <xdr:col>10</xdr:col>
      <xdr:colOff>165100</xdr:colOff>
      <xdr:row>79</xdr:row>
      <xdr:rowOff>23585</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466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14712</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559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114464</xdr:rowOff>
    </xdr:from>
    <xdr:to>
      <xdr:col>6</xdr:col>
      <xdr:colOff>38100</xdr:colOff>
      <xdr:row>79</xdr:row>
      <xdr:rowOff>44614</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48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35741</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580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56762</xdr:rowOff>
    </xdr:from>
    <xdr:to>
      <xdr:col>24</xdr:col>
      <xdr:colOff>62865</xdr:colOff>
      <xdr:row>98</xdr:row>
      <xdr:rowOff>92337</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633595" y="15487262"/>
          <a:ext cx="1270" cy="1407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96164</xdr:rowOff>
    </xdr:from>
    <xdr:ext cx="534377" cy="259045"/>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686300" y="16898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92337</xdr:rowOff>
    </xdr:from>
    <xdr:to>
      <xdr:col>24</xdr:col>
      <xdr:colOff>152400</xdr:colOff>
      <xdr:row>98</xdr:row>
      <xdr:rowOff>92337</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6894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3439</xdr:rowOff>
    </xdr:from>
    <xdr:ext cx="599010" cy="259045"/>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686300" y="15262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56762</xdr:rowOff>
    </xdr:from>
    <xdr:to>
      <xdr:col>24</xdr:col>
      <xdr:colOff>152400</xdr:colOff>
      <xdr:row>90</xdr:row>
      <xdr:rowOff>56762</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5487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83736</xdr:rowOff>
    </xdr:from>
    <xdr:to>
      <xdr:col>24</xdr:col>
      <xdr:colOff>63500</xdr:colOff>
      <xdr:row>94</xdr:row>
      <xdr:rowOff>276</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3797300" y="16028586"/>
          <a:ext cx="838200" cy="87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125500</xdr:rowOff>
    </xdr:from>
    <xdr:ext cx="599010" cy="259045"/>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686300" y="164132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147073</xdr:rowOff>
    </xdr:from>
    <xdr:to>
      <xdr:col>24</xdr:col>
      <xdr:colOff>114300</xdr:colOff>
      <xdr:row>96</xdr:row>
      <xdr:rowOff>77223</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4584700" y="1643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83736</xdr:rowOff>
    </xdr:from>
    <xdr:to>
      <xdr:col>19</xdr:col>
      <xdr:colOff>177800</xdr:colOff>
      <xdr:row>95</xdr:row>
      <xdr:rowOff>104212</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908300" y="16028586"/>
          <a:ext cx="889000" cy="363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9685</xdr:rowOff>
    </xdr:from>
    <xdr:to>
      <xdr:col>20</xdr:col>
      <xdr:colOff>38100</xdr:colOff>
      <xdr:row>95</xdr:row>
      <xdr:rowOff>111285</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3746500" y="1629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102412</xdr:rowOff>
    </xdr:from>
    <xdr:ext cx="59901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497795" y="16390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104212</xdr:rowOff>
    </xdr:from>
    <xdr:to>
      <xdr:col>15</xdr:col>
      <xdr:colOff>50800</xdr:colOff>
      <xdr:row>96</xdr:row>
      <xdr:rowOff>3324</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2019300" y="16391962"/>
          <a:ext cx="889000" cy="70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120969</xdr:rowOff>
    </xdr:from>
    <xdr:to>
      <xdr:col>15</xdr:col>
      <xdr:colOff>101600</xdr:colOff>
      <xdr:row>97</xdr:row>
      <xdr:rowOff>51119</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2857500" y="16580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42246</xdr:rowOff>
    </xdr:from>
    <xdr:ext cx="59901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608795" y="16672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3324</xdr:rowOff>
    </xdr:from>
    <xdr:to>
      <xdr:col>10</xdr:col>
      <xdr:colOff>114300</xdr:colOff>
      <xdr:row>96</xdr:row>
      <xdr:rowOff>66199</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flipV="1">
          <a:off x="1130300" y="16462524"/>
          <a:ext cx="889000" cy="6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322</xdr:rowOff>
    </xdr:from>
    <xdr:to>
      <xdr:col>10</xdr:col>
      <xdr:colOff>165100</xdr:colOff>
      <xdr:row>97</xdr:row>
      <xdr:rowOff>101922</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968500" y="1663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93049</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52111" y="16723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54110</xdr:rowOff>
    </xdr:from>
    <xdr:to>
      <xdr:col>6</xdr:col>
      <xdr:colOff>38100</xdr:colOff>
      <xdr:row>97</xdr:row>
      <xdr:rowOff>155710</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079500" y="1668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146837</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63111" y="16777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120926</xdr:rowOff>
    </xdr:from>
    <xdr:to>
      <xdr:col>24</xdr:col>
      <xdr:colOff>114300</xdr:colOff>
      <xdr:row>94</xdr:row>
      <xdr:rowOff>51076</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4584700" y="16065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143803</xdr:rowOff>
    </xdr:from>
    <xdr:ext cx="599010" cy="259045"/>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686300" y="15917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32936</xdr:rowOff>
    </xdr:from>
    <xdr:to>
      <xdr:col>20</xdr:col>
      <xdr:colOff>38100</xdr:colOff>
      <xdr:row>93</xdr:row>
      <xdr:rowOff>134536</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3746500" y="15977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151063</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497795" y="15753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53412</xdr:rowOff>
    </xdr:from>
    <xdr:to>
      <xdr:col>15</xdr:col>
      <xdr:colOff>101600</xdr:colOff>
      <xdr:row>95</xdr:row>
      <xdr:rowOff>155012</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2857500" y="16341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89</xdr:rowOff>
    </xdr:from>
    <xdr:ext cx="599010"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608795" y="16116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123974</xdr:rowOff>
    </xdr:from>
    <xdr:to>
      <xdr:col>10</xdr:col>
      <xdr:colOff>165100</xdr:colOff>
      <xdr:row>96</xdr:row>
      <xdr:rowOff>54124</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968500" y="16411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70651</xdr:rowOff>
    </xdr:from>
    <xdr:ext cx="599010"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19795" y="16186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15399</xdr:rowOff>
    </xdr:from>
    <xdr:to>
      <xdr:col>6</xdr:col>
      <xdr:colOff>38100</xdr:colOff>
      <xdr:row>96</xdr:row>
      <xdr:rowOff>116999</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079500" y="16474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133526</xdr:rowOff>
    </xdr:from>
    <xdr:ext cx="599010"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30795" y="16249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a:extLst>
            <a:ext uri="{FF2B5EF4-FFF2-40B4-BE49-F238E27FC236}">
              <a16:creationId xmlns:a16="http://schemas.microsoft.com/office/drawing/2014/main" id="{00000000-0008-0000-0600-000022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a:extLst>
            <a:ext uri="{FF2B5EF4-FFF2-40B4-BE49-F238E27FC236}">
              <a16:creationId xmlns:a16="http://schemas.microsoft.com/office/drawing/2014/main" id="{00000000-0008-0000-0600-000023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128194</xdr:rowOff>
    </xdr:from>
    <xdr:to>
      <xdr:col>54</xdr:col>
      <xdr:colOff>189865</xdr:colOff>
      <xdr:row>37</xdr:row>
      <xdr:rowOff>165423</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10475595" y="5100244"/>
          <a:ext cx="1270" cy="1408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169250</xdr:rowOff>
    </xdr:from>
    <xdr:ext cx="534377" cy="259045"/>
    <xdr:sp macro="" textlink="">
      <xdr:nvSpPr>
        <xdr:cNvPr id="293" name="補助費等最小値テキスト">
          <a:extLst>
            <a:ext uri="{FF2B5EF4-FFF2-40B4-BE49-F238E27FC236}">
              <a16:creationId xmlns:a16="http://schemas.microsoft.com/office/drawing/2014/main" id="{00000000-0008-0000-0600-000025010000}"/>
            </a:ext>
          </a:extLst>
        </xdr:cNvPr>
        <xdr:cNvSpPr txBox="1"/>
      </xdr:nvSpPr>
      <xdr:spPr>
        <a:xfrm>
          <a:off x="10528300" y="6512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165423</xdr:rowOff>
    </xdr:from>
    <xdr:to>
      <xdr:col>55</xdr:col>
      <xdr:colOff>88900</xdr:colOff>
      <xdr:row>37</xdr:row>
      <xdr:rowOff>165423</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6509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74871</xdr:rowOff>
    </xdr:from>
    <xdr:ext cx="599010" cy="259045"/>
    <xdr:sp macro="" textlink="">
      <xdr:nvSpPr>
        <xdr:cNvPr id="295" name="補助費等最大値テキスト">
          <a:extLst>
            <a:ext uri="{FF2B5EF4-FFF2-40B4-BE49-F238E27FC236}">
              <a16:creationId xmlns:a16="http://schemas.microsoft.com/office/drawing/2014/main" id="{00000000-0008-0000-0600-000027010000}"/>
            </a:ext>
          </a:extLst>
        </xdr:cNvPr>
        <xdr:cNvSpPr txBox="1"/>
      </xdr:nvSpPr>
      <xdr:spPr>
        <a:xfrm>
          <a:off x="10528300" y="4875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128194</xdr:rowOff>
    </xdr:from>
    <xdr:to>
      <xdr:col>55</xdr:col>
      <xdr:colOff>88900</xdr:colOff>
      <xdr:row>29</xdr:row>
      <xdr:rowOff>128194</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10388600" y="5100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94949</xdr:rowOff>
    </xdr:from>
    <xdr:to>
      <xdr:col>55</xdr:col>
      <xdr:colOff>0</xdr:colOff>
      <xdr:row>37</xdr:row>
      <xdr:rowOff>167459</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9639300" y="6438599"/>
          <a:ext cx="838200" cy="72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136226</xdr:rowOff>
    </xdr:from>
    <xdr:ext cx="534377" cy="259045"/>
    <xdr:sp macro="" textlink="">
      <xdr:nvSpPr>
        <xdr:cNvPr id="298" name="補助費等平均値テキスト">
          <a:extLst>
            <a:ext uri="{FF2B5EF4-FFF2-40B4-BE49-F238E27FC236}">
              <a16:creationId xmlns:a16="http://schemas.microsoft.com/office/drawing/2014/main" id="{00000000-0008-0000-0600-00002A010000}"/>
            </a:ext>
          </a:extLst>
        </xdr:cNvPr>
        <xdr:cNvSpPr txBox="1"/>
      </xdr:nvSpPr>
      <xdr:spPr>
        <a:xfrm>
          <a:off x="10528300" y="59655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113349</xdr:rowOff>
    </xdr:from>
    <xdr:to>
      <xdr:col>55</xdr:col>
      <xdr:colOff>50800</xdr:colOff>
      <xdr:row>36</xdr:row>
      <xdr:rowOff>43499</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10426700" y="611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16321</xdr:rowOff>
    </xdr:from>
    <xdr:to>
      <xdr:col>50</xdr:col>
      <xdr:colOff>114300</xdr:colOff>
      <xdr:row>37</xdr:row>
      <xdr:rowOff>167459</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a:off x="8750300" y="5331271"/>
          <a:ext cx="889000" cy="1179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170151</xdr:rowOff>
    </xdr:from>
    <xdr:to>
      <xdr:col>50</xdr:col>
      <xdr:colOff>165100</xdr:colOff>
      <xdr:row>36</xdr:row>
      <xdr:rowOff>100301</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9588500" y="6170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116828</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9372111" y="5946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16321</xdr:rowOff>
    </xdr:from>
    <xdr:to>
      <xdr:col>45</xdr:col>
      <xdr:colOff>177800</xdr:colOff>
      <xdr:row>38</xdr:row>
      <xdr:rowOff>61083</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flipV="1">
          <a:off x="7861300" y="5331271"/>
          <a:ext cx="889000" cy="1244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29</xdr:row>
      <xdr:rowOff>80083</xdr:rowOff>
    </xdr:from>
    <xdr:to>
      <xdr:col>46</xdr:col>
      <xdr:colOff>38100</xdr:colOff>
      <xdr:row>30</xdr:row>
      <xdr:rowOff>10233</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8699500" y="50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28</xdr:row>
      <xdr:rowOff>26760</xdr:rowOff>
    </xdr:from>
    <xdr:ext cx="59901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450795" y="4827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61083</xdr:rowOff>
    </xdr:from>
    <xdr:to>
      <xdr:col>41</xdr:col>
      <xdr:colOff>50800</xdr:colOff>
      <xdr:row>38</xdr:row>
      <xdr:rowOff>110972</xdr:rowOff>
    </xdr:to>
    <xdr:cxnSp macro="">
      <xdr:nvCxnSpPr>
        <xdr:cNvPr id="306" name="直線コネクタ 305">
          <a:extLst>
            <a:ext uri="{FF2B5EF4-FFF2-40B4-BE49-F238E27FC236}">
              <a16:creationId xmlns:a16="http://schemas.microsoft.com/office/drawing/2014/main" id="{00000000-0008-0000-0600-000032010000}"/>
            </a:ext>
          </a:extLst>
        </xdr:cNvPr>
        <xdr:cNvCxnSpPr/>
      </xdr:nvCxnSpPr>
      <xdr:spPr>
        <a:xfrm flipV="1">
          <a:off x="6972300" y="6576183"/>
          <a:ext cx="889000" cy="49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82412</xdr:rowOff>
    </xdr:from>
    <xdr:to>
      <xdr:col>41</xdr:col>
      <xdr:colOff>101600</xdr:colOff>
      <xdr:row>37</xdr:row>
      <xdr:rowOff>12562</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7810500" y="6254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29089</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594111" y="6029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126619</xdr:rowOff>
    </xdr:from>
    <xdr:to>
      <xdr:col>36</xdr:col>
      <xdr:colOff>165100</xdr:colOff>
      <xdr:row>37</xdr:row>
      <xdr:rowOff>56769</xdr:rowOff>
    </xdr:to>
    <xdr:sp macro="" textlink="">
      <xdr:nvSpPr>
        <xdr:cNvPr id="309" name="フローチャート: 判断 308">
          <a:extLst>
            <a:ext uri="{FF2B5EF4-FFF2-40B4-BE49-F238E27FC236}">
              <a16:creationId xmlns:a16="http://schemas.microsoft.com/office/drawing/2014/main" id="{00000000-0008-0000-0600-000035010000}"/>
            </a:ext>
          </a:extLst>
        </xdr:cNvPr>
        <xdr:cNvSpPr/>
      </xdr:nvSpPr>
      <xdr:spPr>
        <a:xfrm>
          <a:off x="6921500" y="6298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73296</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05111" y="6074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44149</xdr:rowOff>
    </xdr:from>
    <xdr:to>
      <xdr:col>55</xdr:col>
      <xdr:colOff>50800</xdr:colOff>
      <xdr:row>37</xdr:row>
      <xdr:rowOff>145749</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10426700" y="6387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130526</xdr:rowOff>
    </xdr:from>
    <xdr:ext cx="534377" cy="259045"/>
    <xdr:sp macro="" textlink="">
      <xdr:nvSpPr>
        <xdr:cNvPr id="317" name="補助費等該当値テキスト">
          <a:extLst>
            <a:ext uri="{FF2B5EF4-FFF2-40B4-BE49-F238E27FC236}">
              <a16:creationId xmlns:a16="http://schemas.microsoft.com/office/drawing/2014/main" id="{00000000-0008-0000-0600-00003D010000}"/>
            </a:ext>
          </a:extLst>
        </xdr:cNvPr>
        <xdr:cNvSpPr txBox="1"/>
      </xdr:nvSpPr>
      <xdr:spPr>
        <a:xfrm>
          <a:off x="10528300" y="6302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116658</xdr:rowOff>
    </xdr:from>
    <xdr:to>
      <xdr:col>50</xdr:col>
      <xdr:colOff>165100</xdr:colOff>
      <xdr:row>38</xdr:row>
      <xdr:rowOff>46808</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9588500" y="6460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37936</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9372111" y="6553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136971</xdr:rowOff>
    </xdr:from>
    <xdr:to>
      <xdr:col>46</xdr:col>
      <xdr:colOff>38100</xdr:colOff>
      <xdr:row>31</xdr:row>
      <xdr:rowOff>67121</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8699500" y="5280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58248</xdr:rowOff>
    </xdr:from>
    <xdr:ext cx="599010"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8450795" y="5373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10283</xdr:rowOff>
    </xdr:from>
    <xdr:to>
      <xdr:col>41</xdr:col>
      <xdr:colOff>101600</xdr:colOff>
      <xdr:row>38</xdr:row>
      <xdr:rowOff>111883</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7810500" y="6525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103010</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7594111" y="6618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60172</xdr:rowOff>
    </xdr:from>
    <xdr:to>
      <xdr:col>36</xdr:col>
      <xdr:colOff>165100</xdr:colOff>
      <xdr:row>38</xdr:row>
      <xdr:rowOff>161772</xdr:rowOff>
    </xdr:to>
    <xdr:sp macro="" textlink="">
      <xdr:nvSpPr>
        <xdr:cNvPr id="324" name="楕円 323">
          <a:extLst>
            <a:ext uri="{FF2B5EF4-FFF2-40B4-BE49-F238E27FC236}">
              <a16:creationId xmlns:a16="http://schemas.microsoft.com/office/drawing/2014/main" id="{00000000-0008-0000-0600-000044010000}"/>
            </a:ext>
          </a:extLst>
        </xdr:cNvPr>
        <xdr:cNvSpPr/>
      </xdr:nvSpPr>
      <xdr:spPr>
        <a:xfrm>
          <a:off x="6921500" y="657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152899</xdr:rowOff>
    </xdr:from>
    <xdr:ext cx="534377"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705111" y="6667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a:extLst>
            <a:ext uri="{FF2B5EF4-FFF2-40B4-BE49-F238E27FC236}">
              <a16:creationId xmlns:a16="http://schemas.microsoft.com/office/drawing/2014/main" id="{00000000-0008-0000-0600-00004D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a:extLst>
            <a:ext uri="{FF2B5EF4-FFF2-40B4-BE49-F238E27FC236}">
              <a16:creationId xmlns:a16="http://schemas.microsoft.com/office/drawing/2014/main" id="{00000000-0008-0000-06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137247</xdr:rowOff>
    </xdr:from>
    <xdr:to>
      <xdr:col>54</xdr:col>
      <xdr:colOff>189865</xdr:colOff>
      <xdr:row>59</xdr:row>
      <xdr:rowOff>14930</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10475595" y="8881197"/>
          <a:ext cx="1270" cy="12492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18757</xdr:rowOff>
    </xdr:from>
    <xdr:ext cx="469744" cy="259045"/>
    <xdr:sp macro="" textlink="">
      <xdr:nvSpPr>
        <xdr:cNvPr id="350" name="普通建設事業費最小値テキスト">
          <a:extLst>
            <a:ext uri="{FF2B5EF4-FFF2-40B4-BE49-F238E27FC236}">
              <a16:creationId xmlns:a16="http://schemas.microsoft.com/office/drawing/2014/main" id="{00000000-0008-0000-0600-00005E010000}"/>
            </a:ext>
          </a:extLst>
        </xdr:cNvPr>
        <xdr:cNvSpPr txBox="1"/>
      </xdr:nvSpPr>
      <xdr:spPr>
        <a:xfrm>
          <a:off x="10528300" y="1013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14930</xdr:rowOff>
    </xdr:from>
    <xdr:to>
      <xdr:col>55</xdr:col>
      <xdr:colOff>88900</xdr:colOff>
      <xdr:row>59</xdr:row>
      <xdr:rowOff>14930</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10130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83924</xdr:rowOff>
    </xdr:from>
    <xdr:ext cx="599010" cy="259045"/>
    <xdr:sp macro="" textlink="">
      <xdr:nvSpPr>
        <xdr:cNvPr id="352" name="普通建設事業費最大値テキスト">
          <a:extLst>
            <a:ext uri="{FF2B5EF4-FFF2-40B4-BE49-F238E27FC236}">
              <a16:creationId xmlns:a16="http://schemas.microsoft.com/office/drawing/2014/main" id="{00000000-0008-0000-0600-000060010000}"/>
            </a:ext>
          </a:extLst>
        </xdr:cNvPr>
        <xdr:cNvSpPr txBox="1"/>
      </xdr:nvSpPr>
      <xdr:spPr>
        <a:xfrm>
          <a:off x="10528300" y="8656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137247</xdr:rowOff>
    </xdr:from>
    <xdr:to>
      <xdr:col>55</xdr:col>
      <xdr:colOff>88900</xdr:colOff>
      <xdr:row>51</xdr:row>
      <xdr:rowOff>137247</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10388600" y="8881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31214</xdr:rowOff>
    </xdr:from>
    <xdr:to>
      <xdr:col>55</xdr:col>
      <xdr:colOff>0</xdr:colOff>
      <xdr:row>57</xdr:row>
      <xdr:rowOff>11981</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9639300" y="9632414"/>
          <a:ext cx="838200" cy="152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147528</xdr:rowOff>
    </xdr:from>
    <xdr:ext cx="534377" cy="259045"/>
    <xdr:sp macro="" textlink="">
      <xdr:nvSpPr>
        <xdr:cNvPr id="355" name="普通建設事業費平均値テキスト">
          <a:extLst>
            <a:ext uri="{FF2B5EF4-FFF2-40B4-BE49-F238E27FC236}">
              <a16:creationId xmlns:a16="http://schemas.microsoft.com/office/drawing/2014/main" id="{00000000-0008-0000-0600-000063010000}"/>
            </a:ext>
          </a:extLst>
        </xdr:cNvPr>
        <xdr:cNvSpPr txBox="1"/>
      </xdr:nvSpPr>
      <xdr:spPr>
        <a:xfrm>
          <a:off x="10528300" y="9748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169101</xdr:rowOff>
    </xdr:from>
    <xdr:to>
      <xdr:col>55</xdr:col>
      <xdr:colOff>50800</xdr:colOff>
      <xdr:row>57</xdr:row>
      <xdr:rowOff>99251</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10426700" y="9770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31214</xdr:rowOff>
    </xdr:from>
    <xdr:to>
      <xdr:col>50</xdr:col>
      <xdr:colOff>114300</xdr:colOff>
      <xdr:row>56</xdr:row>
      <xdr:rowOff>136378</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8750300" y="9632414"/>
          <a:ext cx="889000" cy="105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157899</xdr:rowOff>
    </xdr:from>
    <xdr:to>
      <xdr:col>50</xdr:col>
      <xdr:colOff>165100</xdr:colOff>
      <xdr:row>57</xdr:row>
      <xdr:rowOff>88049</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9588500" y="9759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79176</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372111" y="9851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143152</xdr:rowOff>
    </xdr:from>
    <xdr:to>
      <xdr:col>45</xdr:col>
      <xdr:colOff>177800</xdr:colOff>
      <xdr:row>56</xdr:row>
      <xdr:rowOff>136378</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a:off x="7861300" y="9572902"/>
          <a:ext cx="889000" cy="164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161420</xdr:rowOff>
    </xdr:from>
    <xdr:to>
      <xdr:col>46</xdr:col>
      <xdr:colOff>38100</xdr:colOff>
      <xdr:row>57</xdr:row>
      <xdr:rowOff>91570</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8699500" y="976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82697</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483111" y="9855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143152</xdr:rowOff>
    </xdr:from>
    <xdr:to>
      <xdr:col>41</xdr:col>
      <xdr:colOff>50800</xdr:colOff>
      <xdr:row>56</xdr:row>
      <xdr:rowOff>95435</xdr:rowOff>
    </xdr:to>
    <xdr:cxnSp macro="">
      <xdr:nvCxnSpPr>
        <xdr:cNvPr id="363" name="直線コネクタ 362">
          <a:extLst>
            <a:ext uri="{FF2B5EF4-FFF2-40B4-BE49-F238E27FC236}">
              <a16:creationId xmlns:a16="http://schemas.microsoft.com/office/drawing/2014/main" id="{00000000-0008-0000-0600-00006B010000}"/>
            </a:ext>
          </a:extLst>
        </xdr:cNvPr>
        <xdr:cNvCxnSpPr/>
      </xdr:nvCxnSpPr>
      <xdr:spPr>
        <a:xfrm flipV="1">
          <a:off x="6972300" y="9572902"/>
          <a:ext cx="889000" cy="123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160620</xdr:rowOff>
    </xdr:from>
    <xdr:to>
      <xdr:col>41</xdr:col>
      <xdr:colOff>101600</xdr:colOff>
      <xdr:row>57</xdr:row>
      <xdr:rowOff>90770</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7810500" y="976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81897</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594111" y="9854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17013</xdr:rowOff>
    </xdr:from>
    <xdr:to>
      <xdr:col>36</xdr:col>
      <xdr:colOff>165100</xdr:colOff>
      <xdr:row>57</xdr:row>
      <xdr:rowOff>118613</xdr:rowOff>
    </xdr:to>
    <xdr:sp macro="" textlink="">
      <xdr:nvSpPr>
        <xdr:cNvPr id="366" name="フローチャート: 判断 365">
          <a:extLst>
            <a:ext uri="{FF2B5EF4-FFF2-40B4-BE49-F238E27FC236}">
              <a16:creationId xmlns:a16="http://schemas.microsoft.com/office/drawing/2014/main" id="{00000000-0008-0000-0600-00006E010000}"/>
            </a:ext>
          </a:extLst>
        </xdr:cNvPr>
        <xdr:cNvSpPr/>
      </xdr:nvSpPr>
      <xdr:spPr>
        <a:xfrm>
          <a:off x="6921500" y="978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109740</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05111" y="9882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132631</xdr:rowOff>
    </xdr:from>
    <xdr:to>
      <xdr:col>55</xdr:col>
      <xdr:colOff>50800</xdr:colOff>
      <xdr:row>57</xdr:row>
      <xdr:rowOff>62781</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10426700" y="9733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155508</xdr:rowOff>
    </xdr:from>
    <xdr:ext cx="534377" cy="259045"/>
    <xdr:sp macro="" textlink="">
      <xdr:nvSpPr>
        <xdr:cNvPr id="374" name="普通建設事業費該当値テキスト">
          <a:extLst>
            <a:ext uri="{FF2B5EF4-FFF2-40B4-BE49-F238E27FC236}">
              <a16:creationId xmlns:a16="http://schemas.microsoft.com/office/drawing/2014/main" id="{00000000-0008-0000-0600-000076010000}"/>
            </a:ext>
          </a:extLst>
        </xdr:cNvPr>
        <xdr:cNvSpPr txBox="1"/>
      </xdr:nvSpPr>
      <xdr:spPr>
        <a:xfrm>
          <a:off x="10528300" y="9585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151864</xdr:rowOff>
    </xdr:from>
    <xdr:to>
      <xdr:col>50</xdr:col>
      <xdr:colOff>165100</xdr:colOff>
      <xdr:row>56</xdr:row>
      <xdr:rowOff>82014</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9588500" y="9581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98541</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9372111" y="9356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85578</xdr:rowOff>
    </xdr:from>
    <xdr:to>
      <xdr:col>46</xdr:col>
      <xdr:colOff>38100</xdr:colOff>
      <xdr:row>57</xdr:row>
      <xdr:rowOff>15728</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8699500" y="9686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32255</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8483111" y="9462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92352</xdr:rowOff>
    </xdr:from>
    <xdr:to>
      <xdr:col>41</xdr:col>
      <xdr:colOff>101600</xdr:colOff>
      <xdr:row>56</xdr:row>
      <xdr:rowOff>22502</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7810500" y="9522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39029</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7594111" y="9297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44635</xdr:rowOff>
    </xdr:from>
    <xdr:to>
      <xdr:col>36</xdr:col>
      <xdr:colOff>165100</xdr:colOff>
      <xdr:row>56</xdr:row>
      <xdr:rowOff>146235</xdr:rowOff>
    </xdr:to>
    <xdr:sp macro="" textlink="">
      <xdr:nvSpPr>
        <xdr:cNvPr id="381" name="楕円 380">
          <a:extLst>
            <a:ext uri="{FF2B5EF4-FFF2-40B4-BE49-F238E27FC236}">
              <a16:creationId xmlns:a16="http://schemas.microsoft.com/office/drawing/2014/main" id="{00000000-0008-0000-0600-00007D010000}"/>
            </a:ext>
          </a:extLst>
        </xdr:cNvPr>
        <xdr:cNvSpPr/>
      </xdr:nvSpPr>
      <xdr:spPr>
        <a:xfrm>
          <a:off x="6921500" y="9645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162762</xdr:rowOff>
    </xdr:from>
    <xdr:ext cx="534377"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705111" y="9421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a:extLst>
            <a:ext uri="{FF2B5EF4-FFF2-40B4-BE49-F238E27FC236}">
              <a16:creationId xmlns:a16="http://schemas.microsoft.com/office/drawing/2014/main" id="{00000000-0008-0000-0600-00009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29731</xdr:rowOff>
    </xdr:from>
    <xdr:to>
      <xdr:col>54</xdr:col>
      <xdr:colOff>189865</xdr:colOff>
      <xdr:row>79</xdr:row>
      <xdr:rowOff>44450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10475595" y="12202681"/>
          <a:ext cx="1270" cy="1386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7" name="普通建設事業費 （ うち新規整備　）最小値テキスト">
          <a:extLst>
            <a:ext uri="{FF2B5EF4-FFF2-40B4-BE49-F238E27FC236}">
              <a16:creationId xmlns:a16="http://schemas.microsoft.com/office/drawing/2014/main" id="{00000000-0008-0000-0600-000097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147858</xdr:rowOff>
    </xdr:from>
    <xdr:ext cx="599010" cy="259045"/>
    <xdr:sp macro="" textlink="">
      <xdr:nvSpPr>
        <xdr:cNvPr id="409" name="普通建設事業費 （ うち新規整備　）最大値テキスト">
          <a:extLst>
            <a:ext uri="{FF2B5EF4-FFF2-40B4-BE49-F238E27FC236}">
              <a16:creationId xmlns:a16="http://schemas.microsoft.com/office/drawing/2014/main" id="{00000000-0008-0000-0600-000099010000}"/>
            </a:ext>
          </a:extLst>
        </xdr:cNvPr>
        <xdr:cNvSpPr txBox="1"/>
      </xdr:nvSpPr>
      <xdr:spPr>
        <a:xfrm>
          <a:off x="10528300" y="11977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29731</xdr:rowOff>
    </xdr:from>
    <xdr:to>
      <xdr:col>55</xdr:col>
      <xdr:colOff>88900</xdr:colOff>
      <xdr:row>71</xdr:row>
      <xdr:rowOff>29731</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10388600" y="12202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18872</xdr:rowOff>
    </xdr:from>
    <xdr:to>
      <xdr:col>55</xdr:col>
      <xdr:colOff>0</xdr:colOff>
      <xdr:row>77</xdr:row>
      <xdr:rowOff>95796</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9639300" y="13049072"/>
          <a:ext cx="838200" cy="248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14851</xdr:rowOff>
    </xdr:from>
    <xdr:ext cx="534377" cy="259045"/>
    <xdr:sp macro="" textlink="">
      <xdr:nvSpPr>
        <xdr:cNvPr id="412" name="普通建設事業費 （ うち新規整備　）平均値テキスト">
          <a:extLst>
            <a:ext uri="{FF2B5EF4-FFF2-40B4-BE49-F238E27FC236}">
              <a16:creationId xmlns:a16="http://schemas.microsoft.com/office/drawing/2014/main" id="{00000000-0008-0000-0600-00009C010000}"/>
            </a:ext>
          </a:extLst>
        </xdr:cNvPr>
        <xdr:cNvSpPr txBox="1"/>
      </xdr:nvSpPr>
      <xdr:spPr>
        <a:xfrm>
          <a:off x="10528300" y="133879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36424</xdr:rowOff>
    </xdr:from>
    <xdr:to>
      <xdr:col>55</xdr:col>
      <xdr:colOff>50800</xdr:colOff>
      <xdr:row>78</xdr:row>
      <xdr:rowOff>138024</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10426700" y="13409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18872</xdr:rowOff>
    </xdr:from>
    <xdr:to>
      <xdr:col>50</xdr:col>
      <xdr:colOff>114300</xdr:colOff>
      <xdr:row>77</xdr:row>
      <xdr:rowOff>4268</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flipV="1">
          <a:off x="8750300" y="13049072"/>
          <a:ext cx="889000" cy="156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21692</xdr:rowOff>
    </xdr:from>
    <xdr:to>
      <xdr:col>50</xdr:col>
      <xdr:colOff>165100</xdr:colOff>
      <xdr:row>78</xdr:row>
      <xdr:rowOff>123292</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9588500" y="13394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114419</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9372111" y="13487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141986</xdr:rowOff>
    </xdr:from>
    <xdr:to>
      <xdr:col>45</xdr:col>
      <xdr:colOff>177800</xdr:colOff>
      <xdr:row>77</xdr:row>
      <xdr:rowOff>4268</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a:off x="7861300" y="13000736"/>
          <a:ext cx="889000" cy="205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27381</xdr:rowOff>
    </xdr:from>
    <xdr:to>
      <xdr:col>46</xdr:col>
      <xdr:colOff>38100</xdr:colOff>
      <xdr:row>78</xdr:row>
      <xdr:rowOff>128981</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8699500" y="13400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120108</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483111" y="13493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141986</xdr:rowOff>
    </xdr:from>
    <xdr:to>
      <xdr:col>41</xdr:col>
      <xdr:colOff>50800</xdr:colOff>
      <xdr:row>77</xdr:row>
      <xdr:rowOff>3277</xdr:rowOff>
    </xdr:to>
    <xdr:cxnSp macro="">
      <xdr:nvCxnSpPr>
        <xdr:cNvPr id="420" name="直線コネクタ 419">
          <a:extLst>
            <a:ext uri="{FF2B5EF4-FFF2-40B4-BE49-F238E27FC236}">
              <a16:creationId xmlns:a16="http://schemas.microsoft.com/office/drawing/2014/main" id="{00000000-0008-0000-0600-0000A4010000}"/>
            </a:ext>
          </a:extLst>
        </xdr:cNvPr>
        <xdr:cNvCxnSpPr/>
      </xdr:nvCxnSpPr>
      <xdr:spPr>
        <a:xfrm flipV="1">
          <a:off x="6972300" y="13000736"/>
          <a:ext cx="889000" cy="20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163615</xdr:rowOff>
    </xdr:from>
    <xdr:to>
      <xdr:col>41</xdr:col>
      <xdr:colOff>101600</xdr:colOff>
      <xdr:row>78</xdr:row>
      <xdr:rowOff>93765</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7810500" y="1336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84892</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594111" y="13457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10719</xdr:rowOff>
    </xdr:from>
    <xdr:to>
      <xdr:col>36</xdr:col>
      <xdr:colOff>165100</xdr:colOff>
      <xdr:row>78</xdr:row>
      <xdr:rowOff>112319</xdr:rowOff>
    </xdr:to>
    <xdr:sp macro="" textlink="">
      <xdr:nvSpPr>
        <xdr:cNvPr id="423" name="フローチャート: 判断 422">
          <a:extLst>
            <a:ext uri="{FF2B5EF4-FFF2-40B4-BE49-F238E27FC236}">
              <a16:creationId xmlns:a16="http://schemas.microsoft.com/office/drawing/2014/main" id="{00000000-0008-0000-0600-0000A7010000}"/>
            </a:ext>
          </a:extLst>
        </xdr:cNvPr>
        <xdr:cNvSpPr/>
      </xdr:nvSpPr>
      <xdr:spPr>
        <a:xfrm>
          <a:off x="6921500" y="1338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103446</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05111" y="13476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44996</xdr:rowOff>
    </xdr:from>
    <xdr:to>
      <xdr:col>55</xdr:col>
      <xdr:colOff>50800</xdr:colOff>
      <xdr:row>77</xdr:row>
      <xdr:rowOff>146596</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10426700" y="13246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67873</xdr:rowOff>
    </xdr:from>
    <xdr:ext cx="534377" cy="259045"/>
    <xdr:sp macro="" textlink="">
      <xdr:nvSpPr>
        <xdr:cNvPr id="431" name="普通建設事業費 （ うち新規整備　）該当値テキスト">
          <a:extLst>
            <a:ext uri="{FF2B5EF4-FFF2-40B4-BE49-F238E27FC236}">
              <a16:creationId xmlns:a16="http://schemas.microsoft.com/office/drawing/2014/main" id="{00000000-0008-0000-0600-0000AF010000}"/>
            </a:ext>
          </a:extLst>
        </xdr:cNvPr>
        <xdr:cNvSpPr txBox="1"/>
      </xdr:nvSpPr>
      <xdr:spPr>
        <a:xfrm>
          <a:off x="10528300" y="13098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139522</xdr:rowOff>
    </xdr:from>
    <xdr:to>
      <xdr:col>50</xdr:col>
      <xdr:colOff>165100</xdr:colOff>
      <xdr:row>76</xdr:row>
      <xdr:rowOff>69673</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9588500" y="1299827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86199</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9372111" y="12773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124918</xdr:rowOff>
    </xdr:from>
    <xdr:to>
      <xdr:col>46</xdr:col>
      <xdr:colOff>38100</xdr:colOff>
      <xdr:row>77</xdr:row>
      <xdr:rowOff>55068</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8699500" y="13155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71594</xdr:rowOff>
    </xdr:from>
    <xdr:ext cx="534377"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8483111" y="12930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91186</xdr:rowOff>
    </xdr:from>
    <xdr:to>
      <xdr:col>41</xdr:col>
      <xdr:colOff>101600</xdr:colOff>
      <xdr:row>76</xdr:row>
      <xdr:rowOff>21335</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7810500" y="1294993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37863</xdr:rowOff>
    </xdr:from>
    <xdr:ext cx="534377"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7594111" y="12725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123927</xdr:rowOff>
    </xdr:from>
    <xdr:to>
      <xdr:col>36</xdr:col>
      <xdr:colOff>165100</xdr:colOff>
      <xdr:row>77</xdr:row>
      <xdr:rowOff>54077</xdr:rowOff>
    </xdr:to>
    <xdr:sp macro="" textlink="">
      <xdr:nvSpPr>
        <xdr:cNvPr id="438" name="楕円 437">
          <a:extLst>
            <a:ext uri="{FF2B5EF4-FFF2-40B4-BE49-F238E27FC236}">
              <a16:creationId xmlns:a16="http://schemas.microsoft.com/office/drawing/2014/main" id="{00000000-0008-0000-0600-0000B6010000}"/>
            </a:ext>
          </a:extLst>
        </xdr:cNvPr>
        <xdr:cNvSpPr/>
      </xdr:nvSpPr>
      <xdr:spPr>
        <a:xfrm>
          <a:off x="6921500" y="13154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70604</xdr:rowOff>
    </xdr:from>
    <xdr:ext cx="534377"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705111" y="12929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a:extLst>
            <a:ext uri="{FF2B5EF4-FFF2-40B4-BE49-F238E27FC236}">
              <a16:creationId xmlns:a16="http://schemas.microsoft.com/office/drawing/2014/main" id="{00000000-0008-0000-0600-0000C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45859</xdr:rowOff>
    </xdr:from>
    <xdr:to>
      <xdr:col>54</xdr:col>
      <xdr:colOff>189865</xdr:colOff>
      <xdr:row>99</xdr:row>
      <xdr:rowOff>13195</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10475595" y="15647809"/>
          <a:ext cx="1270" cy="1338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17022</xdr:rowOff>
    </xdr:from>
    <xdr:ext cx="469744" cy="259045"/>
    <xdr:sp macro="" textlink="">
      <xdr:nvSpPr>
        <xdr:cNvPr id="464" name="普通建設事業費 （ うち更新整備　）最小値テキスト">
          <a:extLst>
            <a:ext uri="{FF2B5EF4-FFF2-40B4-BE49-F238E27FC236}">
              <a16:creationId xmlns:a16="http://schemas.microsoft.com/office/drawing/2014/main" id="{00000000-0008-0000-0600-0000D0010000}"/>
            </a:ext>
          </a:extLst>
        </xdr:cNvPr>
        <xdr:cNvSpPr txBox="1"/>
      </xdr:nvSpPr>
      <xdr:spPr>
        <a:xfrm>
          <a:off x="10528300" y="16990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13195</xdr:rowOff>
    </xdr:from>
    <xdr:to>
      <xdr:col>55</xdr:col>
      <xdr:colOff>88900</xdr:colOff>
      <xdr:row>99</xdr:row>
      <xdr:rowOff>13195</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10388600" y="16986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163986</xdr:rowOff>
    </xdr:from>
    <xdr:ext cx="599010" cy="259045"/>
    <xdr:sp macro="" textlink="">
      <xdr:nvSpPr>
        <xdr:cNvPr id="466" name="普通建設事業費 （ うち更新整備　）最大値テキスト">
          <a:extLst>
            <a:ext uri="{FF2B5EF4-FFF2-40B4-BE49-F238E27FC236}">
              <a16:creationId xmlns:a16="http://schemas.microsoft.com/office/drawing/2014/main" id="{00000000-0008-0000-0600-0000D2010000}"/>
            </a:ext>
          </a:extLst>
        </xdr:cNvPr>
        <xdr:cNvSpPr txBox="1"/>
      </xdr:nvSpPr>
      <xdr:spPr>
        <a:xfrm>
          <a:off x="10528300" y="15423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45859</xdr:rowOff>
    </xdr:from>
    <xdr:to>
      <xdr:col>55</xdr:col>
      <xdr:colOff>88900</xdr:colOff>
      <xdr:row>91</xdr:row>
      <xdr:rowOff>45859</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10388600" y="15647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142672</xdr:rowOff>
    </xdr:from>
    <xdr:to>
      <xdr:col>55</xdr:col>
      <xdr:colOff>0</xdr:colOff>
      <xdr:row>98</xdr:row>
      <xdr:rowOff>9144</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9639300" y="16773322"/>
          <a:ext cx="838200" cy="37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25633</xdr:rowOff>
    </xdr:from>
    <xdr:ext cx="534377" cy="259045"/>
    <xdr:sp macro="" textlink="">
      <xdr:nvSpPr>
        <xdr:cNvPr id="469" name="普通建設事業費 （ うち更新整備　）平均値テキスト">
          <a:extLst>
            <a:ext uri="{FF2B5EF4-FFF2-40B4-BE49-F238E27FC236}">
              <a16:creationId xmlns:a16="http://schemas.microsoft.com/office/drawing/2014/main" id="{00000000-0008-0000-0600-0000D5010000}"/>
            </a:ext>
          </a:extLst>
        </xdr:cNvPr>
        <xdr:cNvSpPr txBox="1"/>
      </xdr:nvSpPr>
      <xdr:spPr>
        <a:xfrm>
          <a:off x="10528300" y="16484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2756</xdr:rowOff>
    </xdr:from>
    <xdr:to>
      <xdr:col>55</xdr:col>
      <xdr:colOff>50800</xdr:colOff>
      <xdr:row>97</xdr:row>
      <xdr:rowOff>104356</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10426700" y="1663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142672</xdr:rowOff>
    </xdr:from>
    <xdr:to>
      <xdr:col>50</xdr:col>
      <xdr:colOff>114300</xdr:colOff>
      <xdr:row>97</xdr:row>
      <xdr:rowOff>161544</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8750300" y="16773322"/>
          <a:ext cx="889000" cy="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5893</xdr:rowOff>
    </xdr:from>
    <xdr:to>
      <xdr:col>50</xdr:col>
      <xdr:colOff>165100</xdr:colOff>
      <xdr:row>97</xdr:row>
      <xdr:rowOff>107493</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9588500" y="16636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124020</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372111" y="16411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51194</xdr:rowOff>
    </xdr:from>
    <xdr:to>
      <xdr:col>45</xdr:col>
      <xdr:colOff>177800</xdr:colOff>
      <xdr:row>97</xdr:row>
      <xdr:rowOff>161544</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a:off x="7861300" y="16681844"/>
          <a:ext cx="889000" cy="110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433</xdr:rowOff>
    </xdr:from>
    <xdr:to>
      <xdr:col>46</xdr:col>
      <xdr:colOff>38100</xdr:colOff>
      <xdr:row>97</xdr:row>
      <xdr:rowOff>102033</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8699500" y="16631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118560</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483111" y="16406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51194</xdr:rowOff>
    </xdr:from>
    <xdr:to>
      <xdr:col>41</xdr:col>
      <xdr:colOff>50800</xdr:colOff>
      <xdr:row>97</xdr:row>
      <xdr:rowOff>64312</xdr:rowOff>
    </xdr:to>
    <xdr:cxnSp macro="">
      <xdr:nvCxnSpPr>
        <xdr:cNvPr id="477" name="直線コネクタ 476">
          <a:extLst>
            <a:ext uri="{FF2B5EF4-FFF2-40B4-BE49-F238E27FC236}">
              <a16:creationId xmlns:a16="http://schemas.microsoft.com/office/drawing/2014/main" id="{00000000-0008-0000-0600-0000DD010000}"/>
            </a:ext>
          </a:extLst>
        </xdr:cNvPr>
        <xdr:cNvCxnSpPr/>
      </xdr:nvCxnSpPr>
      <xdr:spPr>
        <a:xfrm flipV="1">
          <a:off x="6972300" y="16681844"/>
          <a:ext cx="889000" cy="13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35153</xdr:rowOff>
    </xdr:from>
    <xdr:to>
      <xdr:col>41</xdr:col>
      <xdr:colOff>101600</xdr:colOff>
      <xdr:row>97</xdr:row>
      <xdr:rowOff>136753</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7810500" y="16665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127880</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594111" y="16758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60007</xdr:rowOff>
    </xdr:from>
    <xdr:to>
      <xdr:col>36</xdr:col>
      <xdr:colOff>165100</xdr:colOff>
      <xdr:row>97</xdr:row>
      <xdr:rowOff>161607</xdr:rowOff>
    </xdr:to>
    <xdr:sp macro="" textlink="">
      <xdr:nvSpPr>
        <xdr:cNvPr id="480" name="フローチャート: 判断 479">
          <a:extLst>
            <a:ext uri="{FF2B5EF4-FFF2-40B4-BE49-F238E27FC236}">
              <a16:creationId xmlns:a16="http://schemas.microsoft.com/office/drawing/2014/main" id="{00000000-0008-0000-0600-0000E0010000}"/>
            </a:ext>
          </a:extLst>
        </xdr:cNvPr>
        <xdr:cNvSpPr/>
      </xdr:nvSpPr>
      <xdr:spPr>
        <a:xfrm>
          <a:off x="6921500" y="1669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152734</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05111" y="16783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129794</xdr:rowOff>
    </xdr:from>
    <xdr:to>
      <xdr:col>55</xdr:col>
      <xdr:colOff>50800</xdr:colOff>
      <xdr:row>98</xdr:row>
      <xdr:rowOff>59944</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10426700" y="16760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108221</xdr:rowOff>
    </xdr:from>
    <xdr:ext cx="534377" cy="259045"/>
    <xdr:sp macro="" textlink="">
      <xdr:nvSpPr>
        <xdr:cNvPr id="488" name="普通建設事業費 （ うち更新整備　）該当値テキスト">
          <a:extLst>
            <a:ext uri="{FF2B5EF4-FFF2-40B4-BE49-F238E27FC236}">
              <a16:creationId xmlns:a16="http://schemas.microsoft.com/office/drawing/2014/main" id="{00000000-0008-0000-0600-0000E8010000}"/>
            </a:ext>
          </a:extLst>
        </xdr:cNvPr>
        <xdr:cNvSpPr txBox="1"/>
      </xdr:nvSpPr>
      <xdr:spPr>
        <a:xfrm>
          <a:off x="10528300" y="16738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91872</xdr:rowOff>
    </xdr:from>
    <xdr:to>
      <xdr:col>50</xdr:col>
      <xdr:colOff>165100</xdr:colOff>
      <xdr:row>98</xdr:row>
      <xdr:rowOff>22022</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9588500" y="16722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13149</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9372111" y="16815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110744</xdr:rowOff>
    </xdr:from>
    <xdr:to>
      <xdr:col>46</xdr:col>
      <xdr:colOff>38100</xdr:colOff>
      <xdr:row>98</xdr:row>
      <xdr:rowOff>40894</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8699500" y="16741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32021</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8483111" y="16834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394</xdr:rowOff>
    </xdr:from>
    <xdr:to>
      <xdr:col>41</xdr:col>
      <xdr:colOff>101600</xdr:colOff>
      <xdr:row>97</xdr:row>
      <xdr:rowOff>101994</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7810500" y="16631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118521</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7594111" y="16406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13512</xdr:rowOff>
    </xdr:from>
    <xdr:to>
      <xdr:col>36</xdr:col>
      <xdr:colOff>165100</xdr:colOff>
      <xdr:row>97</xdr:row>
      <xdr:rowOff>115112</xdr:rowOff>
    </xdr:to>
    <xdr:sp macro="" textlink="">
      <xdr:nvSpPr>
        <xdr:cNvPr id="495" name="楕円 494">
          <a:extLst>
            <a:ext uri="{FF2B5EF4-FFF2-40B4-BE49-F238E27FC236}">
              <a16:creationId xmlns:a16="http://schemas.microsoft.com/office/drawing/2014/main" id="{00000000-0008-0000-0600-0000EF010000}"/>
            </a:ext>
          </a:extLst>
        </xdr:cNvPr>
        <xdr:cNvSpPr/>
      </xdr:nvSpPr>
      <xdr:spPr>
        <a:xfrm>
          <a:off x="6921500" y="16644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131639</xdr:rowOff>
    </xdr:from>
    <xdr:ext cx="534377"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6705111" y="16419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災害復旧事業費グラフ枠">
          <a:extLst>
            <a:ext uri="{FF2B5EF4-FFF2-40B4-BE49-F238E27FC236}">
              <a16:creationId xmlns:a16="http://schemas.microsoft.com/office/drawing/2014/main" id="{00000000-0008-0000-0600-000005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48214</xdr:rowOff>
    </xdr:from>
    <xdr:to>
      <xdr:col>85</xdr:col>
      <xdr:colOff>126364</xdr:colOff>
      <xdr:row>38</xdr:row>
      <xdr:rowOff>139700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6317595" y="5534614"/>
          <a:ext cx="1269" cy="1120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147144</xdr:rowOff>
    </xdr:from>
    <xdr:ext cx="249299" cy="259045"/>
    <xdr:sp macro="" textlink="">
      <xdr:nvSpPr>
        <xdr:cNvPr id="519" name="災害復旧事業費最小値テキスト">
          <a:extLst>
            <a:ext uri="{FF2B5EF4-FFF2-40B4-BE49-F238E27FC236}">
              <a16:creationId xmlns:a16="http://schemas.microsoft.com/office/drawing/2014/main" id="{00000000-0008-0000-0600-000007020000}"/>
            </a:ext>
          </a:extLst>
        </xdr:cNvPr>
        <xdr:cNvSpPr txBox="1"/>
      </xdr:nvSpPr>
      <xdr:spPr>
        <a:xfrm>
          <a:off x="16370300" y="66622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166341</xdr:rowOff>
    </xdr:from>
    <xdr:ext cx="534377" cy="259045"/>
    <xdr:sp macro="" textlink="">
      <xdr:nvSpPr>
        <xdr:cNvPr id="521" name="災害復旧事業費最大値テキスト">
          <a:extLst>
            <a:ext uri="{FF2B5EF4-FFF2-40B4-BE49-F238E27FC236}">
              <a16:creationId xmlns:a16="http://schemas.microsoft.com/office/drawing/2014/main" id="{00000000-0008-0000-0600-000009020000}"/>
            </a:ext>
          </a:extLst>
        </xdr:cNvPr>
        <xdr:cNvSpPr txBox="1"/>
      </xdr:nvSpPr>
      <xdr:spPr>
        <a:xfrm>
          <a:off x="16370300" y="5309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48214</xdr:rowOff>
    </xdr:from>
    <xdr:to>
      <xdr:col>86</xdr:col>
      <xdr:colOff>25400</xdr:colOff>
      <xdr:row>32</xdr:row>
      <xdr:rowOff>48214</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6230600" y="5534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136682</xdr:rowOff>
    </xdr:from>
    <xdr:to>
      <xdr:col>85</xdr:col>
      <xdr:colOff>127000</xdr:colOff>
      <xdr:row>37</xdr:row>
      <xdr:rowOff>155016</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flipV="1">
          <a:off x="15481300" y="6308882"/>
          <a:ext cx="838200" cy="189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20144</xdr:rowOff>
    </xdr:from>
    <xdr:ext cx="469744" cy="259045"/>
    <xdr:sp macro="" textlink="">
      <xdr:nvSpPr>
        <xdr:cNvPr id="524" name="災害復旧事業費平均値テキスト">
          <a:extLst>
            <a:ext uri="{FF2B5EF4-FFF2-40B4-BE49-F238E27FC236}">
              <a16:creationId xmlns:a16="http://schemas.microsoft.com/office/drawing/2014/main" id="{00000000-0008-0000-0600-00000C020000}"/>
            </a:ext>
          </a:extLst>
        </xdr:cNvPr>
        <xdr:cNvSpPr txBox="1"/>
      </xdr:nvSpPr>
      <xdr:spPr>
        <a:xfrm>
          <a:off x="16370300" y="65352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41717</xdr:rowOff>
    </xdr:from>
    <xdr:to>
      <xdr:col>85</xdr:col>
      <xdr:colOff>177800</xdr:colOff>
      <xdr:row>38</xdr:row>
      <xdr:rowOff>143317</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6268700" y="6556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57267</xdr:rowOff>
    </xdr:from>
    <xdr:to>
      <xdr:col>81</xdr:col>
      <xdr:colOff>50800</xdr:colOff>
      <xdr:row>37</xdr:row>
      <xdr:rowOff>155016</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4592300" y="6400917"/>
          <a:ext cx="889000" cy="97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39751</xdr:rowOff>
    </xdr:from>
    <xdr:to>
      <xdr:col>81</xdr:col>
      <xdr:colOff>101600</xdr:colOff>
      <xdr:row>38</xdr:row>
      <xdr:rowOff>141351</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5430500" y="6554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132478</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46428" y="6647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57267</xdr:rowOff>
    </xdr:from>
    <xdr:to>
      <xdr:col>76</xdr:col>
      <xdr:colOff>114300</xdr:colOff>
      <xdr:row>37</xdr:row>
      <xdr:rowOff>101524</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flipV="1">
          <a:off x="13703300" y="6400917"/>
          <a:ext cx="889000" cy="44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43454</xdr:rowOff>
    </xdr:from>
    <xdr:to>
      <xdr:col>76</xdr:col>
      <xdr:colOff>165100</xdr:colOff>
      <xdr:row>38</xdr:row>
      <xdr:rowOff>145054</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4541500" y="655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136181</xdr:rowOff>
    </xdr:from>
    <xdr:ext cx="378565"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403017" y="66512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101524</xdr:rowOff>
    </xdr:from>
    <xdr:to>
      <xdr:col>71</xdr:col>
      <xdr:colOff>177800</xdr:colOff>
      <xdr:row>38</xdr:row>
      <xdr:rowOff>27686</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flipV="1">
          <a:off x="12814300" y="6445174"/>
          <a:ext cx="889000" cy="97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29921</xdr:rowOff>
    </xdr:from>
    <xdr:to>
      <xdr:col>72</xdr:col>
      <xdr:colOff>38100</xdr:colOff>
      <xdr:row>38</xdr:row>
      <xdr:rowOff>131521</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3652500" y="6545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122648</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3468428" y="6637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13142</xdr:rowOff>
    </xdr:from>
    <xdr:to>
      <xdr:col>67</xdr:col>
      <xdr:colOff>101600</xdr:colOff>
      <xdr:row>38</xdr:row>
      <xdr:rowOff>114742</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2763500" y="6528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105869</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579428" y="6620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85882</xdr:rowOff>
    </xdr:from>
    <xdr:to>
      <xdr:col>85</xdr:col>
      <xdr:colOff>177800</xdr:colOff>
      <xdr:row>37</xdr:row>
      <xdr:rowOff>16032</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6268700" y="6258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108759</xdr:rowOff>
    </xdr:from>
    <xdr:ext cx="469744" cy="259045"/>
    <xdr:sp macro="" textlink="">
      <xdr:nvSpPr>
        <xdr:cNvPr id="543" name="災害復旧事業費該当値テキスト">
          <a:extLst>
            <a:ext uri="{FF2B5EF4-FFF2-40B4-BE49-F238E27FC236}">
              <a16:creationId xmlns:a16="http://schemas.microsoft.com/office/drawing/2014/main" id="{00000000-0008-0000-0600-00001F020000}"/>
            </a:ext>
          </a:extLst>
        </xdr:cNvPr>
        <xdr:cNvSpPr txBox="1"/>
      </xdr:nvSpPr>
      <xdr:spPr>
        <a:xfrm>
          <a:off x="16370300" y="6109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104216</xdr:rowOff>
    </xdr:from>
    <xdr:to>
      <xdr:col>81</xdr:col>
      <xdr:colOff>101600</xdr:colOff>
      <xdr:row>38</xdr:row>
      <xdr:rowOff>34366</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5430500" y="6447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50893</xdr:rowOff>
    </xdr:from>
    <xdr:ext cx="469744"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5246428" y="6223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6467</xdr:rowOff>
    </xdr:from>
    <xdr:to>
      <xdr:col>76</xdr:col>
      <xdr:colOff>165100</xdr:colOff>
      <xdr:row>37</xdr:row>
      <xdr:rowOff>108067</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4541500" y="6350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35</xdr:row>
      <xdr:rowOff>124594</xdr:rowOff>
    </xdr:from>
    <xdr:ext cx="469744"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4357428" y="6125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50724</xdr:rowOff>
    </xdr:from>
    <xdr:to>
      <xdr:col>72</xdr:col>
      <xdr:colOff>38100</xdr:colOff>
      <xdr:row>37</xdr:row>
      <xdr:rowOff>152324</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3652500" y="639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35</xdr:row>
      <xdr:rowOff>168851</xdr:rowOff>
    </xdr:from>
    <xdr:ext cx="469744"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3468428" y="6169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148336</xdr:rowOff>
    </xdr:from>
    <xdr:to>
      <xdr:col>67</xdr:col>
      <xdr:colOff>101600</xdr:colOff>
      <xdr:row>38</xdr:row>
      <xdr:rowOff>78486</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2763500" y="6491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95013</xdr:rowOff>
    </xdr:from>
    <xdr:ext cx="469744"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579428" y="6267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失業対策事業費グラフ枠">
          <a:extLst>
            <a:ext uri="{FF2B5EF4-FFF2-40B4-BE49-F238E27FC236}">
              <a16:creationId xmlns:a16="http://schemas.microsoft.com/office/drawing/2014/main" id="{00000000-0008-0000-06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8" name="失業対策事業費最小値テキスト">
          <a:extLst>
            <a:ext uri="{FF2B5EF4-FFF2-40B4-BE49-F238E27FC236}">
              <a16:creationId xmlns:a16="http://schemas.microsoft.com/office/drawing/2014/main" id="{00000000-0008-0000-0600-000038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0" name="失業対策事業費最大値テキスト">
          <a:extLst>
            <a:ext uri="{FF2B5EF4-FFF2-40B4-BE49-F238E27FC236}">
              <a16:creationId xmlns:a16="http://schemas.microsoft.com/office/drawing/2014/main" id="{00000000-0008-0000-0600-00003A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3" name="失業対策事業費平均値テキスト">
          <a:extLst>
            <a:ext uri="{FF2B5EF4-FFF2-40B4-BE49-F238E27FC236}">
              <a16:creationId xmlns:a16="http://schemas.microsoft.com/office/drawing/2014/main" id="{00000000-0008-0000-0600-00003D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2" name="失業対策事業費該当値テキスト">
          <a:extLst>
            <a:ext uri="{FF2B5EF4-FFF2-40B4-BE49-F238E27FC236}">
              <a16:creationId xmlns:a16="http://schemas.microsoft.com/office/drawing/2014/main" id="{00000000-0008-0000-0600-000050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a:extLst>
            <a:ext uri="{FF2B5EF4-FFF2-40B4-BE49-F238E27FC236}">
              <a16:creationId xmlns:a16="http://schemas.microsoft.com/office/drawing/2014/main" id="{00000000-0008-0000-06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25844</xdr:rowOff>
    </xdr:from>
    <xdr:to>
      <xdr:col>85</xdr:col>
      <xdr:colOff>126364</xdr:colOff>
      <xdr:row>78</xdr:row>
      <xdr:rowOff>78499</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6317595" y="12027344"/>
          <a:ext cx="1269" cy="1424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82326</xdr:rowOff>
    </xdr:from>
    <xdr:ext cx="534377" cy="259045"/>
    <xdr:sp macro="" textlink="">
      <xdr:nvSpPr>
        <xdr:cNvPr id="625" name="公債費最小値テキスト">
          <a:extLst>
            <a:ext uri="{FF2B5EF4-FFF2-40B4-BE49-F238E27FC236}">
              <a16:creationId xmlns:a16="http://schemas.microsoft.com/office/drawing/2014/main" id="{00000000-0008-0000-0600-000071020000}"/>
            </a:ext>
          </a:extLst>
        </xdr:cNvPr>
        <xdr:cNvSpPr txBox="1"/>
      </xdr:nvSpPr>
      <xdr:spPr>
        <a:xfrm>
          <a:off x="16370300" y="13455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78499</xdr:rowOff>
    </xdr:from>
    <xdr:to>
      <xdr:col>86</xdr:col>
      <xdr:colOff>25400</xdr:colOff>
      <xdr:row>78</xdr:row>
      <xdr:rowOff>78499</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6230600" y="13451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143971</xdr:rowOff>
    </xdr:from>
    <xdr:ext cx="599010" cy="259045"/>
    <xdr:sp macro="" textlink="">
      <xdr:nvSpPr>
        <xdr:cNvPr id="627" name="公債費最大値テキスト">
          <a:extLst>
            <a:ext uri="{FF2B5EF4-FFF2-40B4-BE49-F238E27FC236}">
              <a16:creationId xmlns:a16="http://schemas.microsoft.com/office/drawing/2014/main" id="{00000000-0008-0000-0600-000073020000}"/>
            </a:ext>
          </a:extLst>
        </xdr:cNvPr>
        <xdr:cNvSpPr txBox="1"/>
      </xdr:nvSpPr>
      <xdr:spPr>
        <a:xfrm>
          <a:off x="16370300" y="11802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25844</xdr:rowOff>
    </xdr:from>
    <xdr:to>
      <xdr:col>86</xdr:col>
      <xdr:colOff>25400</xdr:colOff>
      <xdr:row>70</xdr:row>
      <xdr:rowOff>25844</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6230600" y="12027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130543</xdr:rowOff>
    </xdr:from>
    <xdr:to>
      <xdr:col>85</xdr:col>
      <xdr:colOff>127000</xdr:colOff>
      <xdr:row>75</xdr:row>
      <xdr:rowOff>155587</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5481300" y="12989293"/>
          <a:ext cx="838200" cy="25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27081</xdr:rowOff>
    </xdr:from>
    <xdr:ext cx="534377" cy="259045"/>
    <xdr:sp macro="" textlink="">
      <xdr:nvSpPr>
        <xdr:cNvPr id="630" name="公債費平均値テキスト">
          <a:extLst>
            <a:ext uri="{FF2B5EF4-FFF2-40B4-BE49-F238E27FC236}">
              <a16:creationId xmlns:a16="http://schemas.microsoft.com/office/drawing/2014/main" id="{00000000-0008-0000-0600-000076020000}"/>
            </a:ext>
          </a:extLst>
        </xdr:cNvPr>
        <xdr:cNvSpPr txBox="1"/>
      </xdr:nvSpPr>
      <xdr:spPr>
        <a:xfrm>
          <a:off x="16370300" y="130572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48654</xdr:rowOff>
    </xdr:from>
    <xdr:to>
      <xdr:col>85</xdr:col>
      <xdr:colOff>177800</xdr:colOff>
      <xdr:row>76</xdr:row>
      <xdr:rowOff>150254</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6268700" y="13078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109842</xdr:rowOff>
    </xdr:from>
    <xdr:to>
      <xdr:col>81</xdr:col>
      <xdr:colOff>50800</xdr:colOff>
      <xdr:row>75</xdr:row>
      <xdr:rowOff>130543</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4592300" y="12968592"/>
          <a:ext cx="889000" cy="20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53087</xdr:rowOff>
    </xdr:from>
    <xdr:to>
      <xdr:col>81</xdr:col>
      <xdr:colOff>101600</xdr:colOff>
      <xdr:row>76</xdr:row>
      <xdr:rowOff>154687</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5430500" y="1308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145814</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5214111" y="13176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109842</xdr:rowOff>
    </xdr:from>
    <xdr:to>
      <xdr:col>76</xdr:col>
      <xdr:colOff>114300</xdr:colOff>
      <xdr:row>75</xdr:row>
      <xdr:rowOff>118072</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3703300" y="12968592"/>
          <a:ext cx="889000" cy="8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49518</xdr:rowOff>
    </xdr:from>
    <xdr:to>
      <xdr:col>76</xdr:col>
      <xdr:colOff>165100</xdr:colOff>
      <xdr:row>76</xdr:row>
      <xdr:rowOff>151118</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4541500" y="1307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142245</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325111" y="13172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118072</xdr:rowOff>
    </xdr:from>
    <xdr:to>
      <xdr:col>71</xdr:col>
      <xdr:colOff>177800</xdr:colOff>
      <xdr:row>75</xdr:row>
      <xdr:rowOff>136309</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flipV="1">
          <a:off x="12814300" y="12976822"/>
          <a:ext cx="889000" cy="18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58902</xdr:rowOff>
    </xdr:from>
    <xdr:to>
      <xdr:col>72</xdr:col>
      <xdr:colOff>38100</xdr:colOff>
      <xdr:row>76</xdr:row>
      <xdr:rowOff>160502</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3652500" y="1308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151629</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3436111" y="13181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64427</xdr:rowOff>
    </xdr:from>
    <xdr:to>
      <xdr:col>67</xdr:col>
      <xdr:colOff>101600</xdr:colOff>
      <xdr:row>76</xdr:row>
      <xdr:rowOff>166027</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2763500" y="1309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157154</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2547111" y="13187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104787</xdr:rowOff>
    </xdr:from>
    <xdr:to>
      <xdr:col>85</xdr:col>
      <xdr:colOff>177800</xdr:colOff>
      <xdr:row>76</xdr:row>
      <xdr:rowOff>34937</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6268700" y="1296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127664</xdr:rowOff>
    </xdr:from>
    <xdr:ext cx="534377" cy="259045"/>
    <xdr:sp macro="" textlink="">
      <xdr:nvSpPr>
        <xdr:cNvPr id="649" name="公債費該当値テキスト">
          <a:extLst>
            <a:ext uri="{FF2B5EF4-FFF2-40B4-BE49-F238E27FC236}">
              <a16:creationId xmlns:a16="http://schemas.microsoft.com/office/drawing/2014/main" id="{00000000-0008-0000-0600-000089020000}"/>
            </a:ext>
          </a:extLst>
        </xdr:cNvPr>
        <xdr:cNvSpPr txBox="1"/>
      </xdr:nvSpPr>
      <xdr:spPr>
        <a:xfrm>
          <a:off x="16370300" y="12814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79743</xdr:rowOff>
    </xdr:from>
    <xdr:to>
      <xdr:col>81</xdr:col>
      <xdr:colOff>101600</xdr:colOff>
      <xdr:row>76</xdr:row>
      <xdr:rowOff>9894</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5430500" y="1293849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26420</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5214111" y="12713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59042</xdr:rowOff>
    </xdr:from>
    <xdr:to>
      <xdr:col>76</xdr:col>
      <xdr:colOff>165100</xdr:colOff>
      <xdr:row>75</xdr:row>
      <xdr:rowOff>160641</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4541500" y="1291779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5719</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4325111" y="12693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67272</xdr:rowOff>
    </xdr:from>
    <xdr:to>
      <xdr:col>72</xdr:col>
      <xdr:colOff>38100</xdr:colOff>
      <xdr:row>75</xdr:row>
      <xdr:rowOff>168872</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3652500" y="12926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13949</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3436111" y="12701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85509</xdr:rowOff>
    </xdr:from>
    <xdr:to>
      <xdr:col>67</xdr:col>
      <xdr:colOff>101600</xdr:colOff>
      <xdr:row>76</xdr:row>
      <xdr:rowOff>15658</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2763500" y="1294425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32186</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547111" y="12719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積立金グラフ枠">
          <a:extLst>
            <a:ext uri="{FF2B5EF4-FFF2-40B4-BE49-F238E27FC236}">
              <a16:creationId xmlns:a16="http://schemas.microsoft.com/office/drawing/2014/main" id="{00000000-0008-0000-0600-0000A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129350</xdr:rowOff>
    </xdr:from>
    <xdr:to>
      <xdr:col>85</xdr:col>
      <xdr:colOff>126364</xdr:colOff>
      <xdr:row>99</xdr:row>
      <xdr:rowOff>39967</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6317595" y="15388400"/>
          <a:ext cx="1269" cy="1625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43794</xdr:rowOff>
    </xdr:from>
    <xdr:ext cx="378565" cy="259045"/>
    <xdr:sp macro="" textlink="">
      <xdr:nvSpPr>
        <xdr:cNvPr id="682" name="積立金最小値テキスト">
          <a:extLst>
            <a:ext uri="{FF2B5EF4-FFF2-40B4-BE49-F238E27FC236}">
              <a16:creationId xmlns:a16="http://schemas.microsoft.com/office/drawing/2014/main" id="{00000000-0008-0000-0600-0000AA020000}"/>
            </a:ext>
          </a:extLst>
        </xdr:cNvPr>
        <xdr:cNvSpPr txBox="1"/>
      </xdr:nvSpPr>
      <xdr:spPr>
        <a:xfrm>
          <a:off x="16370300" y="170173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39967</xdr:rowOff>
    </xdr:from>
    <xdr:to>
      <xdr:col>86</xdr:col>
      <xdr:colOff>25400</xdr:colOff>
      <xdr:row>99</xdr:row>
      <xdr:rowOff>39967</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7013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76027</xdr:rowOff>
    </xdr:from>
    <xdr:ext cx="599010" cy="259045"/>
    <xdr:sp macro="" textlink="">
      <xdr:nvSpPr>
        <xdr:cNvPr id="684" name="積立金最大値テキスト">
          <a:extLst>
            <a:ext uri="{FF2B5EF4-FFF2-40B4-BE49-F238E27FC236}">
              <a16:creationId xmlns:a16="http://schemas.microsoft.com/office/drawing/2014/main" id="{00000000-0008-0000-0600-0000AC020000}"/>
            </a:ext>
          </a:extLst>
        </xdr:cNvPr>
        <xdr:cNvSpPr txBox="1"/>
      </xdr:nvSpPr>
      <xdr:spPr>
        <a:xfrm>
          <a:off x="16370300" y="15163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129350</xdr:rowOff>
    </xdr:from>
    <xdr:to>
      <xdr:col>86</xdr:col>
      <xdr:colOff>25400</xdr:colOff>
      <xdr:row>89</xdr:row>
      <xdr:rowOff>129350</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6230600" y="1538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28702</xdr:rowOff>
    </xdr:from>
    <xdr:to>
      <xdr:col>85</xdr:col>
      <xdr:colOff>127000</xdr:colOff>
      <xdr:row>99</xdr:row>
      <xdr:rowOff>1257</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5481300" y="16830802"/>
          <a:ext cx="838200" cy="144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94987</xdr:rowOff>
    </xdr:from>
    <xdr:ext cx="534377" cy="259045"/>
    <xdr:sp macro="" textlink="">
      <xdr:nvSpPr>
        <xdr:cNvPr id="687" name="積立金平均値テキスト">
          <a:extLst>
            <a:ext uri="{FF2B5EF4-FFF2-40B4-BE49-F238E27FC236}">
              <a16:creationId xmlns:a16="http://schemas.microsoft.com/office/drawing/2014/main" id="{00000000-0008-0000-0600-0000AF020000}"/>
            </a:ext>
          </a:extLst>
        </xdr:cNvPr>
        <xdr:cNvSpPr txBox="1"/>
      </xdr:nvSpPr>
      <xdr:spPr>
        <a:xfrm>
          <a:off x="16370300" y="165541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72110</xdr:rowOff>
    </xdr:from>
    <xdr:to>
      <xdr:col>85</xdr:col>
      <xdr:colOff>177800</xdr:colOff>
      <xdr:row>98</xdr:row>
      <xdr:rowOff>2260</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6268700" y="1670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28702</xdr:rowOff>
    </xdr:from>
    <xdr:to>
      <xdr:col>81</xdr:col>
      <xdr:colOff>50800</xdr:colOff>
      <xdr:row>99</xdr:row>
      <xdr:rowOff>12345</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4592300" y="16830802"/>
          <a:ext cx="889000" cy="155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47853</xdr:rowOff>
    </xdr:from>
    <xdr:to>
      <xdr:col>81</xdr:col>
      <xdr:colOff>101600</xdr:colOff>
      <xdr:row>97</xdr:row>
      <xdr:rowOff>149453</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5430500" y="16678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165980</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5214111" y="16453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11761</xdr:rowOff>
    </xdr:from>
    <xdr:to>
      <xdr:col>76</xdr:col>
      <xdr:colOff>114300</xdr:colOff>
      <xdr:row>99</xdr:row>
      <xdr:rowOff>12345</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a:off x="13703300" y="16985311"/>
          <a:ext cx="889000" cy="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142494</xdr:rowOff>
    </xdr:from>
    <xdr:to>
      <xdr:col>76</xdr:col>
      <xdr:colOff>165100</xdr:colOff>
      <xdr:row>98</xdr:row>
      <xdr:rowOff>72644</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4541500" y="16773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89171</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4325111" y="16548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141466</xdr:rowOff>
    </xdr:from>
    <xdr:to>
      <xdr:col>71</xdr:col>
      <xdr:colOff>177800</xdr:colOff>
      <xdr:row>99</xdr:row>
      <xdr:rowOff>11761</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a:off x="12814300" y="16943566"/>
          <a:ext cx="889000" cy="41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22047</xdr:rowOff>
    </xdr:from>
    <xdr:to>
      <xdr:col>72</xdr:col>
      <xdr:colOff>38100</xdr:colOff>
      <xdr:row>98</xdr:row>
      <xdr:rowOff>123647</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3652500" y="16824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140174</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436111" y="16599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28284</xdr:rowOff>
    </xdr:from>
    <xdr:to>
      <xdr:col>67</xdr:col>
      <xdr:colOff>101600</xdr:colOff>
      <xdr:row>98</xdr:row>
      <xdr:rowOff>129884</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2763500" y="16830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146411</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547111" y="16605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121907</xdr:rowOff>
    </xdr:from>
    <xdr:to>
      <xdr:col>85</xdr:col>
      <xdr:colOff>177800</xdr:colOff>
      <xdr:row>99</xdr:row>
      <xdr:rowOff>52057</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6268700" y="16924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36834</xdr:rowOff>
    </xdr:from>
    <xdr:ext cx="469744" cy="259045"/>
    <xdr:sp macro="" textlink="">
      <xdr:nvSpPr>
        <xdr:cNvPr id="706" name="積立金該当値テキスト">
          <a:extLst>
            <a:ext uri="{FF2B5EF4-FFF2-40B4-BE49-F238E27FC236}">
              <a16:creationId xmlns:a16="http://schemas.microsoft.com/office/drawing/2014/main" id="{00000000-0008-0000-0600-0000C2020000}"/>
            </a:ext>
          </a:extLst>
        </xdr:cNvPr>
        <xdr:cNvSpPr txBox="1"/>
      </xdr:nvSpPr>
      <xdr:spPr>
        <a:xfrm>
          <a:off x="16370300" y="16838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149352</xdr:rowOff>
    </xdr:from>
    <xdr:to>
      <xdr:col>81</xdr:col>
      <xdr:colOff>101600</xdr:colOff>
      <xdr:row>98</xdr:row>
      <xdr:rowOff>79502</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5430500" y="16780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70629</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5214111" y="16872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132995</xdr:rowOff>
    </xdr:from>
    <xdr:to>
      <xdr:col>76</xdr:col>
      <xdr:colOff>165100</xdr:colOff>
      <xdr:row>99</xdr:row>
      <xdr:rowOff>63145</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4541500" y="16935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54272</xdr:rowOff>
    </xdr:from>
    <xdr:ext cx="469744"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4357428" y="17027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132411</xdr:rowOff>
    </xdr:from>
    <xdr:to>
      <xdr:col>72</xdr:col>
      <xdr:colOff>38100</xdr:colOff>
      <xdr:row>99</xdr:row>
      <xdr:rowOff>62561</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3652500" y="16934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53688</xdr:rowOff>
    </xdr:from>
    <xdr:ext cx="469744"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3468428" y="17027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90666</xdr:rowOff>
    </xdr:from>
    <xdr:to>
      <xdr:col>67</xdr:col>
      <xdr:colOff>101600</xdr:colOff>
      <xdr:row>99</xdr:row>
      <xdr:rowOff>20816</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2763500" y="16892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11943</xdr:rowOff>
    </xdr:from>
    <xdr:ext cx="469744"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2579428" y="16985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投資及び出資金グラフ枠">
          <a:extLst>
            <a:ext uri="{FF2B5EF4-FFF2-40B4-BE49-F238E27FC236}">
              <a16:creationId xmlns:a16="http://schemas.microsoft.com/office/drawing/2014/main" id="{00000000-0008-0000-06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120759</xdr:rowOff>
    </xdr:from>
    <xdr:to>
      <xdr:col>116</xdr:col>
      <xdr:colOff>62864</xdr:colOff>
      <xdr:row>39</xdr:row>
      <xdr:rowOff>98878</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flipV="1">
          <a:off x="22159595" y="5264259"/>
          <a:ext cx="1269" cy="1521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1" name="投資及び出資金最小値テキスト">
          <a:extLst>
            <a:ext uri="{FF2B5EF4-FFF2-40B4-BE49-F238E27FC236}">
              <a16:creationId xmlns:a16="http://schemas.microsoft.com/office/drawing/2014/main" id="{00000000-0008-0000-0600-0000E5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67436</xdr:rowOff>
    </xdr:from>
    <xdr:ext cx="469744" cy="259045"/>
    <xdr:sp macro="" textlink="">
      <xdr:nvSpPr>
        <xdr:cNvPr id="743" name="投資及び出資金最大値テキスト">
          <a:extLst>
            <a:ext uri="{FF2B5EF4-FFF2-40B4-BE49-F238E27FC236}">
              <a16:creationId xmlns:a16="http://schemas.microsoft.com/office/drawing/2014/main" id="{00000000-0008-0000-0600-0000E7020000}"/>
            </a:ext>
          </a:extLst>
        </xdr:cNvPr>
        <xdr:cNvSpPr txBox="1"/>
      </xdr:nvSpPr>
      <xdr:spPr>
        <a:xfrm>
          <a:off x="22212300" y="5039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120759</xdr:rowOff>
    </xdr:from>
    <xdr:to>
      <xdr:col>116</xdr:col>
      <xdr:colOff>152400</xdr:colOff>
      <xdr:row>30</xdr:row>
      <xdr:rowOff>120759</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2072600" y="5264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36176</xdr:rowOff>
    </xdr:from>
    <xdr:ext cx="469744" cy="259045"/>
    <xdr:sp macro="" textlink="">
      <xdr:nvSpPr>
        <xdr:cNvPr id="746" name="投資及び出資金平均値テキスト">
          <a:extLst>
            <a:ext uri="{FF2B5EF4-FFF2-40B4-BE49-F238E27FC236}">
              <a16:creationId xmlns:a16="http://schemas.microsoft.com/office/drawing/2014/main" id="{00000000-0008-0000-0600-0000EA020000}"/>
            </a:ext>
          </a:extLst>
        </xdr:cNvPr>
        <xdr:cNvSpPr txBox="1"/>
      </xdr:nvSpPr>
      <xdr:spPr>
        <a:xfrm>
          <a:off x="22212300" y="63798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13298</xdr:rowOff>
    </xdr:from>
    <xdr:to>
      <xdr:col>116</xdr:col>
      <xdr:colOff>114300</xdr:colOff>
      <xdr:row>38</xdr:row>
      <xdr:rowOff>114898</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2110700" y="6528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167277</xdr:rowOff>
    </xdr:from>
    <xdr:to>
      <xdr:col>112</xdr:col>
      <xdr:colOff>38100</xdr:colOff>
      <xdr:row>38</xdr:row>
      <xdr:rowOff>97427</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21272500" y="6510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113954</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088428" y="6286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13952</xdr:rowOff>
    </xdr:from>
    <xdr:to>
      <xdr:col>107</xdr:col>
      <xdr:colOff>101600</xdr:colOff>
      <xdr:row>38</xdr:row>
      <xdr:rowOff>115552</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20383500" y="6529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132079</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0199428" y="6304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98715</xdr:rowOff>
    </xdr:from>
    <xdr:to>
      <xdr:col>102</xdr:col>
      <xdr:colOff>114300</xdr:colOff>
      <xdr:row>39</xdr:row>
      <xdr:rowOff>98878</xdr:rowOff>
    </xdr:to>
    <xdr:cxnSp macro="">
      <xdr:nvCxnSpPr>
        <xdr:cNvPr id="754" name="直線コネクタ 753">
          <a:extLst>
            <a:ext uri="{FF2B5EF4-FFF2-40B4-BE49-F238E27FC236}">
              <a16:creationId xmlns:a16="http://schemas.microsoft.com/office/drawing/2014/main" id="{00000000-0008-0000-0600-0000F2020000}"/>
            </a:ext>
          </a:extLst>
        </xdr:cNvPr>
        <xdr:cNvCxnSpPr/>
      </xdr:nvCxnSpPr>
      <xdr:spPr>
        <a:xfrm>
          <a:off x="18656300" y="6785265"/>
          <a:ext cx="889000" cy="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65060</xdr:rowOff>
    </xdr:from>
    <xdr:to>
      <xdr:col>102</xdr:col>
      <xdr:colOff>165100</xdr:colOff>
      <xdr:row>38</xdr:row>
      <xdr:rowOff>166660</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19494500" y="658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11737</xdr:rowOff>
    </xdr:from>
    <xdr:ext cx="378565"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356017" y="63553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68326</xdr:rowOff>
    </xdr:from>
    <xdr:to>
      <xdr:col>98</xdr:col>
      <xdr:colOff>38100</xdr:colOff>
      <xdr:row>38</xdr:row>
      <xdr:rowOff>169926</xdr:rowOff>
    </xdr:to>
    <xdr:sp macro="" textlink="">
      <xdr:nvSpPr>
        <xdr:cNvPr id="757" name="フローチャート: 判断 756">
          <a:extLst>
            <a:ext uri="{FF2B5EF4-FFF2-40B4-BE49-F238E27FC236}">
              <a16:creationId xmlns:a16="http://schemas.microsoft.com/office/drawing/2014/main" id="{00000000-0008-0000-0600-0000F5020000}"/>
            </a:ext>
          </a:extLst>
        </xdr:cNvPr>
        <xdr:cNvSpPr/>
      </xdr:nvSpPr>
      <xdr:spPr>
        <a:xfrm>
          <a:off x="18605500" y="658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15003</xdr:rowOff>
    </xdr:from>
    <xdr:ext cx="378565"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67017" y="63586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65" name="投資及び出資金該当値テキスト">
          <a:extLst>
            <a:ext uri="{FF2B5EF4-FFF2-40B4-BE49-F238E27FC236}">
              <a16:creationId xmlns:a16="http://schemas.microsoft.com/office/drawing/2014/main" id="{00000000-0008-0000-0600-0000FD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47915</xdr:rowOff>
    </xdr:from>
    <xdr:to>
      <xdr:col>98</xdr:col>
      <xdr:colOff>38100</xdr:colOff>
      <xdr:row>39</xdr:row>
      <xdr:rowOff>149515</xdr:rowOff>
    </xdr:to>
    <xdr:sp macro="" textlink="">
      <xdr:nvSpPr>
        <xdr:cNvPr id="772" name="楕円 771">
          <a:extLst>
            <a:ext uri="{FF2B5EF4-FFF2-40B4-BE49-F238E27FC236}">
              <a16:creationId xmlns:a16="http://schemas.microsoft.com/office/drawing/2014/main" id="{00000000-0008-0000-0600-000004030000}"/>
            </a:ext>
          </a:extLst>
        </xdr:cNvPr>
        <xdr:cNvSpPr/>
      </xdr:nvSpPr>
      <xdr:spPr>
        <a:xfrm>
          <a:off x="18605500" y="6734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140642</xdr:rowOff>
    </xdr:from>
    <xdr:ext cx="249299"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531650" y="68271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貸付金グラフ枠">
          <a:extLst>
            <a:ext uri="{FF2B5EF4-FFF2-40B4-BE49-F238E27FC236}">
              <a16:creationId xmlns:a16="http://schemas.microsoft.com/office/drawing/2014/main" id="{00000000-0008-0000-0600-00001C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163246</xdr:rowOff>
    </xdr:from>
    <xdr:to>
      <xdr:col>116</xdr:col>
      <xdr:colOff>62864</xdr:colOff>
      <xdr:row>59</xdr:row>
      <xdr:rowOff>44450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flipV="1">
          <a:off x="22159595" y="8564296"/>
          <a:ext cx="1269" cy="1595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8" name="貸付金最小値テキスト">
          <a:extLst>
            <a:ext uri="{FF2B5EF4-FFF2-40B4-BE49-F238E27FC236}">
              <a16:creationId xmlns:a16="http://schemas.microsoft.com/office/drawing/2014/main" id="{00000000-0008-0000-0600-00001E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109923</xdr:rowOff>
    </xdr:from>
    <xdr:ext cx="534377" cy="259045"/>
    <xdr:sp macro="" textlink="">
      <xdr:nvSpPr>
        <xdr:cNvPr id="800" name="貸付金最大値テキスト">
          <a:extLst>
            <a:ext uri="{FF2B5EF4-FFF2-40B4-BE49-F238E27FC236}">
              <a16:creationId xmlns:a16="http://schemas.microsoft.com/office/drawing/2014/main" id="{00000000-0008-0000-0600-000020030000}"/>
            </a:ext>
          </a:extLst>
        </xdr:cNvPr>
        <xdr:cNvSpPr txBox="1"/>
      </xdr:nvSpPr>
      <xdr:spPr>
        <a:xfrm>
          <a:off x="22212300" y="833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163246</xdr:rowOff>
    </xdr:from>
    <xdr:to>
      <xdr:col>116</xdr:col>
      <xdr:colOff>152400</xdr:colOff>
      <xdr:row>49</xdr:row>
      <xdr:rowOff>163246</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2072600" y="8564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108958</xdr:rowOff>
    </xdr:from>
    <xdr:ext cx="469744" cy="259045"/>
    <xdr:sp macro="" textlink="">
      <xdr:nvSpPr>
        <xdr:cNvPr id="803" name="貸付金平均値テキスト">
          <a:extLst>
            <a:ext uri="{FF2B5EF4-FFF2-40B4-BE49-F238E27FC236}">
              <a16:creationId xmlns:a16="http://schemas.microsoft.com/office/drawing/2014/main" id="{00000000-0008-0000-0600-000023030000}"/>
            </a:ext>
          </a:extLst>
        </xdr:cNvPr>
        <xdr:cNvSpPr txBox="1"/>
      </xdr:nvSpPr>
      <xdr:spPr>
        <a:xfrm>
          <a:off x="22212300" y="98816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86081</xdr:rowOff>
    </xdr:from>
    <xdr:to>
      <xdr:col>116</xdr:col>
      <xdr:colOff>114300</xdr:colOff>
      <xdr:row>59</xdr:row>
      <xdr:rowOff>16231</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2110700" y="10030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78766</xdr:rowOff>
    </xdr:from>
    <xdr:to>
      <xdr:col>112</xdr:col>
      <xdr:colOff>38100</xdr:colOff>
      <xdr:row>59</xdr:row>
      <xdr:rowOff>8916</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21272500" y="1002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25443</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088428" y="9798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59449</xdr:rowOff>
    </xdr:from>
    <xdr:to>
      <xdr:col>107</xdr:col>
      <xdr:colOff>101600</xdr:colOff>
      <xdr:row>58</xdr:row>
      <xdr:rowOff>161049</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20383500" y="10003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6126</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199428" y="9778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72441</xdr:rowOff>
    </xdr:from>
    <xdr:to>
      <xdr:col>102</xdr:col>
      <xdr:colOff>165100</xdr:colOff>
      <xdr:row>59</xdr:row>
      <xdr:rowOff>2591</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19494500" y="1001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19118</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9310428" y="9791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72251</xdr:rowOff>
    </xdr:from>
    <xdr:to>
      <xdr:col>98</xdr:col>
      <xdr:colOff>38100</xdr:colOff>
      <xdr:row>59</xdr:row>
      <xdr:rowOff>2401</xdr:rowOff>
    </xdr:to>
    <xdr:sp macro="" textlink="">
      <xdr:nvSpPr>
        <xdr:cNvPr id="814" name="フローチャート: 判断 813">
          <a:extLst>
            <a:ext uri="{FF2B5EF4-FFF2-40B4-BE49-F238E27FC236}">
              <a16:creationId xmlns:a16="http://schemas.microsoft.com/office/drawing/2014/main" id="{00000000-0008-0000-0600-00002E030000}"/>
            </a:ext>
          </a:extLst>
        </xdr:cNvPr>
        <xdr:cNvSpPr/>
      </xdr:nvSpPr>
      <xdr:spPr>
        <a:xfrm>
          <a:off x="18605500" y="1001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18928</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8421428" y="979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22" name="貸付金該当値テキスト">
          <a:extLst>
            <a:ext uri="{FF2B5EF4-FFF2-40B4-BE49-F238E27FC236}">
              <a16:creationId xmlns:a16="http://schemas.microsoft.com/office/drawing/2014/main" id="{00000000-0008-0000-0600-000036030000}"/>
            </a:ext>
          </a:extLst>
        </xdr:cNvPr>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9" name="楕円 828">
          <a:extLst>
            <a:ext uri="{FF2B5EF4-FFF2-40B4-BE49-F238E27FC236}">
              <a16:creationId xmlns:a16="http://schemas.microsoft.com/office/drawing/2014/main" id="{00000000-0008-0000-0600-00003D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6" name="繰出金グラフ枠">
          <a:extLst>
            <a:ext uri="{FF2B5EF4-FFF2-40B4-BE49-F238E27FC236}">
              <a16:creationId xmlns:a16="http://schemas.microsoft.com/office/drawing/2014/main" id="{00000000-0008-0000-0600-000058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169941</xdr:rowOff>
    </xdr:from>
    <xdr:to>
      <xdr:col>116</xdr:col>
      <xdr:colOff>62864</xdr:colOff>
      <xdr:row>79</xdr:row>
      <xdr:rowOff>116611</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22159595" y="12171441"/>
          <a:ext cx="1269" cy="1489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120438</xdr:rowOff>
    </xdr:from>
    <xdr:ext cx="534377" cy="259045"/>
    <xdr:sp macro="" textlink="">
      <xdr:nvSpPr>
        <xdr:cNvPr id="858" name="繰出金最小値テキスト">
          <a:extLst>
            <a:ext uri="{FF2B5EF4-FFF2-40B4-BE49-F238E27FC236}">
              <a16:creationId xmlns:a16="http://schemas.microsoft.com/office/drawing/2014/main" id="{00000000-0008-0000-0600-00005A030000}"/>
            </a:ext>
          </a:extLst>
        </xdr:cNvPr>
        <xdr:cNvSpPr txBox="1"/>
      </xdr:nvSpPr>
      <xdr:spPr>
        <a:xfrm>
          <a:off x="22212300" y="13664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116611</xdr:rowOff>
    </xdr:from>
    <xdr:to>
      <xdr:col>116</xdr:col>
      <xdr:colOff>152400</xdr:colOff>
      <xdr:row>79</xdr:row>
      <xdr:rowOff>116611</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22072600" y="13661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116618</xdr:rowOff>
    </xdr:from>
    <xdr:ext cx="534377" cy="259045"/>
    <xdr:sp macro="" textlink="">
      <xdr:nvSpPr>
        <xdr:cNvPr id="860" name="繰出金最大値テキスト">
          <a:extLst>
            <a:ext uri="{FF2B5EF4-FFF2-40B4-BE49-F238E27FC236}">
              <a16:creationId xmlns:a16="http://schemas.microsoft.com/office/drawing/2014/main" id="{00000000-0008-0000-0600-00005C030000}"/>
            </a:ext>
          </a:extLst>
        </xdr:cNvPr>
        <xdr:cNvSpPr txBox="1"/>
      </xdr:nvSpPr>
      <xdr:spPr>
        <a:xfrm>
          <a:off x="22212300" y="11946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169941</xdr:rowOff>
    </xdr:from>
    <xdr:to>
      <xdr:col>116</xdr:col>
      <xdr:colOff>152400</xdr:colOff>
      <xdr:row>70</xdr:row>
      <xdr:rowOff>169941</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22072600" y="12171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21383</xdr:rowOff>
    </xdr:from>
    <xdr:to>
      <xdr:col>116</xdr:col>
      <xdr:colOff>63500</xdr:colOff>
      <xdr:row>75</xdr:row>
      <xdr:rowOff>47248</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21323300" y="12880133"/>
          <a:ext cx="838200" cy="25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169804</xdr:rowOff>
    </xdr:from>
    <xdr:ext cx="534377" cy="259045"/>
    <xdr:sp macro="" textlink="">
      <xdr:nvSpPr>
        <xdr:cNvPr id="863" name="繰出金平均値テキスト">
          <a:extLst>
            <a:ext uri="{FF2B5EF4-FFF2-40B4-BE49-F238E27FC236}">
              <a16:creationId xmlns:a16="http://schemas.microsoft.com/office/drawing/2014/main" id="{00000000-0008-0000-0600-00005F030000}"/>
            </a:ext>
          </a:extLst>
        </xdr:cNvPr>
        <xdr:cNvSpPr txBox="1"/>
      </xdr:nvSpPr>
      <xdr:spPr>
        <a:xfrm>
          <a:off x="22212300" y="13028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19927</xdr:rowOff>
    </xdr:from>
    <xdr:to>
      <xdr:col>116</xdr:col>
      <xdr:colOff>114300</xdr:colOff>
      <xdr:row>76</xdr:row>
      <xdr:rowOff>121527</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22110700" y="13050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47248</xdr:rowOff>
    </xdr:from>
    <xdr:to>
      <xdr:col>111</xdr:col>
      <xdr:colOff>177800</xdr:colOff>
      <xdr:row>75</xdr:row>
      <xdr:rowOff>53811</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flipV="1">
          <a:off x="20434300" y="12905998"/>
          <a:ext cx="889000" cy="6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48699</xdr:rowOff>
    </xdr:from>
    <xdr:to>
      <xdr:col>112</xdr:col>
      <xdr:colOff>38100</xdr:colOff>
      <xdr:row>76</xdr:row>
      <xdr:rowOff>150299</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21272500" y="1307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141426</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056111" y="13171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19717</xdr:rowOff>
    </xdr:from>
    <xdr:to>
      <xdr:col>107</xdr:col>
      <xdr:colOff>50800</xdr:colOff>
      <xdr:row>75</xdr:row>
      <xdr:rowOff>53811</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a:off x="19545300" y="12878467"/>
          <a:ext cx="889000" cy="34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78319</xdr:rowOff>
    </xdr:from>
    <xdr:to>
      <xdr:col>107</xdr:col>
      <xdr:colOff>101600</xdr:colOff>
      <xdr:row>77</xdr:row>
      <xdr:rowOff>8469</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20383500" y="1310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171046</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167111" y="13201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19717</xdr:rowOff>
    </xdr:from>
    <xdr:to>
      <xdr:col>102</xdr:col>
      <xdr:colOff>114300</xdr:colOff>
      <xdr:row>75</xdr:row>
      <xdr:rowOff>44765</xdr:rowOff>
    </xdr:to>
    <xdr:cxnSp macro="">
      <xdr:nvCxnSpPr>
        <xdr:cNvPr id="871" name="直線コネクタ 870">
          <a:extLst>
            <a:ext uri="{FF2B5EF4-FFF2-40B4-BE49-F238E27FC236}">
              <a16:creationId xmlns:a16="http://schemas.microsoft.com/office/drawing/2014/main" id="{00000000-0008-0000-0600-000067030000}"/>
            </a:ext>
          </a:extLst>
        </xdr:cNvPr>
        <xdr:cNvCxnSpPr/>
      </xdr:nvCxnSpPr>
      <xdr:spPr>
        <a:xfrm flipV="1">
          <a:off x="18656300" y="12878467"/>
          <a:ext cx="889000" cy="25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9544</xdr:rowOff>
    </xdr:from>
    <xdr:to>
      <xdr:col>102</xdr:col>
      <xdr:colOff>165100</xdr:colOff>
      <xdr:row>76</xdr:row>
      <xdr:rowOff>111144</xdr:rowOff>
    </xdr:to>
    <xdr:sp macro="" textlink="">
      <xdr:nvSpPr>
        <xdr:cNvPr id="872" name="フローチャート: 判断 871">
          <a:extLst>
            <a:ext uri="{FF2B5EF4-FFF2-40B4-BE49-F238E27FC236}">
              <a16:creationId xmlns:a16="http://schemas.microsoft.com/office/drawing/2014/main" id="{00000000-0008-0000-0600-000068030000}"/>
            </a:ext>
          </a:extLst>
        </xdr:cNvPr>
        <xdr:cNvSpPr/>
      </xdr:nvSpPr>
      <xdr:spPr>
        <a:xfrm>
          <a:off x="19494500" y="13039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102271</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278111" y="13132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148042</xdr:rowOff>
    </xdr:from>
    <xdr:to>
      <xdr:col>98</xdr:col>
      <xdr:colOff>38100</xdr:colOff>
      <xdr:row>76</xdr:row>
      <xdr:rowOff>78192</xdr:rowOff>
    </xdr:to>
    <xdr:sp macro="" textlink="">
      <xdr:nvSpPr>
        <xdr:cNvPr id="874" name="フローチャート: 判断 873">
          <a:extLst>
            <a:ext uri="{FF2B5EF4-FFF2-40B4-BE49-F238E27FC236}">
              <a16:creationId xmlns:a16="http://schemas.microsoft.com/office/drawing/2014/main" id="{00000000-0008-0000-0600-00006A030000}"/>
            </a:ext>
          </a:extLst>
        </xdr:cNvPr>
        <xdr:cNvSpPr/>
      </xdr:nvSpPr>
      <xdr:spPr>
        <a:xfrm>
          <a:off x="18605500" y="13006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69319</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8389111" y="13099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142033</xdr:rowOff>
    </xdr:from>
    <xdr:to>
      <xdr:col>116</xdr:col>
      <xdr:colOff>114300</xdr:colOff>
      <xdr:row>75</xdr:row>
      <xdr:rowOff>72183</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2110700" y="12829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164910</xdr:rowOff>
    </xdr:from>
    <xdr:ext cx="534377" cy="259045"/>
    <xdr:sp macro="" textlink="">
      <xdr:nvSpPr>
        <xdr:cNvPr id="882" name="繰出金該当値テキスト">
          <a:extLst>
            <a:ext uri="{FF2B5EF4-FFF2-40B4-BE49-F238E27FC236}">
              <a16:creationId xmlns:a16="http://schemas.microsoft.com/office/drawing/2014/main" id="{00000000-0008-0000-0600-000072030000}"/>
            </a:ext>
          </a:extLst>
        </xdr:cNvPr>
        <xdr:cNvSpPr txBox="1"/>
      </xdr:nvSpPr>
      <xdr:spPr>
        <a:xfrm>
          <a:off x="22212300" y="12680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167898</xdr:rowOff>
    </xdr:from>
    <xdr:to>
      <xdr:col>112</xdr:col>
      <xdr:colOff>38100</xdr:colOff>
      <xdr:row>75</xdr:row>
      <xdr:rowOff>98048</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21272500" y="1285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114575</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21056111" y="12630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3011</xdr:rowOff>
    </xdr:from>
    <xdr:to>
      <xdr:col>107</xdr:col>
      <xdr:colOff>101600</xdr:colOff>
      <xdr:row>75</xdr:row>
      <xdr:rowOff>104611</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20383500" y="12861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121138</xdr:rowOff>
    </xdr:from>
    <xdr:ext cx="534377"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20167111" y="12636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140367</xdr:rowOff>
    </xdr:from>
    <xdr:to>
      <xdr:col>102</xdr:col>
      <xdr:colOff>165100</xdr:colOff>
      <xdr:row>75</xdr:row>
      <xdr:rowOff>70517</xdr:rowOff>
    </xdr:to>
    <xdr:sp macro="" textlink="">
      <xdr:nvSpPr>
        <xdr:cNvPr id="887" name="楕円 886">
          <a:extLst>
            <a:ext uri="{FF2B5EF4-FFF2-40B4-BE49-F238E27FC236}">
              <a16:creationId xmlns:a16="http://schemas.microsoft.com/office/drawing/2014/main" id="{00000000-0008-0000-0600-000077030000}"/>
            </a:ext>
          </a:extLst>
        </xdr:cNvPr>
        <xdr:cNvSpPr/>
      </xdr:nvSpPr>
      <xdr:spPr>
        <a:xfrm>
          <a:off x="19494500" y="1282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87044</xdr:rowOff>
    </xdr:from>
    <xdr:ext cx="534377"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9278111" y="12602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165415</xdr:rowOff>
    </xdr:from>
    <xdr:to>
      <xdr:col>98</xdr:col>
      <xdr:colOff>38100</xdr:colOff>
      <xdr:row>75</xdr:row>
      <xdr:rowOff>95565</xdr:rowOff>
    </xdr:to>
    <xdr:sp macro="" textlink="">
      <xdr:nvSpPr>
        <xdr:cNvPr id="889" name="楕円 888">
          <a:extLst>
            <a:ext uri="{FF2B5EF4-FFF2-40B4-BE49-F238E27FC236}">
              <a16:creationId xmlns:a16="http://schemas.microsoft.com/office/drawing/2014/main" id="{00000000-0008-0000-0600-000079030000}"/>
            </a:ext>
          </a:extLst>
        </xdr:cNvPr>
        <xdr:cNvSpPr/>
      </xdr:nvSpPr>
      <xdr:spPr>
        <a:xfrm>
          <a:off x="18605500" y="1285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112092</xdr:rowOff>
    </xdr:from>
    <xdr:ext cx="534377"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389111" y="12627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8" name="正方形/長方形 897">
          <a:extLst>
            <a:ext uri="{FF2B5EF4-FFF2-40B4-BE49-F238E27FC236}">
              <a16:creationId xmlns:a16="http://schemas.microsoft.com/office/drawing/2014/main" id="{00000000-0008-0000-0600-000082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5" name="前年度繰上充用金グラフ枠">
          <a:extLst>
            <a:ext uri="{FF2B5EF4-FFF2-40B4-BE49-F238E27FC236}">
              <a16:creationId xmlns:a16="http://schemas.microsoft.com/office/drawing/2014/main" id="{00000000-0008-0000-0600-000089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7" name="前年度繰上充用金最小値テキスト">
          <a:extLst>
            <a:ext uri="{FF2B5EF4-FFF2-40B4-BE49-F238E27FC236}">
              <a16:creationId xmlns:a16="http://schemas.microsoft.com/office/drawing/2014/main" id="{00000000-0008-0000-0600-00008B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9" name="前年度繰上充用金最大値テキスト">
          <a:extLst>
            <a:ext uri="{FF2B5EF4-FFF2-40B4-BE49-F238E27FC236}">
              <a16:creationId xmlns:a16="http://schemas.microsoft.com/office/drawing/2014/main" id="{00000000-0008-0000-0600-00008D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2" name="前年度繰上充用金平均値テキスト">
          <a:extLst>
            <a:ext uri="{FF2B5EF4-FFF2-40B4-BE49-F238E27FC236}">
              <a16:creationId xmlns:a16="http://schemas.microsoft.com/office/drawing/2014/main" id="{00000000-0008-0000-0600-000090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7" name="直線コネクタ 916">
          <a:extLst>
            <a:ext uri="{FF2B5EF4-FFF2-40B4-BE49-F238E27FC236}">
              <a16:creationId xmlns:a16="http://schemas.microsoft.com/office/drawing/2014/main" id="{00000000-0008-0000-0600-000095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0" name="直線コネクタ 919">
          <a:extLst>
            <a:ext uri="{FF2B5EF4-FFF2-40B4-BE49-F238E27FC236}">
              <a16:creationId xmlns:a16="http://schemas.microsoft.com/office/drawing/2014/main" id="{00000000-0008-0000-0600-000098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1" name="フローチャート: 判断 920">
          <a:extLst>
            <a:ext uri="{FF2B5EF4-FFF2-40B4-BE49-F238E27FC236}">
              <a16:creationId xmlns:a16="http://schemas.microsoft.com/office/drawing/2014/main" id="{00000000-0008-0000-0600-000099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3" name="フローチャート: 判断 922">
          <a:extLst>
            <a:ext uri="{FF2B5EF4-FFF2-40B4-BE49-F238E27FC236}">
              <a16:creationId xmlns:a16="http://schemas.microsoft.com/office/drawing/2014/main" id="{00000000-0008-0000-0600-00009B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1" name="前年度繰上充用金該当値テキスト">
          <a:extLst>
            <a:ext uri="{FF2B5EF4-FFF2-40B4-BE49-F238E27FC236}">
              <a16:creationId xmlns:a16="http://schemas.microsoft.com/office/drawing/2014/main" id="{00000000-0008-0000-0600-0000A3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8" name="楕円 937">
          <a:extLst>
            <a:ext uri="{FF2B5EF4-FFF2-40B4-BE49-F238E27FC236}">
              <a16:creationId xmlns:a16="http://schemas.microsoft.com/office/drawing/2014/main" id="{00000000-0008-0000-0600-0000AA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0" name="正方形/長方形 939">
          <a:extLst>
            <a:ext uri="{FF2B5EF4-FFF2-40B4-BE49-F238E27FC236}">
              <a16:creationId xmlns:a16="http://schemas.microsoft.com/office/drawing/2014/main" id="{00000000-0008-0000-0600-0000A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1" name="正方形/長方形 940">
          <a:extLst>
            <a:ext uri="{FF2B5EF4-FFF2-40B4-BE49-F238E27FC236}">
              <a16:creationId xmlns:a16="http://schemas.microsoft.com/office/drawing/2014/main" id="{00000000-0008-0000-0600-0000A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2" name="テキスト ボックス 941">
          <a:extLst>
            <a:ext uri="{FF2B5EF4-FFF2-40B4-BE49-F238E27FC236}">
              <a16:creationId xmlns:a16="http://schemas.microsoft.com/office/drawing/2014/main" id="{00000000-0008-0000-0600-0000A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令和</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年度の歳出決算総額は住民一人当たり</a:t>
          </a:r>
          <a:r>
            <a:rPr kumimoji="1" lang="en-US" altLang="ja-JP" sz="1100">
              <a:solidFill>
                <a:schemeClr val="dk1"/>
              </a:solidFill>
              <a:effectLst/>
              <a:latin typeface="+mn-lt"/>
              <a:ea typeface="+mn-ea"/>
              <a:cs typeface="+mn-cs"/>
            </a:rPr>
            <a:t>449,519</a:t>
          </a:r>
          <a:r>
            <a:rPr kumimoji="1" lang="ja-JP" altLang="ja-JP" sz="1100">
              <a:solidFill>
                <a:schemeClr val="dk1"/>
              </a:solidFill>
              <a:effectLst/>
              <a:latin typeface="+mn-lt"/>
              <a:ea typeface="+mn-ea"/>
              <a:cs typeface="+mn-cs"/>
            </a:rPr>
            <a:t>円となっている。主な構成項目である人件費については住民一人当たり</a:t>
          </a:r>
          <a:r>
            <a:rPr kumimoji="1" lang="en-US" altLang="ja-JP" sz="1100">
              <a:solidFill>
                <a:schemeClr val="dk1"/>
              </a:solidFill>
              <a:effectLst/>
              <a:latin typeface="+mn-lt"/>
              <a:ea typeface="+mn-ea"/>
              <a:cs typeface="+mn-cs"/>
            </a:rPr>
            <a:t>56,357</a:t>
          </a:r>
          <a:r>
            <a:rPr kumimoji="1" lang="ja-JP" altLang="ja-JP" sz="1100">
              <a:solidFill>
                <a:schemeClr val="dk1"/>
              </a:solidFill>
              <a:effectLst/>
              <a:latin typeface="+mn-lt"/>
              <a:ea typeface="+mn-ea"/>
              <a:cs typeface="+mn-cs"/>
            </a:rPr>
            <a:t>円となっており、微減傾向にある。これは姶良市定員適正化計画に基づき、定員減を行い、人件費の抑制に努めたことが要因である。</a:t>
          </a:r>
          <a:endParaRPr lang="ja-JP" altLang="ja-JP" sz="1400">
            <a:effectLst/>
          </a:endParaRPr>
        </a:p>
        <a:p>
          <a:r>
            <a:rPr kumimoji="1" lang="ja-JP" altLang="ja-JP" sz="1100">
              <a:solidFill>
                <a:schemeClr val="dk1"/>
              </a:solidFill>
              <a:effectLst/>
              <a:latin typeface="+mn-lt"/>
              <a:ea typeface="+mn-ea"/>
              <a:cs typeface="+mn-cs"/>
            </a:rPr>
            <a:t>　また、扶助費については住民一人当たり</a:t>
          </a:r>
          <a:r>
            <a:rPr kumimoji="1" lang="en-US" altLang="ja-JP" sz="1100">
              <a:solidFill>
                <a:schemeClr val="dk1"/>
              </a:solidFill>
              <a:effectLst/>
              <a:latin typeface="+mn-lt"/>
              <a:ea typeface="+mn-ea"/>
              <a:cs typeface="+mn-cs"/>
            </a:rPr>
            <a:t>147,808</a:t>
          </a:r>
          <a:r>
            <a:rPr kumimoji="1" lang="ja-JP" altLang="ja-JP" sz="1100">
              <a:solidFill>
                <a:schemeClr val="dk1"/>
              </a:solidFill>
              <a:effectLst/>
              <a:latin typeface="+mn-lt"/>
              <a:ea typeface="+mn-ea"/>
              <a:cs typeface="+mn-cs"/>
            </a:rPr>
            <a:t>円となっており、</a:t>
          </a:r>
          <a:r>
            <a:rPr kumimoji="1" lang="ja-JP" altLang="en-US" sz="1100">
              <a:solidFill>
                <a:schemeClr val="dk1"/>
              </a:solidFill>
              <a:effectLst/>
              <a:latin typeface="+mn-lt"/>
              <a:ea typeface="+mn-ea"/>
              <a:cs typeface="+mn-cs"/>
            </a:rPr>
            <a:t>微減傾向にはあるが、</a:t>
          </a:r>
          <a:r>
            <a:rPr kumimoji="1" lang="ja-JP" altLang="ja-JP" sz="1100">
              <a:solidFill>
                <a:schemeClr val="dk1"/>
              </a:solidFill>
              <a:effectLst/>
              <a:latin typeface="+mn-lt"/>
              <a:ea typeface="+mn-ea"/>
              <a:cs typeface="+mn-cs"/>
            </a:rPr>
            <a:t>類似団体平均値を大きく上回っている。</a:t>
          </a:r>
          <a:r>
            <a:rPr kumimoji="1" lang="ja-JP" altLang="en-US" sz="1100">
              <a:solidFill>
                <a:schemeClr val="dk1"/>
              </a:solidFill>
              <a:effectLst/>
              <a:latin typeface="+mn-lt"/>
              <a:ea typeface="+mn-ea"/>
              <a:cs typeface="+mn-cs"/>
            </a:rPr>
            <a:t>前年度比減の</a:t>
          </a:r>
          <a:r>
            <a:rPr kumimoji="1" lang="ja-JP" altLang="ja-JP" sz="1100">
              <a:solidFill>
                <a:schemeClr val="dk1"/>
              </a:solidFill>
              <a:effectLst/>
              <a:latin typeface="+mn-lt"/>
              <a:ea typeface="+mn-ea"/>
              <a:cs typeface="+mn-cs"/>
            </a:rPr>
            <a:t>要因としては</a:t>
          </a:r>
          <a:r>
            <a:rPr kumimoji="1" lang="ja-JP" altLang="en-US" sz="1100">
              <a:solidFill>
                <a:schemeClr val="dk1"/>
              </a:solidFill>
              <a:effectLst/>
              <a:latin typeface="+mn-lt"/>
              <a:ea typeface="+mn-ea"/>
              <a:cs typeface="+mn-cs"/>
            </a:rPr>
            <a:t>障害者自立支援給付事業、障害児通所支援事業、私立保育所等給付事業が増額となったが、子育て世帯臨時特別給付金事業、住民税非課税世帯等に対する臨時特別給付金事業の減額があったことよるものであ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普通建設事業費（新規整備）</a:t>
          </a:r>
          <a:r>
            <a:rPr kumimoji="1" lang="ja-JP" altLang="ja-JP" sz="1100">
              <a:solidFill>
                <a:schemeClr val="dk1"/>
              </a:solidFill>
              <a:effectLst/>
              <a:latin typeface="+mn-lt"/>
              <a:ea typeface="+mn-ea"/>
              <a:cs typeface="+mn-cs"/>
            </a:rPr>
            <a:t>については住民一人当たり</a:t>
          </a:r>
          <a:r>
            <a:rPr kumimoji="1" lang="en-US" altLang="ja-JP" sz="1100">
              <a:solidFill>
                <a:schemeClr val="dk1"/>
              </a:solidFill>
              <a:effectLst/>
              <a:latin typeface="+mn-lt"/>
              <a:ea typeface="+mn-ea"/>
              <a:cs typeface="+mn-cs"/>
            </a:rPr>
            <a:t>22,957</a:t>
          </a:r>
          <a:r>
            <a:rPr kumimoji="1" lang="ja-JP" altLang="ja-JP" sz="1100">
              <a:solidFill>
                <a:schemeClr val="dk1"/>
              </a:solidFill>
              <a:effectLst/>
              <a:latin typeface="+mn-lt"/>
              <a:ea typeface="+mn-ea"/>
              <a:cs typeface="+mn-cs"/>
            </a:rPr>
            <a:t>円となっており、前年度より住民一人当たり</a:t>
          </a:r>
          <a:r>
            <a:rPr kumimoji="1" lang="en-US" altLang="ja-JP" sz="1100">
              <a:solidFill>
                <a:schemeClr val="dk1"/>
              </a:solidFill>
              <a:effectLst/>
              <a:latin typeface="+mn-lt"/>
              <a:ea typeface="+mn-ea"/>
              <a:cs typeface="+mn-cs"/>
            </a:rPr>
            <a:t>19,557</a:t>
          </a:r>
          <a:r>
            <a:rPr kumimoji="1" lang="ja-JP" altLang="ja-JP" sz="1100">
              <a:solidFill>
                <a:schemeClr val="dk1"/>
              </a:solidFill>
              <a:effectLst/>
              <a:latin typeface="+mn-lt"/>
              <a:ea typeface="+mn-ea"/>
              <a:cs typeface="+mn-cs"/>
            </a:rPr>
            <a:t>円の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となっている</a:t>
          </a:r>
          <a:r>
            <a:rPr kumimoji="1" lang="ja-JP" altLang="en-US" sz="1100">
              <a:solidFill>
                <a:schemeClr val="dk1"/>
              </a:solidFill>
              <a:effectLst/>
              <a:latin typeface="+mn-lt"/>
              <a:ea typeface="+mn-ea"/>
              <a:cs typeface="+mn-cs"/>
            </a:rPr>
            <a:t>ものの、</a:t>
          </a:r>
          <a:r>
            <a:rPr kumimoji="1" lang="ja-JP" altLang="ja-JP" sz="1100">
              <a:solidFill>
                <a:schemeClr val="dk1"/>
              </a:solidFill>
              <a:effectLst/>
              <a:latin typeface="+mn-lt"/>
              <a:ea typeface="+mn-ea"/>
              <a:cs typeface="+mn-cs"/>
            </a:rPr>
            <a:t>類似団体平均値を大きく上回</a:t>
          </a:r>
          <a:r>
            <a:rPr kumimoji="1" lang="ja-JP" altLang="en-US" sz="1100">
              <a:solidFill>
                <a:schemeClr val="dk1"/>
              </a:solidFill>
              <a:effectLst/>
              <a:latin typeface="+mn-lt"/>
              <a:ea typeface="+mn-ea"/>
              <a:cs typeface="+mn-cs"/>
            </a:rPr>
            <a:t>っている。</a:t>
          </a:r>
          <a:r>
            <a:rPr kumimoji="1" lang="ja-JP" altLang="ja-JP" sz="1100">
              <a:solidFill>
                <a:schemeClr val="dk1"/>
              </a:solidFill>
              <a:effectLst/>
              <a:latin typeface="+mn-lt"/>
              <a:ea typeface="+mn-ea"/>
              <a:cs typeface="+mn-cs"/>
            </a:rPr>
            <a:t>これは、新庁舎建設事業の実施が大きな要因となっている。</a:t>
          </a:r>
          <a:r>
            <a:rPr kumimoji="1" lang="ja-JP" altLang="en-US" sz="1100">
              <a:solidFill>
                <a:schemeClr val="dk1"/>
              </a:solidFill>
              <a:effectLst/>
              <a:latin typeface="+mn-lt"/>
              <a:ea typeface="+mn-ea"/>
              <a:cs typeface="+mn-cs"/>
            </a:rPr>
            <a:t>前年度比が減となっている要因としては、新庁舎建設事業の姶良庁舎の建設費用を令和３年度からの３年間の継続費としており支払割合を令和３年度</a:t>
          </a:r>
          <a:r>
            <a:rPr kumimoji="1" lang="en-US" altLang="ja-JP" sz="1100">
              <a:solidFill>
                <a:schemeClr val="dk1"/>
              </a:solidFill>
              <a:effectLst/>
              <a:latin typeface="+mn-lt"/>
              <a:ea typeface="+mn-ea"/>
              <a:cs typeface="+mn-cs"/>
            </a:rPr>
            <a:t>40</a:t>
          </a:r>
          <a:r>
            <a:rPr kumimoji="1" lang="ja-JP" altLang="en-US" sz="1100">
              <a:solidFill>
                <a:schemeClr val="dk1"/>
              </a:solidFill>
              <a:effectLst/>
              <a:latin typeface="+mn-lt"/>
              <a:ea typeface="+mn-ea"/>
              <a:cs typeface="+mn-cs"/>
            </a:rPr>
            <a:t>％、令和４年度</a:t>
          </a:r>
          <a:r>
            <a:rPr kumimoji="1" lang="en-US" altLang="ja-JP" sz="1100">
              <a:solidFill>
                <a:schemeClr val="dk1"/>
              </a:solidFill>
              <a:effectLst/>
              <a:latin typeface="+mn-lt"/>
              <a:ea typeface="+mn-ea"/>
              <a:cs typeface="+mn-cs"/>
            </a:rPr>
            <a:t>20</a:t>
          </a:r>
          <a:r>
            <a:rPr kumimoji="1" lang="ja-JP" altLang="en-US" sz="1100">
              <a:solidFill>
                <a:schemeClr val="dk1"/>
              </a:solidFill>
              <a:effectLst/>
              <a:latin typeface="+mn-lt"/>
              <a:ea typeface="+mn-ea"/>
              <a:cs typeface="+mn-cs"/>
            </a:rPr>
            <a:t>％としていることが挙げられる。</a:t>
          </a:r>
          <a:endParaRPr lang="ja-JP" altLang="ja-JP">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鹿児島県姶良市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78,077
77,576
231.25
36,202,968
35,097,130
916,690
17,991,400
30,455,664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10.4
47.0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142901</xdr:rowOff>
    </xdr:from>
    <xdr:to>
      <xdr:col>24</xdr:col>
      <xdr:colOff>62865</xdr:colOff>
      <xdr:row>37</xdr:row>
      <xdr:rowOff>145186</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457851"/>
          <a:ext cx="1270" cy="1030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149013</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492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145186</xdr:rowOff>
    </xdr:from>
    <xdr:to>
      <xdr:col>24</xdr:col>
      <xdr:colOff>152400</xdr:colOff>
      <xdr:row>37</xdr:row>
      <xdr:rowOff>145186</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488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89578</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233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142901</xdr:rowOff>
    </xdr:from>
    <xdr:to>
      <xdr:col>24</xdr:col>
      <xdr:colOff>152400</xdr:colOff>
      <xdr:row>31</xdr:row>
      <xdr:rowOff>142901</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457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67463</xdr:rowOff>
    </xdr:from>
    <xdr:to>
      <xdr:col>24</xdr:col>
      <xdr:colOff>63500</xdr:colOff>
      <xdr:row>37</xdr:row>
      <xdr:rowOff>74320</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6411113"/>
          <a:ext cx="8382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51884</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8811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29007</xdr:rowOff>
    </xdr:from>
    <xdr:to>
      <xdr:col>24</xdr:col>
      <xdr:colOff>114300</xdr:colOff>
      <xdr:row>35</xdr:row>
      <xdr:rowOff>130607</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29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143815</xdr:rowOff>
    </xdr:from>
    <xdr:to>
      <xdr:col>19</xdr:col>
      <xdr:colOff>177800</xdr:colOff>
      <xdr:row>37</xdr:row>
      <xdr:rowOff>67463</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6316015"/>
          <a:ext cx="889000" cy="95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16205</xdr:rowOff>
    </xdr:from>
    <xdr:to>
      <xdr:col>20</xdr:col>
      <xdr:colOff>38100</xdr:colOff>
      <xdr:row>35</xdr:row>
      <xdr:rowOff>117805</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01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134332</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5792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141529</xdr:rowOff>
    </xdr:from>
    <xdr:to>
      <xdr:col>15</xdr:col>
      <xdr:colOff>50800</xdr:colOff>
      <xdr:row>36</xdr:row>
      <xdr:rowOff>143815</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6313729"/>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36779</xdr:rowOff>
    </xdr:from>
    <xdr:to>
      <xdr:col>15</xdr:col>
      <xdr:colOff>101600</xdr:colOff>
      <xdr:row>35</xdr:row>
      <xdr:rowOff>138379</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03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154906</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812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141529</xdr:rowOff>
    </xdr:from>
    <xdr:to>
      <xdr:col>10</xdr:col>
      <xdr:colOff>114300</xdr:colOff>
      <xdr:row>36</xdr:row>
      <xdr:rowOff>147472</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1130300" y="6313729"/>
          <a:ext cx="889000" cy="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27635</xdr:rowOff>
    </xdr:from>
    <xdr:to>
      <xdr:col>10</xdr:col>
      <xdr:colOff>165100</xdr:colOff>
      <xdr:row>35</xdr:row>
      <xdr:rowOff>129235</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602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145762</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803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1118</xdr:rowOff>
    </xdr:from>
    <xdr:to>
      <xdr:col>6</xdr:col>
      <xdr:colOff>38100</xdr:colOff>
      <xdr:row>35</xdr:row>
      <xdr:rowOff>102718</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600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119245</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777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23520</xdr:rowOff>
    </xdr:from>
    <xdr:to>
      <xdr:col>24</xdr:col>
      <xdr:colOff>114300</xdr:colOff>
      <xdr:row>37</xdr:row>
      <xdr:rowOff>125120</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36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109897</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6282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16663</xdr:rowOff>
    </xdr:from>
    <xdr:to>
      <xdr:col>20</xdr:col>
      <xdr:colOff>38100</xdr:colOff>
      <xdr:row>37</xdr:row>
      <xdr:rowOff>118263</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6360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109390</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6453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93015</xdr:rowOff>
    </xdr:from>
    <xdr:to>
      <xdr:col>15</xdr:col>
      <xdr:colOff>101600</xdr:colOff>
      <xdr:row>37</xdr:row>
      <xdr:rowOff>23165</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626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14292</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6357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90729</xdr:rowOff>
    </xdr:from>
    <xdr:to>
      <xdr:col>10</xdr:col>
      <xdr:colOff>165100</xdr:colOff>
      <xdr:row>37</xdr:row>
      <xdr:rowOff>20879</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6262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12006</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6355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96672</xdr:rowOff>
    </xdr:from>
    <xdr:to>
      <xdr:col>6</xdr:col>
      <xdr:colOff>38100</xdr:colOff>
      <xdr:row>37</xdr:row>
      <xdr:rowOff>26822</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6268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17949</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6361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164975</xdr:rowOff>
    </xdr:from>
    <xdr:to>
      <xdr:col>24</xdr:col>
      <xdr:colOff>62865</xdr:colOff>
      <xdr:row>57</xdr:row>
      <xdr:rowOff>138954</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566025"/>
          <a:ext cx="1270" cy="1345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142781</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915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138954</xdr:rowOff>
    </xdr:from>
    <xdr:to>
      <xdr:col>24</xdr:col>
      <xdr:colOff>152400</xdr:colOff>
      <xdr:row>57</xdr:row>
      <xdr:rowOff>138954</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911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111652</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341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209,183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164975</xdr:rowOff>
    </xdr:from>
    <xdr:to>
      <xdr:col>24</xdr:col>
      <xdr:colOff>152400</xdr:colOff>
      <xdr:row>49</xdr:row>
      <xdr:rowOff>164975</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566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108900</xdr:rowOff>
    </xdr:from>
    <xdr:to>
      <xdr:col>24</xdr:col>
      <xdr:colOff>63500</xdr:colOff>
      <xdr:row>56</xdr:row>
      <xdr:rowOff>139990</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3797300" y="9538650"/>
          <a:ext cx="838200" cy="20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22067</xdr:rowOff>
    </xdr:from>
    <xdr:ext cx="534377"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4518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170640</xdr:rowOff>
    </xdr:from>
    <xdr:to>
      <xdr:col>24</xdr:col>
      <xdr:colOff>114300</xdr:colOff>
      <xdr:row>56</xdr:row>
      <xdr:rowOff>100790</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600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142101</xdr:rowOff>
    </xdr:from>
    <xdr:to>
      <xdr:col>19</xdr:col>
      <xdr:colOff>177800</xdr:colOff>
      <xdr:row>55</xdr:row>
      <xdr:rowOff>108900</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2908300" y="9057501"/>
          <a:ext cx="889000" cy="48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165550</xdr:rowOff>
    </xdr:from>
    <xdr:to>
      <xdr:col>20</xdr:col>
      <xdr:colOff>38100</xdr:colOff>
      <xdr:row>56</xdr:row>
      <xdr:rowOff>95700</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59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86827</xdr:rowOff>
    </xdr:from>
    <xdr:ext cx="534377"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530111" y="9688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52</xdr:row>
      <xdr:rowOff>142101</xdr:rowOff>
    </xdr:from>
    <xdr:to>
      <xdr:col>15</xdr:col>
      <xdr:colOff>50800</xdr:colOff>
      <xdr:row>57</xdr:row>
      <xdr:rowOff>79578</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019300" y="9057501"/>
          <a:ext cx="889000" cy="794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51</xdr:row>
      <xdr:rowOff>170998</xdr:rowOff>
    </xdr:from>
    <xdr:to>
      <xdr:col>15</xdr:col>
      <xdr:colOff>101600</xdr:colOff>
      <xdr:row>52</xdr:row>
      <xdr:rowOff>101148</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8914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50</xdr:row>
      <xdr:rowOff>117675</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08795" y="8690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79578</xdr:rowOff>
    </xdr:from>
    <xdr:to>
      <xdr:col>10</xdr:col>
      <xdr:colOff>114300</xdr:colOff>
      <xdr:row>57</xdr:row>
      <xdr:rowOff>87350</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1130300" y="9852228"/>
          <a:ext cx="889000" cy="7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120683</xdr:rowOff>
    </xdr:from>
    <xdr:to>
      <xdr:col>10</xdr:col>
      <xdr:colOff>165100</xdr:colOff>
      <xdr:row>57</xdr:row>
      <xdr:rowOff>50833</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72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67360</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2111" y="949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151887</xdr:rowOff>
    </xdr:from>
    <xdr:to>
      <xdr:col>6</xdr:col>
      <xdr:colOff>38100</xdr:colOff>
      <xdr:row>57</xdr:row>
      <xdr:rowOff>82037</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75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98564</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528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89190</xdr:rowOff>
    </xdr:from>
    <xdr:to>
      <xdr:col>24</xdr:col>
      <xdr:colOff>114300</xdr:colOff>
      <xdr:row>57</xdr:row>
      <xdr:rowOff>19340</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690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67617</xdr:rowOff>
    </xdr:from>
    <xdr:ext cx="534377"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668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58100</xdr:rowOff>
    </xdr:from>
    <xdr:to>
      <xdr:col>20</xdr:col>
      <xdr:colOff>38100</xdr:colOff>
      <xdr:row>55</xdr:row>
      <xdr:rowOff>159700</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48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4777</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530111" y="9263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52</xdr:row>
      <xdr:rowOff>91301</xdr:rowOff>
    </xdr:from>
    <xdr:to>
      <xdr:col>15</xdr:col>
      <xdr:colOff>101600</xdr:colOff>
      <xdr:row>53</xdr:row>
      <xdr:rowOff>21451</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006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12578</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08795" y="9099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28778</xdr:rowOff>
    </xdr:from>
    <xdr:to>
      <xdr:col>10</xdr:col>
      <xdr:colOff>165100</xdr:colOff>
      <xdr:row>57</xdr:row>
      <xdr:rowOff>130378</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801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121505</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9894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36550</xdr:rowOff>
    </xdr:from>
    <xdr:to>
      <xdr:col>6</xdr:col>
      <xdr:colOff>38100</xdr:colOff>
      <xdr:row>57</xdr:row>
      <xdr:rowOff>138150</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8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129277</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9901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43215</xdr:rowOff>
    </xdr:from>
    <xdr:to>
      <xdr:col>24</xdr:col>
      <xdr:colOff>62865</xdr:colOff>
      <xdr:row>78</xdr:row>
      <xdr:rowOff>10252</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216165"/>
          <a:ext cx="1270" cy="1167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14079</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387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10252</xdr:rowOff>
    </xdr:from>
    <xdr:to>
      <xdr:col>24</xdr:col>
      <xdr:colOff>152400</xdr:colOff>
      <xdr:row>78</xdr:row>
      <xdr:rowOff>10252</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383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161342</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991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280,162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43215</xdr:rowOff>
    </xdr:from>
    <xdr:to>
      <xdr:col>24</xdr:col>
      <xdr:colOff>152400</xdr:colOff>
      <xdr:row>71</xdr:row>
      <xdr:rowOff>43215</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216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39299</xdr:rowOff>
    </xdr:from>
    <xdr:to>
      <xdr:col>24</xdr:col>
      <xdr:colOff>63500</xdr:colOff>
      <xdr:row>74</xdr:row>
      <xdr:rowOff>100365</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3797300" y="12726599"/>
          <a:ext cx="838200" cy="61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52986</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9117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74559</xdr:rowOff>
    </xdr:from>
    <xdr:to>
      <xdr:col>24</xdr:col>
      <xdr:colOff>114300</xdr:colOff>
      <xdr:row>76</xdr:row>
      <xdr:rowOff>4710</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9333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39299</xdr:rowOff>
    </xdr:from>
    <xdr:to>
      <xdr:col>19</xdr:col>
      <xdr:colOff>177800</xdr:colOff>
      <xdr:row>75</xdr:row>
      <xdr:rowOff>111910</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2726599"/>
          <a:ext cx="889000" cy="244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10292</xdr:rowOff>
    </xdr:from>
    <xdr:to>
      <xdr:col>20</xdr:col>
      <xdr:colOff>38100</xdr:colOff>
      <xdr:row>75</xdr:row>
      <xdr:rowOff>111892</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2869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103019</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2961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111910</xdr:rowOff>
    </xdr:from>
    <xdr:to>
      <xdr:col>15</xdr:col>
      <xdr:colOff>50800</xdr:colOff>
      <xdr:row>76</xdr:row>
      <xdr:rowOff>10472</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2970660"/>
          <a:ext cx="889000" cy="70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46921</xdr:rowOff>
    </xdr:from>
    <xdr:to>
      <xdr:col>15</xdr:col>
      <xdr:colOff>101600</xdr:colOff>
      <xdr:row>76</xdr:row>
      <xdr:rowOff>148521</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077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139648</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3169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10472</xdr:rowOff>
    </xdr:from>
    <xdr:to>
      <xdr:col>10</xdr:col>
      <xdr:colOff>114300</xdr:colOff>
      <xdr:row>76</xdr:row>
      <xdr:rowOff>71250</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3040672"/>
          <a:ext cx="889000" cy="60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104026</xdr:rowOff>
    </xdr:from>
    <xdr:to>
      <xdr:col>10</xdr:col>
      <xdr:colOff>165100</xdr:colOff>
      <xdr:row>77</xdr:row>
      <xdr:rowOff>34176</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13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25303</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3226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147665</xdr:rowOff>
    </xdr:from>
    <xdr:to>
      <xdr:col>6</xdr:col>
      <xdr:colOff>38100</xdr:colOff>
      <xdr:row>77</xdr:row>
      <xdr:rowOff>77815</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177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68942</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3270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49565</xdr:rowOff>
    </xdr:from>
    <xdr:to>
      <xdr:col>24</xdr:col>
      <xdr:colOff>114300</xdr:colOff>
      <xdr:row>74</xdr:row>
      <xdr:rowOff>151165</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2736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72442</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2588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159949</xdr:rowOff>
    </xdr:from>
    <xdr:to>
      <xdr:col>20</xdr:col>
      <xdr:colOff>38100</xdr:colOff>
      <xdr:row>74</xdr:row>
      <xdr:rowOff>90099</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2675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106626</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2451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61110</xdr:rowOff>
    </xdr:from>
    <xdr:to>
      <xdr:col>15</xdr:col>
      <xdr:colOff>101600</xdr:colOff>
      <xdr:row>75</xdr:row>
      <xdr:rowOff>162709</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291986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7787</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2695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131122</xdr:rowOff>
    </xdr:from>
    <xdr:to>
      <xdr:col>10</xdr:col>
      <xdr:colOff>165100</xdr:colOff>
      <xdr:row>76</xdr:row>
      <xdr:rowOff>61272</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2989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77799</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2765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20450</xdr:rowOff>
    </xdr:from>
    <xdr:to>
      <xdr:col>6</xdr:col>
      <xdr:colOff>38100</xdr:colOff>
      <xdr:row>76</xdr:row>
      <xdr:rowOff>122050</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05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138577</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2825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107490</xdr:rowOff>
    </xdr:from>
    <xdr:to>
      <xdr:col>24</xdr:col>
      <xdr:colOff>62865</xdr:colOff>
      <xdr:row>99</xdr:row>
      <xdr:rowOff>163040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537990"/>
          <a:ext cx="1270" cy="1598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166867</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7140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163040</xdr:rowOff>
    </xdr:from>
    <xdr:to>
      <xdr:col>24</xdr:col>
      <xdr:colOff>152400</xdr:colOff>
      <xdr:row>99</xdr:row>
      <xdr:rowOff>163040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7136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54167</xdr:rowOff>
    </xdr:from>
    <xdr:ext cx="599010"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313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170,959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107490</xdr:rowOff>
    </xdr:from>
    <xdr:to>
      <xdr:col>24</xdr:col>
      <xdr:colOff>152400</xdr:colOff>
      <xdr:row>90</xdr:row>
      <xdr:rowOff>107490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537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127910</xdr:rowOff>
    </xdr:from>
    <xdr:to>
      <xdr:col>24</xdr:col>
      <xdr:colOff>63500</xdr:colOff>
      <xdr:row>98</xdr:row>
      <xdr:rowOff>140005</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3797300" y="16930010"/>
          <a:ext cx="838200" cy="12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80579</xdr:rowOff>
    </xdr:from>
    <xdr:ext cx="534377"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7112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57702</xdr:rowOff>
    </xdr:from>
    <xdr:to>
      <xdr:col>24</xdr:col>
      <xdr:colOff>114300</xdr:colOff>
      <xdr:row>98</xdr:row>
      <xdr:rowOff>159302</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859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140005</xdr:rowOff>
    </xdr:from>
    <xdr:to>
      <xdr:col>19</xdr:col>
      <xdr:colOff>177800</xdr:colOff>
      <xdr:row>99</xdr:row>
      <xdr:rowOff>32889</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908300" y="16942105"/>
          <a:ext cx="889000" cy="64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72844</xdr:rowOff>
    </xdr:from>
    <xdr:to>
      <xdr:col>20</xdr:col>
      <xdr:colOff>38100</xdr:colOff>
      <xdr:row>99</xdr:row>
      <xdr:rowOff>2994</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874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19521</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530111" y="16650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11466</xdr:rowOff>
    </xdr:from>
    <xdr:to>
      <xdr:col>15</xdr:col>
      <xdr:colOff>50800</xdr:colOff>
      <xdr:row>99</xdr:row>
      <xdr:rowOff>32889</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2019300" y="16985016"/>
          <a:ext cx="889000" cy="21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158166</xdr:rowOff>
    </xdr:from>
    <xdr:to>
      <xdr:col>15</xdr:col>
      <xdr:colOff>101600</xdr:colOff>
      <xdr:row>99</xdr:row>
      <xdr:rowOff>88316</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960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79443</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41111" y="17052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11466</xdr:rowOff>
    </xdr:from>
    <xdr:to>
      <xdr:col>10</xdr:col>
      <xdr:colOff>114300</xdr:colOff>
      <xdr:row>99</xdr:row>
      <xdr:rowOff>55445</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1130300" y="16985016"/>
          <a:ext cx="889000" cy="43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99</xdr:row>
      <xdr:rowOff>21627</xdr:rowOff>
    </xdr:from>
    <xdr:to>
      <xdr:col>10</xdr:col>
      <xdr:colOff>165100</xdr:colOff>
      <xdr:row>99</xdr:row>
      <xdr:rowOff>123227</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995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114354</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52111" y="17087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33644</xdr:rowOff>
    </xdr:from>
    <xdr:to>
      <xdr:col>6</xdr:col>
      <xdr:colOff>38100</xdr:colOff>
      <xdr:row>99</xdr:row>
      <xdr:rowOff>135244</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700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126371</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63111" y="17099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77110</xdr:rowOff>
    </xdr:from>
    <xdr:to>
      <xdr:col>24</xdr:col>
      <xdr:colOff>114300</xdr:colOff>
      <xdr:row>99</xdr:row>
      <xdr:rowOff>7260</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87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55537</xdr:rowOff>
    </xdr:from>
    <xdr:ext cx="534377"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857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89205</xdr:rowOff>
    </xdr:from>
    <xdr:to>
      <xdr:col>20</xdr:col>
      <xdr:colOff>38100</xdr:colOff>
      <xdr:row>99</xdr:row>
      <xdr:rowOff>19355</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891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10482</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530111" y="16984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153539</xdr:rowOff>
    </xdr:from>
    <xdr:to>
      <xdr:col>15</xdr:col>
      <xdr:colOff>101600</xdr:colOff>
      <xdr:row>99</xdr:row>
      <xdr:rowOff>83689</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955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100216</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41111" y="16730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132116</xdr:rowOff>
    </xdr:from>
    <xdr:to>
      <xdr:col>10</xdr:col>
      <xdr:colOff>165100</xdr:colOff>
      <xdr:row>99</xdr:row>
      <xdr:rowOff>62266</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934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78793</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52111" y="16709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4645</xdr:rowOff>
    </xdr:from>
    <xdr:to>
      <xdr:col>6</xdr:col>
      <xdr:colOff>38100</xdr:colOff>
      <xdr:row>99</xdr:row>
      <xdr:rowOff>106245</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97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122772</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63111" y="16753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50165</xdr:rowOff>
    </xdr:from>
    <xdr:to>
      <xdr:col>54</xdr:col>
      <xdr:colOff>189865</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365115"/>
          <a:ext cx="1270" cy="1365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168292</xdr:rowOff>
    </xdr:from>
    <xdr:ext cx="469744"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140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50165</xdr:rowOff>
    </xdr:from>
    <xdr:to>
      <xdr:col>55</xdr:col>
      <xdr:colOff>88900</xdr:colOff>
      <xdr:row>31</xdr:row>
      <xdr:rowOff>50165</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365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78740</xdr:rowOff>
    </xdr:from>
    <xdr:to>
      <xdr:col>55</xdr:col>
      <xdr:colOff>0</xdr:colOff>
      <xdr:row>38</xdr:row>
      <xdr:rowOff>83693</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9639300" y="6593840"/>
          <a:ext cx="8382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141495</xdr:rowOff>
    </xdr:from>
    <xdr:ext cx="378565"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31369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118618</xdr:rowOff>
    </xdr:from>
    <xdr:to>
      <xdr:col>55</xdr:col>
      <xdr:colOff>50800</xdr:colOff>
      <xdr:row>38</xdr:row>
      <xdr:rowOff>48768</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462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83693</xdr:rowOff>
    </xdr:from>
    <xdr:to>
      <xdr:col>50</xdr:col>
      <xdr:colOff>114300</xdr:colOff>
      <xdr:row>38</xdr:row>
      <xdr:rowOff>84074</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8750300" y="6598793"/>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111760</xdr:rowOff>
    </xdr:from>
    <xdr:to>
      <xdr:col>50</xdr:col>
      <xdr:colOff>165100</xdr:colOff>
      <xdr:row>38</xdr:row>
      <xdr:rowOff>41910</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45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58437</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50017" y="62306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82931</xdr:rowOff>
    </xdr:from>
    <xdr:to>
      <xdr:col>45</xdr:col>
      <xdr:colOff>177800</xdr:colOff>
      <xdr:row>38</xdr:row>
      <xdr:rowOff>84074</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7861300" y="6598031"/>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99568</xdr:rowOff>
    </xdr:from>
    <xdr:to>
      <xdr:col>46</xdr:col>
      <xdr:colOff>38100</xdr:colOff>
      <xdr:row>38</xdr:row>
      <xdr:rowOff>29718</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46245</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61017" y="6218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82931</xdr:rowOff>
    </xdr:from>
    <xdr:to>
      <xdr:col>41</xdr:col>
      <xdr:colOff>50800</xdr:colOff>
      <xdr:row>38</xdr:row>
      <xdr:rowOff>82931</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6972300" y="659803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99568</xdr:rowOff>
    </xdr:from>
    <xdr:to>
      <xdr:col>41</xdr:col>
      <xdr:colOff>101600</xdr:colOff>
      <xdr:row>38</xdr:row>
      <xdr:rowOff>29718</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46245</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72017" y="6218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96901</xdr:rowOff>
    </xdr:from>
    <xdr:to>
      <xdr:col>36</xdr:col>
      <xdr:colOff>165100</xdr:colOff>
      <xdr:row>38</xdr:row>
      <xdr:rowOff>27051</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44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43578</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3017" y="62157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27940</xdr:rowOff>
    </xdr:from>
    <xdr:to>
      <xdr:col>55</xdr:col>
      <xdr:colOff>50800</xdr:colOff>
      <xdr:row>38</xdr:row>
      <xdr:rowOff>129540</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54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6367</xdr:rowOff>
    </xdr:from>
    <xdr:ext cx="378565"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5214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32893</xdr:rowOff>
    </xdr:from>
    <xdr:to>
      <xdr:col>50</xdr:col>
      <xdr:colOff>165100</xdr:colOff>
      <xdr:row>38</xdr:row>
      <xdr:rowOff>134493</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547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125620</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50017" y="66407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33274</xdr:rowOff>
    </xdr:from>
    <xdr:to>
      <xdr:col>46</xdr:col>
      <xdr:colOff>38100</xdr:colOff>
      <xdr:row>38</xdr:row>
      <xdr:rowOff>134874</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548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126001</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561017" y="66411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32131</xdr:rowOff>
    </xdr:from>
    <xdr:to>
      <xdr:col>41</xdr:col>
      <xdr:colOff>101600</xdr:colOff>
      <xdr:row>38</xdr:row>
      <xdr:rowOff>133731</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547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124858</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672017" y="66399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32131</xdr:rowOff>
    </xdr:from>
    <xdr:to>
      <xdr:col>36</xdr:col>
      <xdr:colOff>165100</xdr:colOff>
      <xdr:row>38</xdr:row>
      <xdr:rowOff>133731</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547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124858</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783017" y="66399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79426</xdr:rowOff>
    </xdr:from>
    <xdr:to>
      <xdr:col>54</xdr:col>
      <xdr:colOff>189865</xdr:colOff>
      <xdr:row>59</xdr:row>
      <xdr:rowOff>42202</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823376"/>
          <a:ext cx="1270" cy="1334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46029</xdr:rowOff>
    </xdr:from>
    <xdr:ext cx="378565"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1615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42202</xdr:rowOff>
    </xdr:from>
    <xdr:to>
      <xdr:col>55</xdr:col>
      <xdr:colOff>88900</xdr:colOff>
      <xdr:row>59</xdr:row>
      <xdr:rowOff>42202</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157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26103</xdr:rowOff>
    </xdr:from>
    <xdr:ext cx="534377"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598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70,164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79426</xdr:rowOff>
    </xdr:from>
    <xdr:to>
      <xdr:col>55</xdr:col>
      <xdr:colOff>88900</xdr:colOff>
      <xdr:row>51</xdr:row>
      <xdr:rowOff>79426</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82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11665</xdr:rowOff>
    </xdr:from>
    <xdr:to>
      <xdr:col>55</xdr:col>
      <xdr:colOff>0</xdr:colOff>
      <xdr:row>58</xdr:row>
      <xdr:rowOff>22447</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9639300" y="9955765"/>
          <a:ext cx="838200" cy="10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24445</xdr:rowOff>
    </xdr:from>
    <xdr:ext cx="469744"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9685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46018</xdr:rowOff>
    </xdr:from>
    <xdr:to>
      <xdr:col>55</xdr:col>
      <xdr:colOff>50800</xdr:colOff>
      <xdr:row>58</xdr:row>
      <xdr:rowOff>147618</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99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48775</xdr:rowOff>
    </xdr:from>
    <xdr:to>
      <xdr:col>50</xdr:col>
      <xdr:colOff>114300</xdr:colOff>
      <xdr:row>58</xdr:row>
      <xdr:rowOff>22447</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8750300" y="9821425"/>
          <a:ext cx="889000" cy="145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42151</xdr:rowOff>
    </xdr:from>
    <xdr:to>
      <xdr:col>50</xdr:col>
      <xdr:colOff>165100</xdr:colOff>
      <xdr:row>58</xdr:row>
      <xdr:rowOff>143751</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986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134878</xdr:rowOff>
    </xdr:from>
    <xdr:ext cx="469744"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404428" y="10078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48775</xdr:rowOff>
    </xdr:from>
    <xdr:to>
      <xdr:col>45</xdr:col>
      <xdr:colOff>177800</xdr:colOff>
      <xdr:row>57</xdr:row>
      <xdr:rowOff>165932</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7861300" y="9821425"/>
          <a:ext cx="889000" cy="117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52572</xdr:rowOff>
    </xdr:from>
    <xdr:to>
      <xdr:col>46</xdr:col>
      <xdr:colOff>38100</xdr:colOff>
      <xdr:row>58</xdr:row>
      <xdr:rowOff>154172</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99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145299</xdr:rowOff>
    </xdr:from>
    <xdr:ext cx="469744"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515428" y="10089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165932</xdr:rowOff>
    </xdr:from>
    <xdr:to>
      <xdr:col>41</xdr:col>
      <xdr:colOff>50800</xdr:colOff>
      <xdr:row>58</xdr:row>
      <xdr:rowOff>19494</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6972300" y="9938582"/>
          <a:ext cx="889000" cy="25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49295</xdr:rowOff>
    </xdr:from>
    <xdr:to>
      <xdr:col>41</xdr:col>
      <xdr:colOff>101600</xdr:colOff>
      <xdr:row>58</xdr:row>
      <xdr:rowOff>150895</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99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142022</xdr:rowOff>
    </xdr:from>
    <xdr:ext cx="469744"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626428" y="10086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52210</xdr:rowOff>
    </xdr:from>
    <xdr:to>
      <xdr:col>36</xdr:col>
      <xdr:colOff>165100</xdr:colOff>
      <xdr:row>58</xdr:row>
      <xdr:rowOff>153810</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99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144937</xdr:rowOff>
    </xdr:from>
    <xdr:ext cx="469744"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37428" y="10089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132315</xdr:rowOff>
    </xdr:from>
    <xdr:to>
      <xdr:col>55</xdr:col>
      <xdr:colOff>50800</xdr:colOff>
      <xdr:row>58</xdr:row>
      <xdr:rowOff>62465</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9904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155192</xdr:rowOff>
    </xdr:from>
    <xdr:ext cx="534377"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756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143097</xdr:rowOff>
    </xdr:from>
    <xdr:to>
      <xdr:col>50</xdr:col>
      <xdr:colOff>165100</xdr:colOff>
      <xdr:row>58</xdr:row>
      <xdr:rowOff>73247</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9915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89774</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72111" y="9690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169425</xdr:rowOff>
    </xdr:from>
    <xdr:to>
      <xdr:col>46</xdr:col>
      <xdr:colOff>38100</xdr:colOff>
      <xdr:row>57</xdr:row>
      <xdr:rowOff>99575</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977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116102</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83111" y="9545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115132</xdr:rowOff>
    </xdr:from>
    <xdr:to>
      <xdr:col>41</xdr:col>
      <xdr:colOff>101600</xdr:colOff>
      <xdr:row>58</xdr:row>
      <xdr:rowOff>45282</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9887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61809</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94111" y="9663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140144</xdr:rowOff>
    </xdr:from>
    <xdr:to>
      <xdr:col>36</xdr:col>
      <xdr:colOff>165100</xdr:colOff>
      <xdr:row>58</xdr:row>
      <xdr:rowOff>70294</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9912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86821</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705111" y="9688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20066</xdr:rowOff>
    </xdr:from>
    <xdr:to>
      <xdr:col>54</xdr:col>
      <xdr:colOff>189865</xdr:colOff>
      <xdr:row>78</xdr:row>
      <xdr:rowOff>162903</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021566"/>
          <a:ext cx="1270" cy="15144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166730</xdr:rowOff>
    </xdr:from>
    <xdr:ext cx="469744" cy="25904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3539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162903</xdr:rowOff>
    </xdr:from>
    <xdr:to>
      <xdr:col>55</xdr:col>
      <xdr:colOff>88900</xdr:colOff>
      <xdr:row>78</xdr:row>
      <xdr:rowOff>162903</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536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138193</xdr:rowOff>
    </xdr:from>
    <xdr:ext cx="534377" cy="259045"/>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1796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41,140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20066</xdr:rowOff>
    </xdr:from>
    <xdr:to>
      <xdr:col>55</xdr:col>
      <xdr:colOff>88900</xdr:colOff>
      <xdr:row>70</xdr:row>
      <xdr:rowOff>20066</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021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12864</xdr:rowOff>
    </xdr:from>
    <xdr:to>
      <xdr:col>55</xdr:col>
      <xdr:colOff>0</xdr:colOff>
      <xdr:row>77</xdr:row>
      <xdr:rowOff>82169</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9639300" y="13214514"/>
          <a:ext cx="838200" cy="69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151058</xdr:rowOff>
    </xdr:from>
    <xdr:ext cx="469744" cy="259045"/>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30098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128181</xdr:rowOff>
    </xdr:from>
    <xdr:to>
      <xdr:col>55</xdr:col>
      <xdr:colOff>50800</xdr:colOff>
      <xdr:row>77</xdr:row>
      <xdr:rowOff>58331</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10426700" y="13158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38849</xdr:rowOff>
    </xdr:from>
    <xdr:to>
      <xdr:col>50</xdr:col>
      <xdr:colOff>114300</xdr:colOff>
      <xdr:row>77</xdr:row>
      <xdr:rowOff>82169</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8750300" y="13240499"/>
          <a:ext cx="889000" cy="43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129400</xdr:rowOff>
    </xdr:from>
    <xdr:to>
      <xdr:col>50</xdr:col>
      <xdr:colOff>165100</xdr:colOff>
      <xdr:row>77</xdr:row>
      <xdr:rowOff>59550</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9588500" y="131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76078</xdr:rowOff>
    </xdr:from>
    <xdr:ext cx="469744"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404428" y="12934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38849</xdr:rowOff>
    </xdr:from>
    <xdr:to>
      <xdr:col>45</xdr:col>
      <xdr:colOff>177800</xdr:colOff>
      <xdr:row>78</xdr:row>
      <xdr:rowOff>62548</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7861300" y="13240499"/>
          <a:ext cx="889000" cy="195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47980</xdr:rowOff>
    </xdr:from>
    <xdr:to>
      <xdr:col>46</xdr:col>
      <xdr:colOff>38100</xdr:colOff>
      <xdr:row>76</xdr:row>
      <xdr:rowOff>149580</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8699500" y="1307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166108</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483111" y="12853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62548</xdr:rowOff>
    </xdr:from>
    <xdr:to>
      <xdr:col>41</xdr:col>
      <xdr:colOff>50800</xdr:colOff>
      <xdr:row>78</xdr:row>
      <xdr:rowOff>88455</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6972300" y="13435648"/>
          <a:ext cx="889000" cy="25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68707</xdr:rowOff>
    </xdr:from>
    <xdr:to>
      <xdr:col>41</xdr:col>
      <xdr:colOff>101600</xdr:colOff>
      <xdr:row>77</xdr:row>
      <xdr:rowOff>170307</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810500" y="13270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15384</xdr:rowOff>
    </xdr:from>
    <xdr:ext cx="469744"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626428" y="13045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101664</xdr:rowOff>
    </xdr:from>
    <xdr:to>
      <xdr:col>36</xdr:col>
      <xdr:colOff>165100</xdr:colOff>
      <xdr:row>78</xdr:row>
      <xdr:rowOff>31814</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6921500" y="1330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48341</xdr:rowOff>
    </xdr:from>
    <xdr:ext cx="469744"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37428" y="13078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133514</xdr:rowOff>
    </xdr:from>
    <xdr:to>
      <xdr:col>55</xdr:col>
      <xdr:colOff>50800</xdr:colOff>
      <xdr:row>77</xdr:row>
      <xdr:rowOff>63664</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10426700" y="1316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111941</xdr:rowOff>
    </xdr:from>
    <xdr:ext cx="469744" cy="259045"/>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3142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31369</xdr:rowOff>
    </xdr:from>
    <xdr:to>
      <xdr:col>50</xdr:col>
      <xdr:colOff>165100</xdr:colOff>
      <xdr:row>77</xdr:row>
      <xdr:rowOff>132969</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9588500" y="13233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124096</xdr:rowOff>
    </xdr:from>
    <xdr:ext cx="469744"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404428" y="13325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159499</xdr:rowOff>
    </xdr:from>
    <xdr:to>
      <xdr:col>46</xdr:col>
      <xdr:colOff>38100</xdr:colOff>
      <xdr:row>77</xdr:row>
      <xdr:rowOff>89649</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8699500" y="1318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80776</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515428" y="13282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11748</xdr:rowOff>
    </xdr:from>
    <xdr:to>
      <xdr:col>41</xdr:col>
      <xdr:colOff>101600</xdr:colOff>
      <xdr:row>78</xdr:row>
      <xdr:rowOff>113348</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7810500" y="13384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104475</xdr:rowOff>
    </xdr:from>
    <xdr:ext cx="469744"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626428" y="13477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37655</xdr:rowOff>
    </xdr:from>
    <xdr:to>
      <xdr:col>36</xdr:col>
      <xdr:colOff>165100</xdr:colOff>
      <xdr:row>78</xdr:row>
      <xdr:rowOff>139255</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6921500" y="13410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130382</xdr:rowOff>
    </xdr:from>
    <xdr:ext cx="469744"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737428" y="13503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a:extLst>
            <a:ext uri="{FF2B5EF4-FFF2-40B4-BE49-F238E27FC236}">
              <a16:creationId xmlns:a16="http://schemas.microsoft.com/office/drawing/2014/main" id="{00000000-0008-0000-07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59967</xdr:rowOff>
    </xdr:from>
    <xdr:to>
      <xdr:col>54</xdr:col>
      <xdr:colOff>189865</xdr:colOff>
      <xdr:row>99</xdr:row>
      <xdr:rowOff>148796</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10475595" y="15490467"/>
          <a:ext cx="1270" cy="16318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152623</xdr:rowOff>
    </xdr:from>
    <xdr:ext cx="534377" cy="259045"/>
    <xdr:sp macro="" textlink="">
      <xdr:nvSpPr>
        <xdr:cNvPr id="461" name="土木費最小値テキスト">
          <a:extLst>
            <a:ext uri="{FF2B5EF4-FFF2-40B4-BE49-F238E27FC236}">
              <a16:creationId xmlns:a16="http://schemas.microsoft.com/office/drawing/2014/main" id="{00000000-0008-0000-0700-0000CD010000}"/>
            </a:ext>
          </a:extLst>
        </xdr:cNvPr>
        <xdr:cNvSpPr txBox="1"/>
      </xdr:nvSpPr>
      <xdr:spPr>
        <a:xfrm>
          <a:off x="10528300" y="17126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148796</xdr:rowOff>
    </xdr:from>
    <xdr:to>
      <xdr:col>55</xdr:col>
      <xdr:colOff>88900</xdr:colOff>
      <xdr:row>99</xdr:row>
      <xdr:rowOff>148796</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7122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6644</xdr:rowOff>
    </xdr:from>
    <xdr:ext cx="599010" cy="259045"/>
    <xdr:sp macro="" textlink="">
      <xdr:nvSpPr>
        <xdr:cNvPr id="463" name="土木費最大値テキスト">
          <a:extLst>
            <a:ext uri="{FF2B5EF4-FFF2-40B4-BE49-F238E27FC236}">
              <a16:creationId xmlns:a16="http://schemas.microsoft.com/office/drawing/2014/main" id="{00000000-0008-0000-0700-0000CF010000}"/>
            </a:ext>
          </a:extLst>
        </xdr:cNvPr>
        <xdr:cNvSpPr txBox="1"/>
      </xdr:nvSpPr>
      <xdr:spPr>
        <a:xfrm>
          <a:off x="10528300" y="15265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116,883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59967</xdr:rowOff>
    </xdr:from>
    <xdr:to>
      <xdr:col>55</xdr:col>
      <xdr:colOff>88900</xdr:colOff>
      <xdr:row>90</xdr:row>
      <xdr:rowOff>59967</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5490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23571</xdr:rowOff>
    </xdr:from>
    <xdr:to>
      <xdr:col>55</xdr:col>
      <xdr:colOff>0</xdr:colOff>
      <xdr:row>99</xdr:row>
      <xdr:rowOff>49338</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9639300" y="16997121"/>
          <a:ext cx="838200" cy="25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73046</xdr:rowOff>
    </xdr:from>
    <xdr:ext cx="534377" cy="259045"/>
    <xdr:sp macro="" textlink="">
      <xdr:nvSpPr>
        <xdr:cNvPr id="466" name="土木費平均値テキスト">
          <a:extLst>
            <a:ext uri="{FF2B5EF4-FFF2-40B4-BE49-F238E27FC236}">
              <a16:creationId xmlns:a16="http://schemas.microsoft.com/office/drawing/2014/main" id="{00000000-0008-0000-0700-0000D2010000}"/>
            </a:ext>
          </a:extLst>
        </xdr:cNvPr>
        <xdr:cNvSpPr txBox="1"/>
      </xdr:nvSpPr>
      <xdr:spPr>
        <a:xfrm>
          <a:off x="10528300" y="165322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50169</xdr:rowOff>
    </xdr:from>
    <xdr:to>
      <xdr:col>55</xdr:col>
      <xdr:colOff>50800</xdr:colOff>
      <xdr:row>97</xdr:row>
      <xdr:rowOff>151769</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10426700" y="16680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64751</xdr:rowOff>
    </xdr:from>
    <xdr:to>
      <xdr:col>50</xdr:col>
      <xdr:colOff>114300</xdr:colOff>
      <xdr:row>99</xdr:row>
      <xdr:rowOff>49338</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8750300" y="16866851"/>
          <a:ext cx="889000" cy="156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58382</xdr:rowOff>
    </xdr:from>
    <xdr:to>
      <xdr:col>50</xdr:col>
      <xdr:colOff>165100</xdr:colOff>
      <xdr:row>97</xdr:row>
      <xdr:rowOff>159982</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9588500" y="16689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5059</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372111" y="16464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152208</xdr:rowOff>
    </xdr:from>
    <xdr:to>
      <xdr:col>45</xdr:col>
      <xdr:colOff>177800</xdr:colOff>
      <xdr:row>98</xdr:row>
      <xdr:rowOff>64751</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a:off x="7861300" y="16782858"/>
          <a:ext cx="889000" cy="83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83544</xdr:rowOff>
    </xdr:from>
    <xdr:to>
      <xdr:col>46</xdr:col>
      <xdr:colOff>38100</xdr:colOff>
      <xdr:row>98</xdr:row>
      <xdr:rowOff>13694</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8699500" y="1671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30221</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83111" y="16489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112855</xdr:rowOff>
    </xdr:from>
    <xdr:to>
      <xdr:col>41</xdr:col>
      <xdr:colOff>50800</xdr:colOff>
      <xdr:row>97</xdr:row>
      <xdr:rowOff>152208</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a:off x="6972300" y="16743505"/>
          <a:ext cx="889000" cy="39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93847</xdr:rowOff>
    </xdr:from>
    <xdr:to>
      <xdr:col>41</xdr:col>
      <xdr:colOff>101600</xdr:colOff>
      <xdr:row>98</xdr:row>
      <xdr:rowOff>23997</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7810500" y="16724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40524</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594111" y="16499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98599</xdr:rowOff>
    </xdr:from>
    <xdr:to>
      <xdr:col>36</xdr:col>
      <xdr:colOff>165100</xdr:colOff>
      <xdr:row>98</xdr:row>
      <xdr:rowOff>28749</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6921500" y="16729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19876</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05111" y="16821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144221</xdr:rowOff>
    </xdr:from>
    <xdr:to>
      <xdr:col>55</xdr:col>
      <xdr:colOff>50800</xdr:colOff>
      <xdr:row>99</xdr:row>
      <xdr:rowOff>74371</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10426700" y="16946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59148</xdr:rowOff>
    </xdr:from>
    <xdr:ext cx="534377" cy="259045"/>
    <xdr:sp macro="" textlink="">
      <xdr:nvSpPr>
        <xdr:cNvPr id="485" name="土木費該当値テキスト">
          <a:extLst>
            <a:ext uri="{FF2B5EF4-FFF2-40B4-BE49-F238E27FC236}">
              <a16:creationId xmlns:a16="http://schemas.microsoft.com/office/drawing/2014/main" id="{00000000-0008-0000-0700-0000E5010000}"/>
            </a:ext>
          </a:extLst>
        </xdr:cNvPr>
        <xdr:cNvSpPr txBox="1"/>
      </xdr:nvSpPr>
      <xdr:spPr>
        <a:xfrm>
          <a:off x="10528300" y="16861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169988</xdr:rowOff>
    </xdr:from>
    <xdr:to>
      <xdr:col>50</xdr:col>
      <xdr:colOff>165100</xdr:colOff>
      <xdr:row>99</xdr:row>
      <xdr:rowOff>100138</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9588500" y="16972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91265</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9372111" y="17064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13951</xdr:rowOff>
    </xdr:from>
    <xdr:to>
      <xdr:col>46</xdr:col>
      <xdr:colOff>38100</xdr:colOff>
      <xdr:row>98</xdr:row>
      <xdr:rowOff>115551</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8699500" y="16816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106678</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483111" y="16908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101408</xdr:rowOff>
    </xdr:from>
    <xdr:to>
      <xdr:col>41</xdr:col>
      <xdr:colOff>101600</xdr:colOff>
      <xdr:row>98</xdr:row>
      <xdr:rowOff>31558</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7810500" y="16732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22685</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7594111" y="16824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62055</xdr:rowOff>
    </xdr:from>
    <xdr:to>
      <xdr:col>36</xdr:col>
      <xdr:colOff>165100</xdr:colOff>
      <xdr:row>97</xdr:row>
      <xdr:rowOff>163655</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6921500" y="16692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8732</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6705111" y="16467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a:extLst>
            <a:ext uri="{FF2B5EF4-FFF2-40B4-BE49-F238E27FC236}">
              <a16:creationId xmlns:a16="http://schemas.microsoft.com/office/drawing/2014/main" id="{00000000-0008-0000-07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61610</xdr:rowOff>
    </xdr:from>
    <xdr:to>
      <xdr:col>85</xdr:col>
      <xdr:colOff>126364</xdr:colOff>
      <xdr:row>38</xdr:row>
      <xdr:rowOff>167498</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6317595" y="5548010"/>
          <a:ext cx="1269" cy="1134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171325</xdr:rowOff>
    </xdr:from>
    <xdr:ext cx="469744" cy="259045"/>
    <xdr:sp macro="" textlink="">
      <xdr:nvSpPr>
        <xdr:cNvPr id="517" name="消防費最小値テキスト">
          <a:extLst>
            <a:ext uri="{FF2B5EF4-FFF2-40B4-BE49-F238E27FC236}">
              <a16:creationId xmlns:a16="http://schemas.microsoft.com/office/drawing/2014/main" id="{00000000-0008-0000-0700-000005020000}"/>
            </a:ext>
          </a:extLst>
        </xdr:cNvPr>
        <xdr:cNvSpPr txBox="1"/>
      </xdr:nvSpPr>
      <xdr:spPr>
        <a:xfrm>
          <a:off x="16370300" y="6686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167498</xdr:rowOff>
    </xdr:from>
    <xdr:to>
      <xdr:col>86</xdr:col>
      <xdr:colOff>25400</xdr:colOff>
      <xdr:row>38</xdr:row>
      <xdr:rowOff>167498</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6682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8287</xdr:rowOff>
    </xdr:from>
    <xdr:ext cx="534377" cy="259045"/>
    <xdr:sp macro="" textlink="">
      <xdr:nvSpPr>
        <xdr:cNvPr id="519" name="消防費最大値テキスト">
          <a:extLst>
            <a:ext uri="{FF2B5EF4-FFF2-40B4-BE49-F238E27FC236}">
              <a16:creationId xmlns:a16="http://schemas.microsoft.com/office/drawing/2014/main" id="{00000000-0008-0000-0700-000007020000}"/>
            </a:ext>
          </a:extLst>
        </xdr:cNvPr>
        <xdr:cNvSpPr txBox="1"/>
      </xdr:nvSpPr>
      <xdr:spPr>
        <a:xfrm>
          <a:off x="16370300" y="5323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34,208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61610</xdr:rowOff>
    </xdr:from>
    <xdr:to>
      <xdr:col>86</xdr:col>
      <xdr:colOff>25400</xdr:colOff>
      <xdr:row>32</xdr:row>
      <xdr:rowOff>61610</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5548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120086</xdr:rowOff>
    </xdr:from>
    <xdr:to>
      <xdr:col>85</xdr:col>
      <xdr:colOff>127000</xdr:colOff>
      <xdr:row>38</xdr:row>
      <xdr:rowOff>26908</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5481300" y="6463736"/>
          <a:ext cx="838200" cy="78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52021</xdr:rowOff>
    </xdr:from>
    <xdr:ext cx="534377" cy="259045"/>
    <xdr:sp macro="" textlink="">
      <xdr:nvSpPr>
        <xdr:cNvPr id="522" name="消防費平均値テキスト">
          <a:extLst>
            <a:ext uri="{FF2B5EF4-FFF2-40B4-BE49-F238E27FC236}">
              <a16:creationId xmlns:a16="http://schemas.microsoft.com/office/drawing/2014/main" id="{00000000-0008-0000-0700-00000A020000}"/>
            </a:ext>
          </a:extLst>
        </xdr:cNvPr>
        <xdr:cNvSpPr txBox="1"/>
      </xdr:nvSpPr>
      <xdr:spPr>
        <a:xfrm>
          <a:off x="16370300" y="62242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29144</xdr:rowOff>
    </xdr:from>
    <xdr:to>
      <xdr:col>85</xdr:col>
      <xdr:colOff>177800</xdr:colOff>
      <xdr:row>37</xdr:row>
      <xdr:rowOff>130744</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6268700" y="6372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120086</xdr:rowOff>
    </xdr:from>
    <xdr:to>
      <xdr:col>81</xdr:col>
      <xdr:colOff>50800</xdr:colOff>
      <xdr:row>37</xdr:row>
      <xdr:rowOff>163795</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4592300" y="6463736"/>
          <a:ext cx="889000" cy="43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37739</xdr:rowOff>
    </xdr:from>
    <xdr:to>
      <xdr:col>81</xdr:col>
      <xdr:colOff>101600</xdr:colOff>
      <xdr:row>37</xdr:row>
      <xdr:rowOff>139339</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5430500" y="638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155866</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14111" y="6156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163795</xdr:rowOff>
    </xdr:from>
    <xdr:to>
      <xdr:col>76</xdr:col>
      <xdr:colOff>114300</xdr:colOff>
      <xdr:row>38</xdr:row>
      <xdr:rowOff>985</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3703300" y="6507445"/>
          <a:ext cx="889000" cy="8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16068</xdr:rowOff>
    </xdr:from>
    <xdr:to>
      <xdr:col>76</xdr:col>
      <xdr:colOff>165100</xdr:colOff>
      <xdr:row>37</xdr:row>
      <xdr:rowOff>117668</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4541500" y="635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134195</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325111" y="6134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168321</xdr:rowOff>
    </xdr:from>
    <xdr:to>
      <xdr:col>71</xdr:col>
      <xdr:colOff>177800</xdr:colOff>
      <xdr:row>38</xdr:row>
      <xdr:rowOff>985</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a:off x="12814300" y="6169071"/>
          <a:ext cx="889000" cy="347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35911</xdr:rowOff>
    </xdr:from>
    <xdr:to>
      <xdr:col>72</xdr:col>
      <xdr:colOff>38100</xdr:colOff>
      <xdr:row>37</xdr:row>
      <xdr:rowOff>137511</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3652500" y="637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154038</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436111" y="6154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62382</xdr:rowOff>
    </xdr:from>
    <xdr:to>
      <xdr:col>67</xdr:col>
      <xdr:colOff>101600</xdr:colOff>
      <xdr:row>37</xdr:row>
      <xdr:rowOff>163982</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2763500" y="640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155109</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547111" y="6498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147559</xdr:rowOff>
    </xdr:from>
    <xdr:to>
      <xdr:col>85</xdr:col>
      <xdr:colOff>177800</xdr:colOff>
      <xdr:row>38</xdr:row>
      <xdr:rowOff>77708</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6268700" y="649120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125985</xdr:rowOff>
    </xdr:from>
    <xdr:ext cx="534377" cy="259045"/>
    <xdr:sp macro="" textlink="">
      <xdr:nvSpPr>
        <xdr:cNvPr id="541" name="消防費該当値テキスト">
          <a:extLst>
            <a:ext uri="{FF2B5EF4-FFF2-40B4-BE49-F238E27FC236}">
              <a16:creationId xmlns:a16="http://schemas.microsoft.com/office/drawing/2014/main" id="{00000000-0008-0000-0700-00001D020000}"/>
            </a:ext>
          </a:extLst>
        </xdr:cNvPr>
        <xdr:cNvSpPr txBox="1"/>
      </xdr:nvSpPr>
      <xdr:spPr>
        <a:xfrm>
          <a:off x="16370300" y="6469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69286</xdr:rowOff>
    </xdr:from>
    <xdr:to>
      <xdr:col>81</xdr:col>
      <xdr:colOff>101600</xdr:colOff>
      <xdr:row>37</xdr:row>
      <xdr:rowOff>170886</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5430500" y="641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162013</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14111" y="6505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112994</xdr:rowOff>
    </xdr:from>
    <xdr:to>
      <xdr:col>76</xdr:col>
      <xdr:colOff>165100</xdr:colOff>
      <xdr:row>38</xdr:row>
      <xdr:rowOff>43145</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4541500" y="645664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34272</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4325111" y="6549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121636</xdr:rowOff>
    </xdr:from>
    <xdr:to>
      <xdr:col>72</xdr:col>
      <xdr:colOff>38100</xdr:colOff>
      <xdr:row>38</xdr:row>
      <xdr:rowOff>51786</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3652500" y="6465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42912</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436111" y="6558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117521</xdr:rowOff>
    </xdr:from>
    <xdr:to>
      <xdr:col>67</xdr:col>
      <xdr:colOff>101600</xdr:colOff>
      <xdr:row>36</xdr:row>
      <xdr:rowOff>47671</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2763500" y="6118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64198</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547111" y="5893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a:extLst>
            <a:ext uri="{FF2B5EF4-FFF2-40B4-BE49-F238E27FC236}">
              <a16:creationId xmlns:a16="http://schemas.microsoft.com/office/drawing/2014/main" id="{00000000-0008-0000-0700-00003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59785</xdr:rowOff>
    </xdr:from>
    <xdr:to>
      <xdr:col>85</xdr:col>
      <xdr:colOff>126364</xdr:colOff>
      <xdr:row>58</xdr:row>
      <xdr:rowOff>106610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6317595" y="8803735"/>
          <a:ext cx="1269" cy="1246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110437</xdr:rowOff>
    </xdr:from>
    <xdr:ext cx="534377" cy="259045"/>
    <xdr:sp macro="" textlink="">
      <xdr:nvSpPr>
        <xdr:cNvPr id="575" name="教育費最小値テキスト">
          <a:extLst>
            <a:ext uri="{FF2B5EF4-FFF2-40B4-BE49-F238E27FC236}">
              <a16:creationId xmlns:a16="http://schemas.microsoft.com/office/drawing/2014/main" id="{00000000-0008-0000-0700-00003F020000}"/>
            </a:ext>
          </a:extLst>
        </xdr:cNvPr>
        <xdr:cNvSpPr txBox="1"/>
      </xdr:nvSpPr>
      <xdr:spPr>
        <a:xfrm>
          <a:off x="16370300" y="10054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106610</xdr:rowOff>
    </xdr:from>
    <xdr:to>
      <xdr:col>86</xdr:col>
      <xdr:colOff>25400</xdr:colOff>
      <xdr:row>58</xdr:row>
      <xdr:rowOff>106610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10050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6462</xdr:rowOff>
    </xdr:from>
    <xdr:ext cx="534377" cy="259045"/>
    <xdr:sp macro="" textlink="">
      <xdr:nvSpPr>
        <xdr:cNvPr id="577" name="教育費最大値テキスト">
          <a:extLst>
            <a:ext uri="{FF2B5EF4-FFF2-40B4-BE49-F238E27FC236}">
              <a16:creationId xmlns:a16="http://schemas.microsoft.com/office/drawing/2014/main" id="{00000000-0008-0000-0700-000041020000}"/>
            </a:ext>
          </a:extLst>
        </xdr:cNvPr>
        <xdr:cNvSpPr txBox="1"/>
      </xdr:nvSpPr>
      <xdr:spPr>
        <a:xfrm>
          <a:off x="16370300" y="8578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91,195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59785</xdr:rowOff>
    </xdr:from>
    <xdr:to>
      <xdr:col>86</xdr:col>
      <xdr:colOff>25400</xdr:colOff>
      <xdr:row>51</xdr:row>
      <xdr:rowOff>59785</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8803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139853</xdr:rowOff>
    </xdr:from>
    <xdr:to>
      <xdr:col>85</xdr:col>
      <xdr:colOff>127000</xdr:colOff>
      <xdr:row>58</xdr:row>
      <xdr:rowOff>17094</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5481300" y="9912503"/>
          <a:ext cx="838200" cy="48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162336</xdr:rowOff>
    </xdr:from>
    <xdr:ext cx="534377" cy="259045"/>
    <xdr:sp macro="" textlink="">
      <xdr:nvSpPr>
        <xdr:cNvPr id="580" name="教育費平均値テキスト">
          <a:extLst>
            <a:ext uri="{FF2B5EF4-FFF2-40B4-BE49-F238E27FC236}">
              <a16:creationId xmlns:a16="http://schemas.microsoft.com/office/drawing/2014/main" id="{00000000-0008-0000-0700-000044020000}"/>
            </a:ext>
          </a:extLst>
        </xdr:cNvPr>
        <xdr:cNvSpPr txBox="1"/>
      </xdr:nvSpPr>
      <xdr:spPr>
        <a:xfrm>
          <a:off x="16370300" y="94206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139459</xdr:rowOff>
    </xdr:from>
    <xdr:to>
      <xdr:col>85</xdr:col>
      <xdr:colOff>177800</xdr:colOff>
      <xdr:row>56</xdr:row>
      <xdr:rowOff>69609</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6268700" y="9569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170294</xdr:rowOff>
    </xdr:from>
    <xdr:to>
      <xdr:col>81</xdr:col>
      <xdr:colOff>50800</xdr:colOff>
      <xdr:row>58</xdr:row>
      <xdr:rowOff>17094</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4592300" y="9771494"/>
          <a:ext cx="889000" cy="18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162471</xdr:rowOff>
    </xdr:from>
    <xdr:to>
      <xdr:col>81</xdr:col>
      <xdr:colOff>101600</xdr:colOff>
      <xdr:row>56</xdr:row>
      <xdr:rowOff>92621</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5430500" y="9592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109148</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14111" y="9367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10903</xdr:rowOff>
    </xdr:from>
    <xdr:to>
      <xdr:col>76</xdr:col>
      <xdr:colOff>114300</xdr:colOff>
      <xdr:row>56</xdr:row>
      <xdr:rowOff>170294</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3703300" y="9612103"/>
          <a:ext cx="889000" cy="15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55734</xdr:rowOff>
    </xdr:from>
    <xdr:to>
      <xdr:col>76</xdr:col>
      <xdr:colOff>165100</xdr:colOff>
      <xdr:row>55</xdr:row>
      <xdr:rowOff>157334</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4541500" y="9485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2411</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325111" y="9260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10903</xdr:rowOff>
    </xdr:from>
    <xdr:to>
      <xdr:col>71</xdr:col>
      <xdr:colOff>177800</xdr:colOff>
      <xdr:row>58</xdr:row>
      <xdr:rowOff>89522</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flipV="1">
          <a:off x="12814300" y="9612103"/>
          <a:ext cx="889000" cy="421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1784</xdr:rowOff>
    </xdr:from>
    <xdr:to>
      <xdr:col>72</xdr:col>
      <xdr:colOff>38100</xdr:colOff>
      <xdr:row>56</xdr:row>
      <xdr:rowOff>103384</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3652500" y="960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94511</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436111" y="9695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59677</xdr:rowOff>
    </xdr:from>
    <xdr:to>
      <xdr:col>67</xdr:col>
      <xdr:colOff>101600</xdr:colOff>
      <xdr:row>56</xdr:row>
      <xdr:rowOff>161277</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2763500" y="966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6354</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547111" y="9436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89053</xdr:rowOff>
    </xdr:from>
    <xdr:to>
      <xdr:col>85</xdr:col>
      <xdr:colOff>177800</xdr:colOff>
      <xdr:row>58</xdr:row>
      <xdr:rowOff>19203</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6268700" y="9861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67480</xdr:rowOff>
    </xdr:from>
    <xdr:ext cx="534377" cy="259045"/>
    <xdr:sp macro="" textlink="">
      <xdr:nvSpPr>
        <xdr:cNvPr id="599" name="教育費該当値テキスト">
          <a:extLst>
            <a:ext uri="{FF2B5EF4-FFF2-40B4-BE49-F238E27FC236}">
              <a16:creationId xmlns:a16="http://schemas.microsoft.com/office/drawing/2014/main" id="{00000000-0008-0000-0700-000057020000}"/>
            </a:ext>
          </a:extLst>
        </xdr:cNvPr>
        <xdr:cNvSpPr txBox="1"/>
      </xdr:nvSpPr>
      <xdr:spPr>
        <a:xfrm>
          <a:off x="16370300" y="9840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137744</xdr:rowOff>
    </xdr:from>
    <xdr:to>
      <xdr:col>81</xdr:col>
      <xdr:colOff>101600</xdr:colOff>
      <xdr:row>58</xdr:row>
      <xdr:rowOff>67894</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5430500" y="9910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59021</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5214111" y="10003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119494</xdr:rowOff>
    </xdr:from>
    <xdr:to>
      <xdr:col>76</xdr:col>
      <xdr:colOff>165100</xdr:colOff>
      <xdr:row>57</xdr:row>
      <xdr:rowOff>49644</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4541500" y="9720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40771</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4325111" y="9813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131553</xdr:rowOff>
    </xdr:from>
    <xdr:to>
      <xdr:col>72</xdr:col>
      <xdr:colOff>38100</xdr:colOff>
      <xdr:row>56</xdr:row>
      <xdr:rowOff>61703</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3652500" y="9561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78230</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3436111" y="9336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38722</xdr:rowOff>
    </xdr:from>
    <xdr:to>
      <xdr:col>67</xdr:col>
      <xdr:colOff>101600</xdr:colOff>
      <xdr:row>58</xdr:row>
      <xdr:rowOff>140322</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2763500" y="9982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131449</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547111" y="10075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a:extLst>
            <a:ext uri="{FF2B5EF4-FFF2-40B4-BE49-F238E27FC236}">
              <a16:creationId xmlns:a16="http://schemas.microsoft.com/office/drawing/2014/main" id="{00000000-0008-0000-07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48214</xdr:rowOff>
    </xdr:from>
    <xdr:to>
      <xdr:col>85</xdr:col>
      <xdr:colOff>126364</xdr:colOff>
      <xdr:row>78</xdr:row>
      <xdr:rowOff>139700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6317595" y="12392614"/>
          <a:ext cx="1269" cy="1120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147053</xdr:rowOff>
    </xdr:from>
    <xdr:ext cx="249299" cy="259045"/>
    <xdr:sp macro="" textlink="">
      <xdr:nvSpPr>
        <xdr:cNvPr id="630" name="災害復旧費最小値テキスト">
          <a:extLst>
            <a:ext uri="{FF2B5EF4-FFF2-40B4-BE49-F238E27FC236}">
              <a16:creationId xmlns:a16="http://schemas.microsoft.com/office/drawing/2014/main" id="{00000000-0008-0000-0700-000076020000}"/>
            </a:ext>
          </a:extLst>
        </xdr:cNvPr>
        <xdr:cNvSpPr txBox="1"/>
      </xdr:nvSpPr>
      <xdr:spPr>
        <a:xfrm>
          <a:off x="16370300" y="135201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166341</xdr:rowOff>
    </xdr:from>
    <xdr:ext cx="534377" cy="259045"/>
    <xdr:sp macro="" textlink="">
      <xdr:nvSpPr>
        <xdr:cNvPr id="632" name="災害復旧費最大値テキスト">
          <a:extLst>
            <a:ext uri="{FF2B5EF4-FFF2-40B4-BE49-F238E27FC236}">
              <a16:creationId xmlns:a16="http://schemas.microsoft.com/office/drawing/2014/main" id="{00000000-0008-0000-0700-000078020000}"/>
            </a:ext>
          </a:extLst>
        </xdr:cNvPr>
        <xdr:cNvSpPr txBox="1"/>
      </xdr:nvSpPr>
      <xdr:spPr>
        <a:xfrm>
          <a:off x="16370300" y="12167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48214</xdr:rowOff>
    </xdr:from>
    <xdr:to>
      <xdr:col>86</xdr:col>
      <xdr:colOff>25400</xdr:colOff>
      <xdr:row>72</xdr:row>
      <xdr:rowOff>48214</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2392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136683</xdr:rowOff>
    </xdr:from>
    <xdr:to>
      <xdr:col>85</xdr:col>
      <xdr:colOff>127000</xdr:colOff>
      <xdr:row>77</xdr:row>
      <xdr:rowOff>155017</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5481300" y="13166883"/>
          <a:ext cx="838200" cy="189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20052</xdr:rowOff>
    </xdr:from>
    <xdr:ext cx="469744" cy="259045"/>
    <xdr:sp macro="" textlink="">
      <xdr:nvSpPr>
        <xdr:cNvPr id="635" name="災害復旧費平均値テキスト">
          <a:extLst>
            <a:ext uri="{FF2B5EF4-FFF2-40B4-BE49-F238E27FC236}">
              <a16:creationId xmlns:a16="http://schemas.microsoft.com/office/drawing/2014/main" id="{00000000-0008-0000-0700-00007B020000}"/>
            </a:ext>
          </a:extLst>
        </xdr:cNvPr>
        <xdr:cNvSpPr txBox="1"/>
      </xdr:nvSpPr>
      <xdr:spPr>
        <a:xfrm>
          <a:off x="16370300" y="133931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41625</xdr:rowOff>
    </xdr:from>
    <xdr:to>
      <xdr:col>85</xdr:col>
      <xdr:colOff>177800</xdr:colOff>
      <xdr:row>78</xdr:row>
      <xdr:rowOff>143225</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6268700" y="13414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57266</xdr:rowOff>
    </xdr:from>
    <xdr:to>
      <xdr:col>81</xdr:col>
      <xdr:colOff>50800</xdr:colOff>
      <xdr:row>77</xdr:row>
      <xdr:rowOff>155017</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4592300" y="13258916"/>
          <a:ext cx="889000" cy="97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39660</xdr:rowOff>
    </xdr:from>
    <xdr:to>
      <xdr:col>81</xdr:col>
      <xdr:colOff>101600</xdr:colOff>
      <xdr:row>78</xdr:row>
      <xdr:rowOff>141260</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5430500" y="1341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132387</xdr:rowOff>
    </xdr:from>
    <xdr:ext cx="469744"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5246428" y="13505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57266</xdr:rowOff>
    </xdr:from>
    <xdr:to>
      <xdr:col>76</xdr:col>
      <xdr:colOff>114300</xdr:colOff>
      <xdr:row>77</xdr:row>
      <xdr:rowOff>101524</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flipV="1">
          <a:off x="13703300" y="13258916"/>
          <a:ext cx="889000" cy="44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43363</xdr:rowOff>
    </xdr:from>
    <xdr:to>
      <xdr:col>76</xdr:col>
      <xdr:colOff>165100</xdr:colOff>
      <xdr:row>78</xdr:row>
      <xdr:rowOff>144963</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4541500" y="1341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136090</xdr:rowOff>
    </xdr:from>
    <xdr:ext cx="378565"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403017" y="135091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101524</xdr:rowOff>
    </xdr:from>
    <xdr:to>
      <xdr:col>71</xdr:col>
      <xdr:colOff>177800</xdr:colOff>
      <xdr:row>78</xdr:row>
      <xdr:rowOff>27687</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flipV="1">
          <a:off x="12814300" y="13303174"/>
          <a:ext cx="889000" cy="97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29784</xdr:rowOff>
    </xdr:from>
    <xdr:to>
      <xdr:col>72</xdr:col>
      <xdr:colOff>38100</xdr:colOff>
      <xdr:row>78</xdr:row>
      <xdr:rowOff>131384</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3652500" y="13402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122511</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468428" y="13495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12822</xdr:rowOff>
    </xdr:from>
    <xdr:to>
      <xdr:col>67</xdr:col>
      <xdr:colOff>101600</xdr:colOff>
      <xdr:row>78</xdr:row>
      <xdr:rowOff>114422</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2763500" y="13385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105549</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579428" y="13478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85883</xdr:rowOff>
    </xdr:from>
    <xdr:to>
      <xdr:col>85</xdr:col>
      <xdr:colOff>177800</xdr:colOff>
      <xdr:row>77</xdr:row>
      <xdr:rowOff>16033</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6268700" y="13116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108759</xdr:rowOff>
    </xdr:from>
    <xdr:ext cx="469744" cy="259045"/>
    <xdr:sp macro="" textlink="">
      <xdr:nvSpPr>
        <xdr:cNvPr id="654" name="災害復旧費該当値テキスト">
          <a:extLst>
            <a:ext uri="{FF2B5EF4-FFF2-40B4-BE49-F238E27FC236}">
              <a16:creationId xmlns:a16="http://schemas.microsoft.com/office/drawing/2014/main" id="{00000000-0008-0000-0700-00008E020000}"/>
            </a:ext>
          </a:extLst>
        </xdr:cNvPr>
        <xdr:cNvSpPr txBox="1"/>
      </xdr:nvSpPr>
      <xdr:spPr>
        <a:xfrm>
          <a:off x="16370300" y="12967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104217</xdr:rowOff>
    </xdr:from>
    <xdr:to>
      <xdr:col>81</xdr:col>
      <xdr:colOff>101600</xdr:colOff>
      <xdr:row>78</xdr:row>
      <xdr:rowOff>34367</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5430500" y="13305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50894</xdr:rowOff>
    </xdr:from>
    <xdr:ext cx="469744"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5246428" y="13081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6466</xdr:rowOff>
    </xdr:from>
    <xdr:to>
      <xdr:col>76</xdr:col>
      <xdr:colOff>165100</xdr:colOff>
      <xdr:row>77</xdr:row>
      <xdr:rowOff>108066</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4541500" y="13208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75</xdr:row>
      <xdr:rowOff>124593</xdr:rowOff>
    </xdr:from>
    <xdr:ext cx="469744"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4357428" y="12983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50724</xdr:rowOff>
    </xdr:from>
    <xdr:to>
      <xdr:col>72</xdr:col>
      <xdr:colOff>38100</xdr:colOff>
      <xdr:row>77</xdr:row>
      <xdr:rowOff>152324</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3652500" y="13252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75</xdr:row>
      <xdr:rowOff>168851</xdr:rowOff>
    </xdr:from>
    <xdr:ext cx="469744"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468428" y="13027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148337</xdr:rowOff>
    </xdr:from>
    <xdr:to>
      <xdr:col>67</xdr:col>
      <xdr:colOff>101600</xdr:colOff>
      <xdr:row>78</xdr:row>
      <xdr:rowOff>78487</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2763500" y="13349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95014</xdr:rowOff>
    </xdr:from>
    <xdr:ext cx="469744"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579428" y="13125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a:extLst>
            <a:ext uri="{FF2B5EF4-FFF2-40B4-BE49-F238E27FC236}">
              <a16:creationId xmlns:a16="http://schemas.microsoft.com/office/drawing/2014/main" id="{00000000-0008-0000-0700-0000A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25845</xdr:rowOff>
    </xdr:from>
    <xdr:to>
      <xdr:col>85</xdr:col>
      <xdr:colOff>126364</xdr:colOff>
      <xdr:row>98</xdr:row>
      <xdr:rowOff>78499</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6317595" y="15456345"/>
          <a:ext cx="1269" cy="1424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82326</xdr:rowOff>
    </xdr:from>
    <xdr:ext cx="534377" cy="259045"/>
    <xdr:sp macro="" textlink="">
      <xdr:nvSpPr>
        <xdr:cNvPr id="687" name="公債費最小値テキスト">
          <a:extLst>
            <a:ext uri="{FF2B5EF4-FFF2-40B4-BE49-F238E27FC236}">
              <a16:creationId xmlns:a16="http://schemas.microsoft.com/office/drawing/2014/main" id="{00000000-0008-0000-0700-0000AF020000}"/>
            </a:ext>
          </a:extLst>
        </xdr:cNvPr>
        <xdr:cNvSpPr txBox="1"/>
      </xdr:nvSpPr>
      <xdr:spPr>
        <a:xfrm>
          <a:off x="16370300" y="16884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78499</xdr:rowOff>
    </xdr:from>
    <xdr:to>
      <xdr:col>86</xdr:col>
      <xdr:colOff>25400</xdr:colOff>
      <xdr:row>98</xdr:row>
      <xdr:rowOff>78499</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6230600" y="16880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143972</xdr:rowOff>
    </xdr:from>
    <xdr:ext cx="599010" cy="259045"/>
    <xdr:sp macro="" textlink="">
      <xdr:nvSpPr>
        <xdr:cNvPr id="689" name="公債費最大値テキスト">
          <a:extLst>
            <a:ext uri="{FF2B5EF4-FFF2-40B4-BE49-F238E27FC236}">
              <a16:creationId xmlns:a16="http://schemas.microsoft.com/office/drawing/2014/main" id="{00000000-0008-0000-0700-0000B1020000}"/>
            </a:ext>
          </a:extLst>
        </xdr:cNvPr>
        <xdr:cNvSpPr txBox="1"/>
      </xdr:nvSpPr>
      <xdr:spPr>
        <a:xfrm>
          <a:off x="16370300" y="15231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122,965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25845</xdr:rowOff>
    </xdr:from>
    <xdr:to>
      <xdr:col>86</xdr:col>
      <xdr:colOff>25400</xdr:colOff>
      <xdr:row>90</xdr:row>
      <xdr:rowOff>25845</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5456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130544</xdr:rowOff>
    </xdr:from>
    <xdr:to>
      <xdr:col>85</xdr:col>
      <xdr:colOff>127000</xdr:colOff>
      <xdr:row>95</xdr:row>
      <xdr:rowOff>155587</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5481300" y="16418294"/>
          <a:ext cx="838200" cy="25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27067</xdr:rowOff>
    </xdr:from>
    <xdr:ext cx="534377" cy="259045"/>
    <xdr:sp macro="" textlink="">
      <xdr:nvSpPr>
        <xdr:cNvPr id="692" name="公債費平均値テキスト">
          <a:extLst>
            <a:ext uri="{FF2B5EF4-FFF2-40B4-BE49-F238E27FC236}">
              <a16:creationId xmlns:a16="http://schemas.microsoft.com/office/drawing/2014/main" id="{00000000-0008-0000-0700-0000B4020000}"/>
            </a:ext>
          </a:extLst>
        </xdr:cNvPr>
        <xdr:cNvSpPr txBox="1"/>
      </xdr:nvSpPr>
      <xdr:spPr>
        <a:xfrm>
          <a:off x="16370300" y="164862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48640</xdr:rowOff>
    </xdr:from>
    <xdr:to>
      <xdr:col>85</xdr:col>
      <xdr:colOff>177800</xdr:colOff>
      <xdr:row>96</xdr:row>
      <xdr:rowOff>150240</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6268700" y="1650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109843</xdr:rowOff>
    </xdr:from>
    <xdr:to>
      <xdr:col>81</xdr:col>
      <xdr:colOff>50800</xdr:colOff>
      <xdr:row>95</xdr:row>
      <xdr:rowOff>130544</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4592300" y="16397593"/>
          <a:ext cx="889000" cy="20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52921</xdr:rowOff>
    </xdr:from>
    <xdr:to>
      <xdr:col>81</xdr:col>
      <xdr:colOff>101600</xdr:colOff>
      <xdr:row>96</xdr:row>
      <xdr:rowOff>154521</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5430500" y="16512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145648</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5214111" y="16604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109843</xdr:rowOff>
    </xdr:from>
    <xdr:to>
      <xdr:col>76</xdr:col>
      <xdr:colOff>114300</xdr:colOff>
      <xdr:row>95</xdr:row>
      <xdr:rowOff>118072</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3703300" y="16397593"/>
          <a:ext cx="889000" cy="8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49518</xdr:rowOff>
    </xdr:from>
    <xdr:to>
      <xdr:col>76</xdr:col>
      <xdr:colOff>165100</xdr:colOff>
      <xdr:row>96</xdr:row>
      <xdr:rowOff>151118</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4541500" y="16508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142245</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325111" y="16601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118072</xdr:rowOff>
    </xdr:from>
    <xdr:to>
      <xdr:col>71</xdr:col>
      <xdr:colOff>177800</xdr:colOff>
      <xdr:row>95</xdr:row>
      <xdr:rowOff>136310</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flipV="1">
          <a:off x="12814300" y="16405822"/>
          <a:ext cx="889000" cy="18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58840</xdr:rowOff>
    </xdr:from>
    <xdr:to>
      <xdr:col>72</xdr:col>
      <xdr:colOff>38100</xdr:colOff>
      <xdr:row>96</xdr:row>
      <xdr:rowOff>160440</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3652500" y="1651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151567</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3436111" y="16610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64427</xdr:rowOff>
    </xdr:from>
    <xdr:to>
      <xdr:col>67</xdr:col>
      <xdr:colOff>101600</xdr:colOff>
      <xdr:row>96</xdr:row>
      <xdr:rowOff>166027</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2763500" y="1652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157154</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547111" y="16616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104787</xdr:rowOff>
    </xdr:from>
    <xdr:to>
      <xdr:col>85</xdr:col>
      <xdr:colOff>177800</xdr:colOff>
      <xdr:row>96</xdr:row>
      <xdr:rowOff>34937</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6268700" y="16392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127664</xdr:rowOff>
    </xdr:from>
    <xdr:ext cx="534377" cy="259045"/>
    <xdr:sp macro="" textlink="">
      <xdr:nvSpPr>
        <xdr:cNvPr id="711" name="公債費該当値テキスト">
          <a:extLst>
            <a:ext uri="{FF2B5EF4-FFF2-40B4-BE49-F238E27FC236}">
              <a16:creationId xmlns:a16="http://schemas.microsoft.com/office/drawing/2014/main" id="{00000000-0008-0000-0700-0000C7020000}"/>
            </a:ext>
          </a:extLst>
        </xdr:cNvPr>
        <xdr:cNvSpPr txBox="1"/>
      </xdr:nvSpPr>
      <xdr:spPr>
        <a:xfrm>
          <a:off x="16370300" y="16243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79744</xdr:rowOff>
    </xdr:from>
    <xdr:to>
      <xdr:col>81</xdr:col>
      <xdr:colOff>101600</xdr:colOff>
      <xdr:row>96</xdr:row>
      <xdr:rowOff>9894</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5430500" y="16367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26421</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5214111" y="16142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59043</xdr:rowOff>
    </xdr:from>
    <xdr:to>
      <xdr:col>76</xdr:col>
      <xdr:colOff>165100</xdr:colOff>
      <xdr:row>95</xdr:row>
      <xdr:rowOff>160643</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4541500" y="16346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5720</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4325111" y="16122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67272</xdr:rowOff>
    </xdr:from>
    <xdr:to>
      <xdr:col>72</xdr:col>
      <xdr:colOff>38100</xdr:colOff>
      <xdr:row>95</xdr:row>
      <xdr:rowOff>168872</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3652500" y="16355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13949</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3436111" y="16130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85510</xdr:rowOff>
    </xdr:from>
    <xdr:to>
      <xdr:col>67</xdr:col>
      <xdr:colOff>101600</xdr:colOff>
      <xdr:row>96</xdr:row>
      <xdr:rowOff>15660</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2763500" y="1637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32187</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2547111" y="16148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a:extLst>
            <a:ext uri="{FF2B5EF4-FFF2-40B4-BE49-F238E27FC236}">
              <a16:creationId xmlns:a16="http://schemas.microsoft.com/office/drawing/2014/main" id="{00000000-0008-0000-07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157988</xdr:rowOff>
    </xdr:from>
    <xdr:to>
      <xdr:col>116</xdr:col>
      <xdr:colOff>62864</xdr:colOff>
      <xdr:row>39</xdr:row>
      <xdr:rowOff>44450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flipV="1">
          <a:off x="22159595" y="5301488"/>
          <a:ext cx="1269" cy="1429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69359</xdr:rowOff>
    </xdr:from>
    <xdr:ext cx="249299" cy="259045"/>
    <xdr:sp macro="" textlink="">
      <xdr:nvSpPr>
        <xdr:cNvPr id="744" name="諸支出金最小値テキスト">
          <a:extLst>
            <a:ext uri="{FF2B5EF4-FFF2-40B4-BE49-F238E27FC236}">
              <a16:creationId xmlns:a16="http://schemas.microsoft.com/office/drawing/2014/main" id="{00000000-0008-0000-0700-0000E8020000}"/>
            </a:ext>
          </a:extLst>
        </xdr:cNvPr>
        <xdr:cNvSpPr txBox="1"/>
      </xdr:nvSpPr>
      <xdr:spPr>
        <a:xfrm>
          <a:off x="22212300" y="67559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104665</xdr:rowOff>
    </xdr:from>
    <xdr:ext cx="469744" cy="259045"/>
    <xdr:sp macro="" textlink="">
      <xdr:nvSpPr>
        <xdr:cNvPr id="746" name="諸支出金最大値テキスト">
          <a:extLst>
            <a:ext uri="{FF2B5EF4-FFF2-40B4-BE49-F238E27FC236}">
              <a16:creationId xmlns:a16="http://schemas.microsoft.com/office/drawing/2014/main" id="{00000000-0008-0000-0700-0000EA020000}"/>
            </a:ext>
          </a:extLst>
        </xdr:cNvPr>
        <xdr:cNvSpPr txBox="1"/>
      </xdr:nvSpPr>
      <xdr:spPr>
        <a:xfrm>
          <a:off x="22212300" y="5076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1,876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157988</xdr:rowOff>
    </xdr:from>
    <xdr:to>
      <xdr:col>116</xdr:col>
      <xdr:colOff>152400</xdr:colOff>
      <xdr:row>30</xdr:row>
      <xdr:rowOff>157988</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5301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158259</xdr:rowOff>
    </xdr:from>
    <xdr:ext cx="313932" cy="259045"/>
    <xdr:sp macro="" textlink="">
      <xdr:nvSpPr>
        <xdr:cNvPr id="749" name="諸支出金平均値テキスト">
          <a:extLst>
            <a:ext uri="{FF2B5EF4-FFF2-40B4-BE49-F238E27FC236}">
              <a16:creationId xmlns:a16="http://schemas.microsoft.com/office/drawing/2014/main" id="{00000000-0008-0000-0700-0000ED020000}"/>
            </a:ext>
          </a:extLst>
        </xdr:cNvPr>
        <xdr:cNvSpPr txBox="1"/>
      </xdr:nvSpPr>
      <xdr:spPr>
        <a:xfrm>
          <a:off x="22212300" y="650190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135382</xdr:rowOff>
    </xdr:from>
    <xdr:to>
      <xdr:col>116</xdr:col>
      <xdr:colOff>114300</xdr:colOff>
      <xdr:row>39</xdr:row>
      <xdr:rowOff>65532</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2110700" y="6650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37084</xdr:rowOff>
    </xdr:from>
    <xdr:to>
      <xdr:col>112</xdr:col>
      <xdr:colOff>38100</xdr:colOff>
      <xdr:row>38</xdr:row>
      <xdr:rowOff>138684</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1272500" y="655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155211</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34017" y="63274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73660</xdr:rowOff>
    </xdr:from>
    <xdr:to>
      <xdr:col>107</xdr:col>
      <xdr:colOff>101600</xdr:colOff>
      <xdr:row>39</xdr:row>
      <xdr:rowOff>3810</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0383500" y="6588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20337</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45017" y="63639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83566</xdr:rowOff>
    </xdr:from>
    <xdr:to>
      <xdr:col>102</xdr:col>
      <xdr:colOff>165100</xdr:colOff>
      <xdr:row>39</xdr:row>
      <xdr:rowOff>13716</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9494500" y="6598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30243</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356017" y="63738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32512</xdr:rowOff>
    </xdr:from>
    <xdr:to>
      <xdr:col>98</xdr:col>
      <xdr:colOff>38100</xdr:colOff>
      <xdr:row>38</xdr:row>
      <xdr:rowOff>134112</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8605500" y="6547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150639</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67017" y="63228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113809</xdr:rowOff>
    </xdr:from>
    <xdr:ext cx="249299" cy="259045"/>
    <xdr:sp macro="" textlink="">
      <xdr:nvSpPr>
        <xdr:cNvPr id="768" name="諸支出金該当値テキスト">
          <a:extLst>
            <a:ext uri="{FF2B5EF4-FFF2-40B4-BE49-F238E27FC236}">
              <a16:creationId xmlns:a16="http://schemas.microsoft.com/office/drawing/2014/main" id="{00000000-0008-0000-0700-000000030000}"/>
            </a:ext>
          </a:extLst>
        </xdr:cNvPr>
        <xdr:cNvSpPr txBox="1"/>
      </xdr:nvSpPr>
      <xdr:spPr>
        <a:xfrm>
          <a:off x="22212300" y="66289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a:extLst>
            <a:ext uri="{FF2B5EF4-FFF2-40B4-BE49-F238E27FC236}">
              <a16:creationId xmlns:a16="http://schemas.microsoft.com/office/drawing/2014/main" id="{00000000-0008-0000-0700-000019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a:extLst>
            <a:ext uri="{FF2B5EF4-FFF2-40B4-BE49-F238E27FC236}">
              <a16:creationId xmlns:a16="http://schemas.microsoft.com/office/drawing/2014/main" id="{00000000-0008-0000-0700-00001B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a:extLst>
            <a:ext uri="{FF2B5EF4-FFF2-40B4-BE49-F238E27FC236}">
              <a16:creationId xmlns:a16="http://schemas.microsoft.com/office/drawing/2014/main" id="{00000000-0008-0000-0700-00001E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a:extLst>
            <a:ext uri="{FF2B5EF4-FFF2-40B4-BE49-F238E27FC236}">
              <a16:creationId xmlns:a16="http://schemas.microsoft.com/office/drawing/2014/main" id="{00000000-0008-0000-0700-000031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a:extLst>
            <a:ext uri="{FF2B5EF4-FFF2-40B4-BE49-F238E27FC236}">
              <a16:creationId xmlns:a16="http://schemas.microsoft.com/office/drawing/2014/main" id="{00000000-0008-0000-0700-00003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民生費は住民一人当たり</a:t>
          </a:r>
          <a:r>
            <a:rPr kumimoji="1" lang="en-US" altLang="ja-JP" sz="1100">
              <a:solidFill>
                <a:schemeClr val="dk1"/>
              </a:solidFill>
              <a:effectLst/>
              <a:latin typeface="+mn-lt"/>
              <a:ea typeface="+mn-ea"/>
              <a:cs typeface="+mn-cs"/>
            </a:rPr>
            <a:t>205,162</a:t>
          </a:r>
          <a:r>
            <a:rPr kumimoji="1" lang="ja-JP" altLang="ja-JP" sz="1100">
              <a:solidFill>
                <a:schemeClr val="dk1"/>
              </a:solidFill>
              <a:effectLst/>
              <a:latin typeface="+mn-lt"/>
              <a:ea typeface="+mn-ea"/>
              <a:cs typeface="+mn-cs"/>
            </a:rPr>
            <a:t>円となっており、昨年度より</a:t>
          </a:r>
          <a:r>
            <a:rPr kumimoji="1" lang="en-US" altLang="ja-JP" sz="1100">
              <a:solidFill>
                <a:schemeClr val="dk1"/>
              </a:solidFill>
              <a:effectLst/>
              <a:latin typeface="+mn-lt"/>
              <a:ea typeface="+mn-ea"/>
              <a:cs typeface="+mn-cs"/>
            </a:rPr>
            <a:t>8,014</a:t>
          </a:r>
          <a:r>
            <a:rPr kumimoji="1" lang="ja-JP" altLang="ja-JP" sz="1100">
              <a:solidFill>
                <a:schemeClr val="dk1"/>
              </a:solidFill>
              <a:effectLst/>
              <a:latin typeface="+mn-lt"/>
              <a:ea typeface="+mn-ea"/>
              <a:cs typeface="+mn-cs"/>
            </a:rPr>
            <a:t>円減少しているが、類似団体</a:t>
          </a:r>
          <a:r>
            <a:rPr kumimoji="1" lang="ja-JP" altLang="en-US" sz="1100">
              <a:solidFill>
                <a:schemeClr val="dk1"/>
              </a:solidFill>
              <a:effectLst/>
              <a:latin typeface="+mn-lt"/>
              <a:ea typeface="+mn-ea"/>
              <a:cs typeface="+mn-cs"/>
            </a:rPr>
            <a:t>や全国</a:t>
          </a:r>
          <a:r>
            <a:rPr kumimoji="1" lang="ja-JP" altLang="ja-JP" sz="1100">
              <a:solidFill>
                <a:schemeClr val="dk1"/>
              </a:solidFill>
              <a:effectLst/>
              <a:latin typeface="+mn-lt"/>
              <a:ea typeface="+mn-ea"/>
              <a:cs typeface="+mn-cs"/>
            </a:rPr>
            <a:t>平均よりも上回っている</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これは私立保育所等給付事業、障害者に対する通所支援・自立支援給付等の扶助費の増加が原因である。</a:t>
          </a:r>
          <a:endParaRPr lang="ja-JP" altLang="ja-JP" sz="1400">
            <a:effectLst/>
          </a:endParaRPr>
        </a:p>
        <a:p>
          <a:r>
            <a:rPr kumimoji="1" lang="ja-JP" altLang="ja-JP" sz="1100">
              <a:solidFill>
                <a:schemeClr val="dk1"/>
              </a:solidFill>
              <a:effectLst/>
              <a:latin typeface="+mn-lt"/>
              <a:ea typeface="+mn-ea"/>
              <a:cs typeface="+mn-cs"/>
            </a:rPr>
            <a:t>衛生費は住民一人当たり</a:t>
          </a:r>
          <a:r>
            <a:rPr kumimoji="1" lang="en-US" altLang="ja-JP" sz="1100">
              <a:solidFill>
                <a:schemeClr val="dk1"/>
              </a:solidFill>
              <a:effectLst/>
              <a:latin typeface="+mn-lt"/>
              <a:ea typeface="+mn-ea"/>
              <a:cs typeface="+mn-cs"/>
            </a:rPr>
            <a:t>43,083</a:t>
          </a:r>
          <a:r>
            <a:rPr kumimoji="1" lang="ja-JP" altLang="ja-JP" sz="1100">
              <a:solidFill>
                <a:schemeClr val="dk1"/>
              </a:solidFill>
              <a:effectLst/>
              <a:latin typeface="+mn-lt"/>
              <a:ea typeface="+mn-ea"/>
              <a:cs typeface="+mn-cs"/>
            </a:rPr>
            <a:t>円となっており、昨年度より</a:t>
          </a:r>
          <a:r>
            <a:rPr kumimoji="1" lang="en-US" altLang="ja-JP" sz="1100">
              <a:solidFill>
                <a:schemeClr val="dk1"/>
              </a:solidFill>
              <a:effectLst/>
              <a:latin typeface="+mn-lt"/>
              <a:ea typeface="+mn-ea"/>
              <a:cs typeface="+mn-cs"/>
            </a:rPr>
            <a:t>1,111</a:t>
          </a:r>
          <a:r>
            <a:rPr kumimoji="1" lang="ja-JP" altLang="ja-JP" sz="1100">
              <a:solidFill>
                <a:schemeClr val="dk1"/>
              </a:solidFill>
              <a:effectLst/>
              <a:latin typeface="+mn-lt"/>
              <a:ea typeface="+mn-ea"/>
              <a:cs typeface="+mn-cs"/>
            </a:rPr>
            <a:t>円増加しているが、これは新型コロナウイルスワクチン接種事業</a:t>
          </a:r>
          <a:r>
            <a:rPr kumimoji="1" lang="ja-JP" altLang="en-US" sz="1100">
              <a:solidFill>
                <a:schemeClr val="dk1"/>
              </a:solidFill>
              <a:effectLst/>
              <a:latin typeface="+mn-lt"/>
              <a:ea typeface="+mn-ea"/>
              <a:cs typeface="+mn-cs"/>
            </a:rPr>
            <a:t>、物価高騰等対策医療機関支援事業</a:t>
          </a:r>
          <a:r>
            <a:rPr kumimoji="1" lang="ja-JP" altLang="ja-JP" sz="1100">
              <a:solidFill>
                <a:schemeClr val="dk1"/>
              </a:solidFill>
              <a:effectLst/>
              <a:latin typeface="+mn-lt"/>
              <a:ea typeface="+mn-ea"/>
              <a:cs typeface="+mn-cs"/>
            </a:rPr>
            <a:t>によるものである。</a:t>
          </a:r>
          <a:endParaRPr lang="ja-JP" altLang="ja-JP" sz="1400">
            <a:effectLst/>
          </a:endParaRPr>
        </a:p>
        <a:p>
          <a:r>
            <a:rPr kumimoji="1" lang="ja-JP" altLang="ja-JP" sz="1100">
              <a:solidFill>
                <a:schemeClr val="dk1"/>
              </a:solidFill>
              <a:effectLst/>
              <a:latin typeface="+mn-lt"/>
              <a:ea typeface="+mn-ea"/>
              <a:cs typeface="+mn-cs"/>
            </a:rPr>
            <a:t>総務費は住民一人当たり</a:t>
          </a:r>
          <a:r>
            <a:rPr kumimoji="1" lang="en-US" altLang="ja-JP" sz="1100">
              <a:solidFill>
                <a:schemeClr val="dk1"/>
              </a:solidFill>
              <a:effectLst/>
              <a:latin typeface="+mn-lt"/>
              <a:ea typeface="+mn-ea"/>
              <a:cs typeface="+mn-cs"/>
            </a:rPr>
            <a:t>54,962</a:t>
          </a:r>
          <a:r>
            <a:rPr kumimoji="1" lang="ja-JP" altLang="ja-JP" sz="1100">
              <a:solidFill>
                <a:schemeClr val="dk1"/>
              </a:solidFill>
              <a:effectLst/>
              <a:latin typeface="+mn-lt"/>
              <a:ea typeface="+mn-ea"/>
              <a:cs typeface="+mn-cs"/>
            </a:rPr>
            <a:t>円となっており、昨年度より</a:t>
          </a:r>
          <a:r>
            <a:rPr kumimoji="1" lang="en-US" altLang="ja-JP" sz="1100">
              <a:solidFill>
                <a:schemeClr val="dk1"/>
              </a:solidFill>
              <a:effectLst/>
              <a:latin typeface="+mn-lt"/>
              <a:ea typeface="+mn-ea"/>
              <a:cs typeface="+mn-cs"/>
            </a:rPr>
            <a:t>26,580</a:t>
          </a:r>
          <a:r>
            <a:rPr kumimoji="1" lang="ja-JP" altLang="ja-JP" sz="1100">
              <a:solidFill>
                <a:schemeClr val="dk1"/>
              </a:solidFill>
              <a:effectLst/>
              <a:latin typeface="+mn-lt"/>
              <a:ea typeface="+mn-ea"/>
              <a:cs typeface="+mn-cs"/>
            </a:rPr>
            <a:t>円減少しているが、これは新庁舎建設事業の姶良庁舎の建設費用を令和３年度からの３年間の継続費としており支払割合を令和３年度</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％、令和４年度</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とし、新庁舎建設事業の事業費が減少したことが要因</a:t>
          </a:r>
          <a:r>
            <a:rPr kumimoji="1" lang="ja-JP" altLang="ja-JP" sz="1100">
              <a:solidFill>
                <a:schemeClr val="dk1"/>
              </a:solidFill>
              <a:effectLst/>
              <a:latin typeface="+mn-lt"/>
              <a:ea typeface="+mn-ea"/>
              <a:cs typeface="+mn-cs"/>
            </a:rPr>
            <a:t>である。</a:t>
          </a:r>
          <a:endParaRPr lang="ja-JP" altLang="ja-JP" sz="1400">
            <a:effectLst/>
          </a:endParaRPr>
        </a:p>
        <a:p>
          <a:r>
            <a:rPr kumimoji="1" lang="ja-JP" altLang="ja-JP" sz="1100">
              <a:solidFill>
                <a:schemeClr val="dk1"/>
              </a:solidFill>
              <a:effectLst/>
              <a:latin typeface="+mn-lt"/>
              <a:ea typeface="+mn-ea"/>
              <a:cs typeface="+mn-cs"/>
            </a:rPr>
            <a:t>教育費は住民一人当たり</a:t>
          </a:r>
          <a:r>
            <a:rPr kumimoji="1" lang="en-US" altLang="ja-JP" sz="1100">
              <a:solidFill>
                <a:schemeClr val="dk1"/>
              </a:solidFill>
              <a:effectLst/>
              <a:latin typeface="+mn-lt"/>
              <a:ea typeface="+mn-ea"/>
              <a:cs typeface="+mn-cs"/>
            </a:rPr>
            <a:t>32,992</a:t>
          </a:r>
          <a:r>
            <a:rPr kumimoji="1" lang="ja-JP" altLang="ja-JP" sz="1100">
              <a:solidFill>
                <a:schemeClr val="dk1"/>
              </a:solidFill>
              <a:effectLst/>
              <a:latin typeface="+mn-lt"/>
              <a:ea typeface="+mn-ea"/>
              <a:cs typeface="+mn-cs"/>
            </a:rPr>
            <a:t>円となっており、昨年度より</a:t>
          </a:r>
          <a:r>
            <a:rPr kumimoji="1" lang="en-US" altLang="ja-JP" sz="1100">
              <a:solidFill>
                <a:schemeClr val="dk1"/>
              </a:solidFill>
              <a:effectLst/>
              <a:latin typeface="+mn-lt"/>
              <a:ea typeface="+mn-ea"/>
              <a:cs typeface="+mn-cs"/>
            </a:rPr>
            <a:t>2,556</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a:t>
          </a:r>
          <a:r>
            <a:rPr kumimoji="1" lang="ja-JP" altLang="en-US" sz="1100">
              <a:solidFill>
                <a:schemeClr val="dk1"/>
              </a:solidFill>
              <a:effectLst/>
              <a:latin typeface="+mn-lt"/>
              <a:ea typeface="+mn-ea"/>
              <a:cs typeface="+mn-cs"/>
            </a:rPr>
            <a:t>ているが</a:t>
          </a:r>
          <a:r>
            <a:rPr kumimoji="1" lang="ja-JP" altLang="ja-JP" sz="1100">
              <a:solidFill>
                <a:schemeClr val="dk1"/>
              </a:solidFill>
              <a:effectLst/>
              <a:latin typeface="+mn-lt"/>
              <a:ea typeface="+mn-ea"/>
              <a:cs typeface="+mn-cs"/>
            </a:rPr>
            <a:t>、これは</a:t>
          </a:r>
          <a:r>
            <a:rPr kumimoji="1" lang="ja-JP" altLang="en-US" sz="1100">
              <a:solidFill>
                <a:schemeClr val="dk1"/>
              </a:solidFill>
              <a:effectLst/>
              <a:latin typeface="+mn-lt"/>
              <a:ea typeface="+mn-ea"/>
              <a:cs typeface="+mn-cs"/>
            </a:rPr>
            <a:t>学校給食施設整備事業、</a:t>
          </a:r>
          <a:r>
            <a:rPr kumimoji="1" lang="ja-JP" altLang="ja-JP" sz="1100">
              <a:solidFill>
                <a:schemeClr val="dk1"/>
              </a:solidFill>
              <a:effectLst/>
              <a:latin typeface="+mn-lt"/>
              <a:ea typeface="+mn-ea"/>
              <a:cs typeface="+mn-cs"/>
            </a:rPr>
            <a:t>学校給食物価高騰対策食材購入事業</a:t>
          </a:r>
          <a:r>
            <a:rPr kumimoji="1" lang="ja-JP" altLang="en-US" sz="1100">
              <a:solidFill>
                <a:schemeClr val="dk1"/>
              </a:solidFill>
              <a:effectLst/>
              <a:latin typeface="+mn-lt"/>
              <a:ea typeface="+mn-ea"/>
              <a:cs typeface="+mn-cs"/>
            </a:rPr>
            <a:t>の実施によるもの</a:t>
          </a:r>
          <a:r>
            <a:rPr kumimoji="1" lang="ja-JP" altLang="ja-JP" sz="1100">
              <a:solidFill>
                <a:schemeClr val="dk1"/>
              </a:solidFill>
              <a:effectLst/>
              <a:latin typeface="+mn-lt"/>
              <a:ea typeface="+mn-ea"/>
              <a:cs typeface="+mn-cs"/>
            </a:rPr>
            <a:t>である。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鹿児島県姶良市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財政調整基金残高は、</a:t>
          </a:r>
          <a:r>
            <a:rPr lang="ja-JP" altLang="en-US" sz="1100" b="0" i="0" baseline="0">
              <a:solidFill>
                <a:schemeClr val="dk1"/>
              </a:solidFill>
              <a:effectLst/>
              <a:latin typeface="+mn-lt"/>
              <a:ea typeface="+mn-ea"/>
              <a:cs typeface="+mn-cs"/>
            </a:rPr>
            <a:t>歳入に見合った歳出の徹底した見直しによる削減等</a:t>
          </a:r>
          <a:r>
            <a:rPr lang="ja-JP" altLang="ja-JP" sz="1100" b="0" i="0" baseline="0">
              <a:solidFill>
                <a:schemeClr val="dk1"/>
              </a:solidFill>
              <a:effectLst/>
              <a:latin typeface="+mn-lt"/>
              <a:ea typeface="+mn-ea"/>
              <a:cs typeface="+mn-cs"/>
            </a:rPr>
            <a:t>により、</a:t>
          </a:r>
          <a:r>
            <a:rPr lang="ja-JP" altLang="en-US" sz="1100" b="0" i="0" baseline="0">
              <a:solidFill>
                <a:schemeClr val="dk1"/>
              </a:solidFill>
              <a:effectLst/>
              <a:latin typeface="+mn-lt"/>
              <a:ea typeface="+mn-ea"/>
              <a:cs typeface="+mn-cs"/>
            </a:rPr>
            <a:t>歳計剰余金処分により積立てることができ</a:t>
          </a:r>
          <a:r>
            <a:rPr lang="ja-JP" altLang="ja-JP" sz="1100" b="0" i="0" baseline="0">
              <a:solidFill>
                <a:schemeClr val="dk1"/>
              </a:solidFill>
              <a:effectLst/>
              <a:latin typeface="+mn-lt"/>
              <a:ea typeface="+mn-ea"/>
              <a:cs typeface="+mn-cs"/>
            </a:rPr>
            <a:t>、前年度より増加している。</a:t>
          </a:r>
          <a:r>
            <a:rPr kumimoji="1" lang="ja-JP" altLang="ja-JP" sz="1100">
              <a:solidFill>
                <a:schemeClr val="dk1"/>
              </a:solidFill>
              <a:effectLst/>
              <a:latin typeface="+mn-lt"/>
              <a:ea typeface="+mn-ea"/>
              <a:cs typeface="+mn-cs"/>
            </a:rPr>
            <a:t>実質収支額は、民生費（扶助費）の増加</a:t>
          </a:r>
          <a:r>
            <a:rPr kumimoji="1" lang="ja-JP" altLang="en-US" sz="1100">
              <a:solidFill>
                <a:schemeClr val="dk1"/>
              </a:solidFill>
              <a:effectLst/>
              <a:latin typeface="+mn-lt"/>
              <a:ea typeface="+mn-ea"/>
              <a:cs typeface="+mn-cs"/>
            </a:rPr>
            <a:t>や台風や大雨に係る災害復旧等の臨時財政需要があったため減</a:t>
          </a:r>
          <a:r>
            <a:rPr kumimoji="1" lang="ja-JP" altLang="ja-JP" sz="1100">
              <a:solidFill>
                <a:schemeClr val="dk1"/>
              </a:solidFill>
              <a:effectLst/>
              <a:latin typeface="+mn-lt"/>
              <a:ea typeface="+mn-ea"/>
              <a:cs typeface="+mn-cs"/>
            </a:rPr>
            <a:t>となった。</a:t>
          </a:r>
          <a:endParaRPr lang="ja-JP" altLang="ja-JP" sz="1400">
            <a:effectLst/>
          </a:endParaRPr>
        </a:p>
        <a:p>
          <a:r>
            <a:rPr kumimoji="1" lang="ja-JP" altLang="ja-JP" sz="1100">
              <a:solidFill>
                <a:schemeClr val="dk1"/>
              </a:solidFill>
              <a:effectLst/>
              <a:latin typeface="+mn-lt"/>
              <a:ea typeface="+mn-ea"/>
              <a:cs typeface="+mn-cs"/>
            </a:rPr>
            <a:t>　本市は普通交付税の段階的縮減等により厳しい財政状況ではあるが、事務・事業の見直しなど歳出削減を行い、健全な財政運営に努める。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鹿児島県姶良市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全会計において黒字であるが、一般会計から特別会計への繰出金も年々増加傾向にあることから、一般会計の負担が増加している。</a:t>
          </a:r>
          <a:endParaRPr lang="ja-JP" altLang="ja-JP" sz="1400">
            <a:effectLst/>
          </a:endParaRPr>
        </a:p>
        <a:p>
          <a:r>
            <a:rPr kumimoji="1" lang="ja-JP" altLang="ja-JP" sz="1100">
              <a:solidFill>
                <a:schemeClr val="dk1"/>
              </a:solidFill>
              <a:effectLst/>
              <a:latin typeface="+mn-lt"/>
              <a:ea typeface="+mn-ea"/>
              <a:cs typeface="+mn-cs"/>
            </a:rPr>
            <a:t>　また、国民健康保険特別会計や介護保険特別会計等においては、高齢化の進展や医療技術の高度化等に伴う医療費や給付費の増加が見込まれる。</a:t>
          </a:r>
          <a:endParaRPr lang="ja-JP" altLang="ja-JP" sz="1400">
            <a:effectLst/>
          </a:endParaRPr>
        </a:p>
        <a:p>
          <a:r>
            <a:rPr kumimoji="1" lang="ja-JP" altLang="ja-JP" sz="1100">
              <a:solidFill>
                <a:schemeClr val="dk1"/>
              </a:solidFill>
              <a:effectLst/>
              <a:latin typeface="+mn-lt"/>
              <a:ea typeface="+mn-ea"/>
              <a:cs typeface="+mn-cs"/>
            </a:rPr>
            <a:t>　一般会計においても普通交付税の段階的縮減等により、財源確保の状況も厳しいことから今後も経費削減・抑制に努めるとともに自主財源の歳入確保強化に努める。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c r="B1" s="591" t="s">
        <v>82</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75" thickBot="1">
      <c r="B2" s="182" t="s">
        <v>83</v>
      </c>
      <c r="C2" s="182"/>
      <c r="D2" s="183"/>
    </row>
    <row r="3" spans="1:119" ht="18.75" customHeight="1" thickBot="1">
      <c r="A3" s="181"/>
      <c r="B3" s="592" t="s">
        <v>84</v>
      </c>
      <c r="C3" s="593"/>
      <c r="D3" s="593"/>
      <c r="E3" s="594"/>
      <c r="F3" s="594"/>
      <c r="G3" s="594"/>
      <c r="H3" s="594"/>
      <c r="I3" s="594"/>
      <c r="J3" s="594"/>
      <c r="K3" s="594"/>
      <c r="L3" s="594" t="s">
        <v>85</v>
      </c>
      <c r="M3" s="594"/>
      <c r="N3" s="594"/>
      <c r="O3" s="594"/>
      <c r="P3" s="594"/>
      <c r="Q3" s="594"/>
      <c r="R3" s="597"/>
      <c r="S3" s="597"/>
      <c r="T3" s="597"/>
      <c r="U3" s="597"/>
      <c r="V3" s="598"/>
      <c r="W3" s="488" t="s">
        <v>86</v>
      </c>
      <c r="X3" s="489"/>
      <c r="Y3" s="489"/>
      <c r="Z3" s="489"/>
      <c r="AA3" s="489"/>
      <c r="AB3" s="593"/>
      <c r="AC3" s="597" t="s">
        <v>87</v>
      </c>
      <c r="AD3" s="489"/>
      <c r="AE3" s="489"/>
      <c r="AF3" s="489"/>
      <c r="AG3" s="489"/>
      <c r="AH3" s="489"/>
      <c r="AI3" s="489"/>
      <c r="AJ3" s="489"/>
      <c r="AK3" s="489"/>
      <c r="AL3" s="559"/>
      <c r="AM3" s="488" t="s">
        <v>88</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89</v>
      </c>
      <c r="BO3" s="489"/>
      <c r="BP3" s="489"/>
      <c r="BQ3" s="489"/>
      <c r="BR3" s="489"/>
      <c r="BS3" s="489"/>
      <c r="BT3" s="489"/>
      <c r="BU3" s="559"/>
      <c r="BV3" s="488" t="s">
        <v>90</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91</v>
      </c>
      <c r="CU3" s="489"/>
      <c r="CV3" s="489"/>
      <c r="CW3" s="489"/>
      <c r="CX3" s="489"/>
      <c r="CY3" s="489"/>
      <c r="CZ3" s="489"/>
      <c r="DA3" s="559"/>
      <c r="DB3" s="488" t="s">
        <v>92</v>
      </c>
      <c r="DC3" s="489"/>
      <c r="DD3" s="489"/>
      <c r="DE3" s="489"/>
      <c r="DF3" s="489"/>
      <c r="DG3" s="489"/>
      <c r="DH3" s="489"/>
      <c r="DI3" s="559"/>
    </row>
    <row r="4" spans="1:119" ht="18.75" customHeight="1">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93</v>
      </c>
      <c r="AZ4" s="446"/>
      <c r="BA4" s="446"/>
      <c r="BB4" s="446"/>
      <c r="BC4" s="446"/>
      <c r="BD4" s="446"/>
      <c r="BE4" s="446"/>
      <c r="BF4" s="446"/>
      <c r="BG4" s="446"/>
      <c r="BH4" s="446"/>
      <c r="BI4" s="446"/>
      <c r="BJ4" s="446"/>
      <c r="BK4" s="446"/>
      <c r="BL4" s="446"/>
      <c r="BM4" s="447"/>
      <c r="BN4" s="448">
        <v>36202968</v>
      </c>
      <c r="BO4" s="449"/>
      <c r="BP4" s="449"/>
      <c r="BQ4" s="449"/>
      <c r="BR4" s="449"/>
      <c r="BS4" s="449"/>
      <c r="BT4" s="449"/>
      <c r="BU4" s="450"/>
      <c r="BV4" s="448">
        <v>38547300</v>
      </c>
      <c r="BW4" s="449"/>
      <c r="BX4" s="449"/>
      <c r="BY4" s="449"/>
      <c r="BZ4" s="449"/>
      <c r="CA4" s="449"/>
      <c r="CB4" s="449"/>
      <c r="CC4" s="450"/>
      <c r="CD4" s="585" t="s">
        <v>94</v>
      </c>
      <c r="CE4" s="586"/>
      <c r="CF4" s="586"/>
      <c r="CG4" s="586"/>
      <c r="CH4" s="586"/>
      <c r="CI4" s="586"/>
      <c r="CJ4" s="586"/>
      <c r="CK4" s="586"/>
      <c r="CL4" s="586"/>
      <c r="CM4" s="586"/>
      <c r="CN4" s="586"/>
      <c r="CO4" s="586"/>
      <c r="CP4" s="586"/>
      <c r="CQ4" s="586"/>
      <c r="CR4" s="586"/>
      <c r="CS4" s="587"/>
      <c r="CT4" s="588">
        <v>5.0999999999999996</v>
      </c>
      <c r="CU4" s="589"/>
      <c r="CV4" s="589"/>
      <c r="CW4" s="589"/>
      <c r="CX4" s="589"/>
      <c r="CY4" s="589"/>
      <c r="CZ4" s="589"/>
      <c r="DA4" s="590"/>
      <c r="DB4" s="588">
        <v>7.6</v>
      </c>
      <c r="DC4" s="589"/>
      <c r="DD4" s="589"/>
      <c r="DE4" s="589"/>
      <c r="DF4" s="589"/>
      <c r="DG4" s="589"/>
      <c r="DH4" s="589"/>
      <c r="DI4" s="590"/>
    </row>
    <row r="5" spans="1:119" ht="18.75" customHeight="1">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95</v>
      </c>
      <c r="AN5" s="376"/>
      <c r="AO5" s="376"/>
      <c r="AP5" s="376"/>
      <c r="AQ5" s="376"/>
      <c r="AR5" s="376"/>
      <c r="AS5" s="376"/>
      <c r="AT5" s="377"/>
      <c r="AU5" s="477" t="s">
        <v>96</v>
      </c>
      <c r="AV5" s="478"/>
      <c r="AW5" s="478"/>
      <c r="AX5" s="478"/>
      <c r="AY5" s="433" t="s">
        <v>97</v>
      </c>
      <c r="AZ5" s="434"/>
      <c r="BA5" s="434"/>
      <c r="BB5" s="434"/>
      <c r="BC5" s="434"/>
      <c r="BD5" s="434"/>
      <c r="BE5" s="434"/>
      <c r="BF5" s="434"/>
      <c r="BG5" s="434"/>
      <c r="BH5" s="434"/>
      <c r="BI5" s="434"/>
      <c r="BJ5" s="434"/>
      <c r="BK5" s="434"/>
      <c r="BL5" s="434"/>
      <c r="BM5" s="435"/>
      <c r="BN5" s="419">
        <v>35097130</v>
      </c>
      <c r="BO5" s="420"/>
      <c r="BP5" s="420"/>
      <c r="BQ5" s="420"/>
      <c r="BR5" s="420"/>
      <c r="BS5" s="420"/>
      <c r="BT5" s="420"/>
      <c r="BU5" s="421"/>
      <c r="BV5" s="419">
        <v>37083801</v>
      </c>
      <c r="BW5" s="420"/>
      <c r="BX5" s="420"/>
      <c r="BY5" s="420"/>
      <c r="BZ5" s="420"/>
      <c r="CA5" s="420"/>
      <c r="CB5" s="420"/>
      <c r="CC5" s="421"/>
      <c r="CD5" s="459" t="s">
        <v>98</v>
      </c>
      <c r="CE5" s="379"/>
      <c r="CF5" s="379"/>
      <c r="CG5" s="379"/>
      <c r="CH5" s="379"/>
      <c r="CI5" s="379"/>
      <c r="CJ5" s="379"/>
      <c r="CK5" s="379"/>
      <c r="CL5" s="379"/>
      <c r="CM5" s="379"/>
      <c r="CN5" s="379"/>
      <c r="CO5" s="379"/>
      <c r="CP5" s="379"/>
      <c r="CQ5" s="379"/>
      <c r="CR5" s="379"/>
      <c r="CS5" s="460"/>
      <c r="CT5" s="416">
        <v>90.8</v>
      </c>
      <c r="CU5" s="417"/>
      <c r="CV5" s="417"/>
      <c r="CW5" s="417"/>
      <c r="CX5" s="417"/>
      <c r="CY5" s="417"/>
      <c r="CZ5" s="417"/>
      <c r="DA5" s="418"/>
      <c r="DB5" s="416">
        <v>83.8</v>
      </c>
      <c r="DC5" s="417"/>
      <c r="DD5" s="417"/>
      <c r="DE5" s="417"/>
      <c r="DF5" s="417"/>
      <c r="DG5" s="417"/>
      <c r="DH5" s="417"/>
      <c r="DI5" s="418"/>
    </row>
    <row r="6" spans="1:119" ht="18.75" customHeight="1">
      <c r="A6" s="181"/>
      <c r="B6" s="565" t="s">
        <v>99</v>
      </c>
      <c r="C6" s="406"/>
      <c r="D6" s="406"/>
      <c r="E6" s="566"/>
      <c r="F6" s="566"/>
      <c r="G6" s="566"/>
      <c r="H6" s="566"/>
      <c r="I6" s="566"/>
      <c r="J6" s="566"/>
      <c r="K6" s="566"/>
      <c r="L6" s="566" t="s">
        <v>100</v>
      </c>
      <c r="M6" s="566"/>
      <c r="N6" s="566"/>
      <c r="O6" s="566"/>
      <c r="P6" s="566"/>
      <c r="Q6" s="566"/>
      <c r="R6" s="404"/>
      <c r="S6" s="404"/>
      <c r="T6" s="404"/>
      <c r="U6" s="404"/>
      <c r="V6" s="572"/>
      <c r="W6" s="509" t="s">
        <v>101</v>
      </c>
      <c r="X6" s="405"/>
      <c r="Y6" s="405"/>
      <c r="Z6" s="405"/>
      <c r="AA6" s="405"/>
      <c r="AB6" s="406"/>
      <c r="AC6" s="577" t="s">
        <v>102</v>
      </c>
      <c r="AD6" s="578"/>
      <c r="AE6" s="578"/>
      <c r="AF6" s="578"/>
      <c r="AG6" s="578"/>
      <c r="AH6" s="578"/>
      <c r="AI6" s="578"/>
      <c r="AJ6" s="578"/>
      <c r="AK6" s="578"/>
      <c r="AL6" s="579"/>
      <c r="AM6" s="476" t="s">
        <v>103</v>
      </c>
      <c r="AN6" s="376"/>
      <c r="AO6" s="376"/>
      <c r="AP6" s="376"/>
      <c r="AQ6" s="376"/>
      <c r="AR6" s="376"/>
      <c r="AS6" s="376"/>
      <c r="AT6" s="377"/>
      <c r="AU6" s="477" t="s">
        <v>96</v>
      </c>
      <c r="AV6" s="478"/>
      <c r="AW6" s="478"/>
      <c r="AX6" s="478"/>
      <c r="AY6" s="433" t="s">
        <v>104</v>
      </c>
      <c r="AZ6" s="434"/>
      <c r="BA6" s="434"/>
      <c r="BB6" s="434"/>
      <c r="BC6" s="434"/>
      <c r="BD6" s="434"/>
      <c r="BE6" s="434"/>
      <c r="BF6" s="434"/>
      <c r="BG6" s="434"/>
      <c r="BH6" s="434"/>
      <c r="BI6" s="434"/>
      <c r="BJ6" s="434"/>
      <c r="BK6" s="434"/>
      <c r="BL6" s="434"/>
      <c r="BM6" s="435"/>
      <c r="BN6" s="419">
        <v>1105838</v>
      </c>
      <c r="BO6" s="420"/>
      <c r="BP6" s="420"/>
      <c r="BQ6" s="420"/>
      <c r="BR6" s="420"/>
      <c r="BS6" s="420"/>
      <c r="BT6" s="420"/>
      <c r="BU6" s="421"/>
      <c r="BV6" s="419">
        <v>1463499</v>
      </c>
      <c r="BW6" s="420"/>
      <c r="BX6" s="420"/>
      <c r="BY6" s="420"/>
      <c r="BZ6" s="420"/>
      <c r="CA6" s="420"/>
      <c r="CB6" s="420"/>
      <c r="CC6" s="421"/>
      <c r="CD6" s="459" t="s">
        <v>105</v>
      </c>
      <c r="CE6" s="379"/>
      <c r="CF6" s="379"/>
      <c r="CG6" s="379"/>
      <c r="CH6" s="379"/>
      <c r="CI6" s="379"/>
      <c r="CJ6" s="379"/>
      <c r="CK6" s="379"/>
      <c r="CL6" s="379"/>
      <c r="CM6" s="379"/>
      <c r="CN6" s="379"/>
      <c r="CO6" s="379"/>
      <c r="CP6" s="379"/>
      <c r="CQ6" s="379"/>
      <c r="CR6" s="379"/>
      <c r="CS6" s="460"/>
      <c r="CT6" s="562">
        <v>92.2</v>
      </c>
      <c r="CU6" s="563"/>
      <c r="CV6" s="563"/>
      <c r="CW6" s="563"/>
      <c r="CX6" s="563"/>
      <c r="CY6" s="563"/>
      <c r="CZ6" s="563"/>
      <c r="DA6" s="564"/>
      <c r="DB6" s="562">
        <v>88.5</v>
      </c>
      <c r="DC6" s="563"/>
      <c r="DD6" s="563"/>
      <c r="DE6" s="563"/>
      <c r="DF6" s="563"/>
      <c r="DG6" s="563"/>
      <c r="DH6" s="563"/>
      <c r="DI6" s="564"/>
    </row>
    <row r="7" spans="1:119" ht="18.75" customHeight="1">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106</v>
      </c>
      <c r="AN7" s="376"/>
      <c r="AO7" s="376"/>
      <c r="AP7" s="376"/>
      <c r="AQ7" s="376"/>
      <c r="AR7" s="376"/>
      <c r="AS7" s="376"/>
      <c r="AT7" s="377"/>
      <c r="AU7" s="477" t="s">
        <v>107</v>
      </c>
      <c r="AV7" s="478"/>
      <c r="AW7" s="478"/>
      <c r="AX7" s="478"/>
      <c r="AY7" s="433" t="s">
        <v>108</v>
      </c>
      <c r="AZ7" s="434"/>
      <c r="BA7" s="434"/>
      <c r="BB7" s="434"/>
      <c r="BC7" s="434"/>
      <c r="BD7" s="434"/>
      <c r="BE7" s="434"/>
      <c r="BF7" s="434"/>
      <c r="BG7" s="434"/>
      <c r="BH7" s="434"/>
      <c r="BI7" s="434"/>
      <c r="BJ7" s="434"/>
      <c r="BK7" s="434"/>
      <c r="BL7" s="434"/>
      <c r="BM7" s="435"/>
      <c r="BN7" s="419">
        <v>189148</v>
      </c>
      <c r="BO7" s="420"/>
      <c r="BP7" s="420"/>
      <c r="BQ7" s="420"/>
      <c r="BR7" s="420"/>
      <c r="BS7" s="420"/>
      <c r="BT7" s="420"/>
      <c r="BU7" s="421"/>
      <c r="BV7" s="419">
        <v>57071</v>
      </c>
      <c r="BW7" s="420"/>
      <c r="BX7" s="420"/>
      <c r="BY7" s="420"/>
      <c r="BZ7" s="420"/>
      <c r="CA7" s="420"/>
      <c r="CB7" s="420"/>
      <c r="CC7" s="421"/>
      <c r="CD7" s="459" t="s">
        <v>109</v>
      </c>
      <c r="CE7" s="379"/>
      <c r="CF7" s="379"/>
      <c r="CG7" s="379"/>
      <c r="CH7" s="379"/>
      <c r="CI7" s="379"/>
      <c r="CJ7" s="379"/>
      <c r="CK7" s="379"/>
      <c r="CL7" s="379"/>
      <c r="CM7" s="379"/>
      <c r="CN7" s="379"/>
      <c r="CO7" s="379"/>
      <c r="CP7" s="379"/>
      <c r="CQ7" s="379"/>
      <c r="CR7" s="379"/>
      <c r="CS7" s="460"/>
      <c r="CT7" s="419">
        <v>17991400</v>
      </c>
      <c r="CU7" s="420"/>
      <c r="CV7" s="420"/>
      <c r="CW7" s="420"/>
      <c r="CX7" s="420"/>
      <c r="CY7" s="420"/>
      <c r="CZ7" s="420"/>
      <c r="DA7" s="421"/>
      <c r="DB7" s="419">
        <v>18449363</v>
      </c>
      <c r="DC7" s="420"/>
      <c r="DD7" s="420"/>
      <c r="DE7" s="420"/>
      <c r="DF7" s="420"/>
      <c r="DG7" s="420"/>
      <c r="DH7" s="420"/>
      <c r="DI7" s="421"/>
    </row>
    <row r="8" spans="1:119" ht="18.75" customHeight="1" thickBot="1">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110</v>
      </c>
      <c r="AN8" s="376"/>
      <c r="AO8" s="376"/>
      <c r="AP8" s="376"/>
      <c r="AQ8" s="376"/>
      <c r="AR8" s="376"/>
      <c r="AS8" s="376"/>
      <c r="AT8" s="377"/>
      <c r="AU8" s="477" t="s">
        <v>96</v>
      </c>
      <c r="AV8" s="478"/>
      <c r="AW8" s="478"/>
      <c r="AX8" s="478"/>
      <c r="AY8" s="433" t="s">
        <v>111</v>
      </c>
      <c r="AZ8" s="434"/>
      <c r="BA8" s="434"/>
      <c r="BB8" s="434"/>
      <c r="BC8" s="434"/>
      <c r="BD8" s="434"/>
      <c r="BE8" s="434"/>
      <c r="BF8" s="434"/>
      <c r="BG8" s="434"/>
      <c r="BH8" s="434"/>
      <c r="BI8" s="434"/>
      <c r="BJ8" s="434"/>
      <c r="BK8" s="434"/>
      <c r="BL8" s="434"/>
      <c r="BM8" s="435"/>
      <c r="BN8" s="419">
        <v>916690</v>
      </c>
      <c r="BO8" s="420"/>
      <c r="BP8" s="420"/>
      <c r="BQ8" s="420"/>
      <c r="BR8" s="420"/>
      <c r="BS8" s="420"/>
      <c r="BT8" s="420"/>
      <c r="BU8" s="421"/>
      <c r="BV8" s="419">
        <v>1406428</v>
      </c>
      <c r="BW8" s="420"/>
      <c r="BX8" s="420"/>
      <c r="BY8" s="420"/>
      <c r="BZ8" s="420"/>
      <c r="CA8" s="420"/>
      <c r="CB8" s="420"/>
      <c r="CC8" s="421"/>
      <c r="CD8" s="459" t="s">
        <v>112</v>
      </c>
      <c r="CE8" s="379"/>
      <c r="CF8" s="379"/>
      <c r="CG8" s="379"/>
      <c r="CH8" s="379"/>
      <c r="CI8" s="379"/>
      <c r="CJ8" s="379"/>
      <c r="CK8" s="379"/>
      <c r="CL8" s="379"/>
      <c r="CM8" s="379"/>
      <c r="CN8" s="379"/>
      <c r="CO8" s="379"/>
      <c r="CP8" s="379"/>
      <c r="CQ8" s="379"/>
      <c r="CR8" s="379"/>
      <c r="CS8" s="460"/>
      <c r="CT8" s="522">
        <v>0.51</v>
      </c>
      <c r="CU8" s="523"/>
      <c r="CV8" s="523"/>
      <c r="CW8" s="523"/>
      <c r="CX8" s="523"/>
      <c r="CY8" s="523"/>
      <c r="CZ8" s="523"/>
      <c r="DA8" s="524"/>
      <c r="DB8" s="522">
        <v>0.51</v>
      </c>
      <c r="DC8" s="523"/>
      <c r="DD8" s="523"/>
      <c r="DE8" s="523"/>
      <c r="DF8" s="523"/>
      <c r="DG8" s="523"/>
      <c r="DH8" s="523"/>
      <c r="DI8" s="524"/>
    </row>
    <row r="9" spans="1:119" ht="18.75" customHeight="1" thickBot="1">
      <c r="A9" s="181"/>
      <c r="B9" s="551" t="s">
        <v>113</v>
      </c>
      <c r="C9" s="552"/>
      <c r="D9" s="552"/>
      <c r="E9" s="552"/>
      <c r="F9" s="552"/>
      <c r="G9" s="552"/>
      <c r="H9" s="552"/>
      <c r="I9" s="552"/>
      <c r="J9" s="552"/>
      <c r="K9" s="470"/>
      <c r="L9" s="553" t="s">
        <v>114</v>
      </c>
      <c r="M9" s="554"/>
      <c r="N9" s="554"/>
      <c r="O9" s="554"/>
      <c r="P9" s="554"/>
      <c r="Q9" s="555"/>
      <c r="R9" s="556">
        <v>76348</v>
      </c>
      <c r="S9" s="557"/>
      <c r="T9" s="557"/>
      <c r="U9" s="557"/>
      <c r="V9" s="558"/>
      <c r="W9" s="488" t="s">
        <v>115</v>
      </c>
      <c r="X9" s="489"/>
      <c r="Y9" s="489"/>
      <c r="Z9" s="489"/>
      <c r="AA9" s="489"/>
      <c r="AB9" s="489"/>
      <c r="AC9" s="489"/>
      <c r="AD9" s="489"/>
      <c r="AE9" s="489"/>
      <c r="AF9" s="489"/>
      <c r="AG9" s="489"/>
      <c r="AH9" s="489"/>
      <c r="AI9" s="489"/>
      <c r="AJ9" s="489"/>
      <c r="AK9" s="489"/>
      <c r="AL9" s="559"/>
      <c r="AM9" s="476" t="s">
        <v>116</v>
      </c>
      <c r="AN9" s="376"/>
      <c r="AO9" s="376"/>
      <c r="AP9" s="376"/>
      <c r="AQ9" s="376"/>
      <c r="AR9" s="376"/>
      <c r="AS9" s="376"/>
      <c r="AT9" s="377"/>
      <c r="AU9" s="477" t="s">
        <v>117</v>
      </c>
      <c r="AV9" s="478"/>
      <c r="AW9" s="478"/>
      <c r="AX9" s="478"/>
      <c r="AY9" s="433" t="s">
        <v>118</v>
      </c>
      <c r="AZ9" s="434"/>
      <c r="BA9" s="434"/>
      <c r="BB9" s="434"/>
      <c r="BC9" s="434"/>
      <c r="BD9" s="434"/>
      <c r="BE9" s="434"/>
      <c r="BF9" s="434"/>
      <c r="BG9" s="434"/>
      <c r="BH9" s="434"/>
      <c r="BI9" s="434"/>
      <c r="BJ9" s="434"/>
      <c r="BK9" s="434"/>
      <c r="BL9" s="434"/>
      <c r="BM9" s="435"/>
      <c r="BN9" s="419">
        <v>-489740</v>
      </c>
      <c r="BO9" s="420"/>
      <c r="BP9" s="420"/>
      <c r="BQ9" s="420"/>
      <c r="BR9" s="420"/>
      <c r="BS9" s="420"/>
      <c r="BT9" s="420"/>
      <c r="BU9" s="421"/>
      <c r="BV9" s="419">
        <v>797963</v>
      </c>
      <c r="BW9" s="420"/>
      <c r="BX9" s="420"/>
      <c r="BY9" s="420"/>
      <c r="BZ9" s="420"/>
      <c r="CA9" s="420"/>
      <c r="CB9" s="420"/>
      <c r="CC9" s="421"/>
      <c r="CD9" s="459" t="s">
        <v>119</v>
      </c>
      <c r="CE9" s="379"/>
      <c r="CF9" s="379"/>
      <c r="CG9" s="379"/>
      <c r="CH9" s="379"/>
      <c r="CI9" s="379"/>
      <c r="CJ9" s="379"/>
      <c r="CK9" s="379"/>
      <c r="CL9" s="379"/>
      <c r="CM9" s="379"/>
      <c r="CN9" s="379"/>
      <c r="CO9" s="379"/>
      <c r="CP9" s="379"/>
      <c r="CQ9" s="379"/>
      <c r="CR9" s="379"/>
      <c r="CS9" s="460"/>
      <c r="CT9" s="416">
        <v>15.9</v>
      </c>
      <c r="CU9" s="417"/>
      <c r="CV9" s="417"/>
      <c r="CW9" s="417"/>
      <c r="CX9" s="417"/>
      <c r="CY9" s="417"/>
      <c r="CZ9" s="417"/>
      <c r="DA9" s="418"/>
      <c r="DB9" s="416">
        <v>16.100000000000001</v>
      </c>
      <c r="DC9" s="417"/>
      <c r="DD9" s="417"/>
      <c r="DE9" s="417"/>
      <c r="DF9" s="417"/>
      <c r="DG9" s="417"/>
      <c r="DH9" s="417"/>
      <c r="DI9" s="418"/>
    </row>
    <row r="10" spans="1:119" ht="18.75" customHeight="1" thickBot="1">
      <c r="A10" s="181"/>
      <c r="B10" s="551"/>
      <c r="C10" s="552"/>
      <c r="D10" s="552"/>
      <c r="E10" s="552"/>
      <c r="F10" s="552"/>
      <c r="G10" s="552"/>
      <c r="H10" s="552"/>
      <c r="I10" s="552"/>
      <c r="J10" s="552"/>
      <c r="K10" s="470"/>
      <c r="L10" s="375" t="s">
        <v>120</v>
      </c>
      <c r="M10" s="376"/>
      <c r="N10" s="376"/>
      <c r="O10" s="376"/>
      <c r="P10" s="376"/>
      <c r="Q10" s="377"/>
      <c r="R10" s="372">
        <v>75173</v>
      </c>
      <c r="S10" s="373"/>
      <c r="T10" s="373"/>
      <c r="U10" s="373"/>
      <c r="V10" s="432"/>
      <c r="W10" s="560"/>
      <c r="X10" s="370"/>
      <c r="Y10" s="370"/>
      <c r="Z10" s="370"/>
      <c r="AA10" s="370"/>
      <c r="AB10" s="370"/>
      <c r="AC10" s="370"/>
      <c r="AD10" s="370"/>
      <c r="AE10" s="370"/>
      <c r="AF10" s="370"/>
      <c r="AG10" s="370"/>
      <c r="AH10" s="370"/>
      <c r="AI10" s="370"/>
      <c r="AJ10" s="370"/>
      <c r="AK10" s="370"/>
      <c r="AL10" s="561"/>
      <c r="AM10" s="476" t="s">
        <v>121</v>
      </c>
      <c r="AN10" s="376"/>
      <c r="AO10" s="376"/>
      <c r="AP10" s="376"/>
      <c r="AQ10" s="376"/>
      <c r="AR10" s="376"/>
      <c r="AS10" s="376"/>
      <c r="AT10" s="377"/>
      <c r="AU10" s="477" t="s">
        <v>122</v>
      </c>
      <c r="AV10" s="478"/>
      <c r="AW10" s="478"/>
      <c r="AX10" s="478"/>
      <c r="AY10" s="433" t="s">
        <v>123</v>
      </c>
      <c r="AZ10" s="434"/>
      <c r="BA10" s="434"/>
      <c r="BB10" s="434"/>
      <c r="BC10" s="434"/>
      <c r="BD10" s="434"/>
      <c r="BE10" s="434"/>
      <c r="BF10" s="434"/>
      <c r="BG10" s="434"/>
      <c r="BH10" s="434"/>
      <c r="BI10" s="434"/>
      <c r="BJ10" s="434"/>
      <c r="BK10" s="434"/>
      <c r="BL10" s="434"/>
      <c r="BM10" s="435"/>
      <c r="BN10" s="419">
        <v>277</v>
      </c>
      <c r="BO10" s="420"/>
      <c r="BP10" s="420"/>
      <c r="BQ10" s="420"/>
      <c r="BR10" s="420"/>
      <c r="BS10" s="420"/>
      <c r="BT10" s="420"/>
      <c r="BU10" s="421"/>
      <c r="BV10" s="419">
        <v>486800</v>
      </c>
      <c r="BW10" s="420"/>
      <c r="BX10" s="420"/>
      <c r="BY10" s="420"/>
      <c r="BZ10" s="420"/>
      <c r="CA10" s="420"/>
      <c r="CB10" s="420"/>
      <c r="CC10" s="421"/>
      <c r="CD10" s="184" t="s">
        <v>124</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c r="A11" s="181"/>
      <c r="B11" s="551"/>
      <c r="C11" s="552"/>
      <c r="D11" s="552"/>
      <c r="E11" s="552"/>
      <c r="F11" s="552"/>
      <c r="G11" s="552"/>
      <c r="H11" s="552"/>
      <c r="I11" s="552"/>
      <c r="J11" s="552"/>
      <c r="K11" s="470"/>
      <c r="L11" s="380" t="s">
        <v>125</v>
      </c>
      <c r="M11" s="381"/>
      <c r="N11" s="381"/>
      <c r="O11" s="381"/>
      <c r="P11" s="381"/>
      <c r="Q11" s="382"/>
      <c r="R11" s="548" t="s">
        <v>126</v>
      </c>
      <c r="S11" s="549"/>
      <c r="T11" s="549"/>
      <c r="U11" s="549"/>
      <c r="V11" s="550"/>
      <c r="W11" s="560"/>
      <c r="X11" s="370"/>
      <c r="Y11" s="370"/>
      <c r="Z11" s="370"/>
      <c r="AA11" s="370"/>
      <c r="AB11" s="370"/>
      <c r="AC11" s="370"/>
      <c r="AD11" s="370"/>
      <c r="AE11" s="370"/>
      <c r="AF11" s="370"/>
      <c r="AG11" s="370"/>
      <c r="AH11" s="370"/>
      <c r="AI11" s="370"/>
      <c r="AJ11" s="370"/>
      <c r="AK11" s="370"/>
      <c r="AL11" s="561"/>
      <c r="AM11" s="476" t="s">
        <v>127</v>
      </c>
      <c r="AN11" s="376"/>
      <c r="AO11" s="376"/>
      <c r="AP11" s="376"/>
      <c r="AQ11" s="376"/>
      <c r="AR11" s="376"/>
      <c r="AS11" s="376"/>
      <c r="AT11" s="377"/>
      <c r="AU11" s="477" t="s">
        <v>96</v>
      </c>
      <c r="AV11" s="478"/>
      <c r="AW11" s="478"/>
      <c r="AX11" s="478"/>
      <c r="AY11" s="433" t="s">
        <v>128</v>
      </c>
      <c r="AZ11" s="434"/>
      <c r="BA11" s="434"/>
      <c r="BB11" s="434"/>
      <c r="BC11" s="434"/>
      <c r="BD11" s="434"/>
      <c r="BE11" s="434"/>
      <c r="BF11" s="434"/>
      <c r="BG11" s="434"/>
      <c r="BH11" s="434"/>
      <c r="BI11" s="434"/>
      <c r="BJ11" s="434"/>
      <c r="BK11" s="434"/>
      <c r="BL11" s="434"/>
      <c r="BM11" s="435"/>
      <c r="BN11" s="419">
        <v>0</v>
      </c>
      <c r="BO11" s="420"/>
      <c r="BP11" s="420"/>
      <c r="BQ11" s="420"/>
      <c r="BR11" s="420"/>
      <c r="BS11" s="420"/>
      <c r="BT11" s="420"/>
      <c r="BU11" s="421"/>
      <c r="BV11" s="419">
        <v>0</v>
      </c>
      <c r="BW11" s="420"/>
      <c r="BX11" s="420"/>
      <c r="BY11" s="420"/>
      <c r="BZ11" s="420"/>
      <c r="CA11" s="420"/>
      <c r="CB11" s="420"/>
      <c r="CC11" s="421"/>
      <c r="CD11" s="459" t="s">
        <v>129</v>
      </c>
      <c r="CE11" s="379"/>
      <c r="CF11" s="379"/>
      <c r="CG11" s="379"/>
      <c r="CH11" s="379"/>
      <c r="CI11" s="379"/>
      <c r="CJ11" s="379"/>
      <c r="CK11" s="379"/>
      <c r="CL11" s="379"/>
      <c r="CM11" s="379"/>
      <c r="CN11" s="379"/>
      <c r="CO11" s="379"/>
      <c r="CP11" s="379"/>
      <c r="CQ11" s="379"/>
      <c r="CR11" s="379"/>
      <c r="CS11" s="460"/>
      <c r="CT11" s="522" t="s">
        <v>130</v>
      </c>
      <c r="CU11" s="523"/>
      <c r="CV11" s="523"/>
      <c r="CW11" s="523"/>
      <c r="CX11" s="523"/>
      <c r="CY11" s="523"/>
      <c r="CZ11" s="523"/>
      <c r="DA11" s="524"/>
      <c r="DB11" s="522" t="s">
        <v>131</v>
      </c>
      <c r="DC11" s="523"/>
      <c r="DD11" s="523"/>
      <c r="DE11" s="523"/>
      <c r="DF11" s="523"/>
      <c r="DG11" s="523"/>
      <c r="DH11" s="523"/>
      <c r="DI11" s="524"/>
    </row>
    <row r="12" spans="1:119" ht="18.75" customHeight="1">
      <c r="A12" s="181"/>
      <c r="B12" s="525" t="s">
        <v>132</v>
      </c>
      <c r="C12" s="526"/>
      <c r="D12" s="526"/>
      <c r="E12" s="526"/>
      <c r="F12" s="526"/>
      <c r="G12" s="526"/>
      <c r="H12" s="526"/>
      <c r="I12" s="526"/>
      <c r="J12" s="526"/>
      <c r="K12" s="527"/>
      <c r="L12" s="534" t="s">
        <v>133</v>
      </c>
      <c r="M12" s="535"/>
      <c r="N12" s="535"/>
      <c r="O12" s="535"/>
      <c r="P12" s="535"/>
      <c r="Q12" s="536"/>
      <c r="R12" s="537">
        <v>78077</v>
      </c>
      <c r="S12" s="538"/>
      <c r="T12" s="538"/>
      <c r="U12" s="538"/>
      <c r="V12" s="539"/>
      <c r="W12" s="540" t="s">
        <v>1</v>
      </c>
      <c r="X12" s="478"/>
      <c r="Y12" s="478"/>
      <c r="Z12" s="478"/>
      <c r="AA12" s="478"/>
      <c r="AB12" s="541"/>
      <c r="AC12" s="542" t="s">
        <v>134</v>
      </c>
      <c r="AD12" s="543"/>
      <c r="AE12" s="543"/>
      <c r="AF12" s="543"/>
      <c r="AG12" s="544"/>
      <c r="AH12" s="542" t="s">
        <v>135</v>
      </c>
      <c r="AI12" s="543"/>
      <c r="AJ12" s="543"/>
      <c r="AK12" s="543"/>
      <c r="AL12" s="545"/>
      <c r="AM12" s="476" t="s">
        <v>136</v>
      </c>
      <c r="AN12" s="376"/>
      <c r="AO12" s="376"/>
      <c r="AP12" s="376"/>
      <c r="AQ12" s="376"/>
      <c r="AR12" s="376"/>
      <c r="AS12" s="376"/>
      <c r="AT12" s="377"/>
      <c r="AU12" s="477" t="s">
        <v>137</v>
      </c>
      <c r="AV12" s="478"/>
      <c r="AW12" s="478"/>
      <c r="AX12" s="478"/>
      <c r="AY12" s="433" t="s">
        <v>138</v>
      </c>
      <c r="AZ12" s="434"/>
      <c r="BA12" s="434"/>
      <c r="BB12" s="434"/>
      <c r="BC12" s="434"/>
      <c r="BD12" s="434"/>
      <c r="BE12" s="434"/>
      <c r="BF12" s="434"/>
      <c r="BG12" s="434"/>
      <c r="BH12" s="434"/>
      <c r="BI12" s="434"/>
      <c r="BJ12" s="434"/>
      <c r="BK12" s="434"/>
      <c r="BL12" s="434"/>
      <c r="BM12" s="435"/>
      <c r="BN12" s="419">
        <v>130000</v>
      </c>
      <c r="BO12" s="420"/>
      <c r="BP12" s="420"/>
      <c r="BQ12" s="420"/>
      <c r="BR12" s="420"/>
      <c r="BS12" s="420"/>
      <c r="BT12" s="420"/>
      <c r="BU12" s="421"/>
      <c r="BV12" s="419">
        <v>0</v>
      </c>
      <c r="BW12" s="420"/>
      <c r="BX12" s="420"/>
      <c r="BY12" s="420"/>
      <c r="BZ12" s="420"/>
      <c r="CA12" s="420"/>
      <c r="CB12" s="420"/>
      <c r="CC12" s="421"/>
      <c r="CD12" s="459" t="s">
        <v>139</v>
      </c>
      <c r="CE12" s="379"/>
      <c r="CF12" s="379"/>
      <c r="CG12" s="379"/>
      <c r="CH12" s="379"/>
      <c r="CI12" s="379"/>
      <c r="CJ12" s="379"/>
      <c r="CK12" s="379"/>
      <c r="CL12" s="379"/>
      <c r="CM12" s="379"/>
      <c r="CN12" s="379"/>
      <c r="CO12" s="379"/>
      <c r="CP12" s="379"/>
      <c r="CQ12" s="379"/>
      <c r="CR12" s="379"/>
      <c r="CS12" s="460"/>
      <c r="CT12" s="522" t="s">
        <v>131</v>
      </c>
      <c r="CU12" s="523"/>
      <c r="CV12" s="523"/>
      <c r="CW12" s="523"/>
      <c r="CX12" s="523"/>
      <c r="CY12" s="523"/>
      <c r="CZ12" s="523"/>
      <c r="DA12" s="524"/>
      <c r="DB12" s="522" t="s">
        <v>131</v>
      </c>
      <c r="DC12" s="523"/>
      <c r="DD12" s="523"/>
      <c r="DE12" s="523"/>
      <c r="DF12" s="523"/>
      <c r="DG12" s="523"/>
      <c r="DH12" s="523"/>
      <c r="DI12" s="524"/>
    </row>
    <row r="13" spans="1:119" ht="18.75" customHeight="1">
      <c r="A13" s="181"/>
      <c r="B13" s="528"/>
      <c r="C13" s="529"/>
      <c r="D13" s="529"/>
      <c r="E13" s="529"/>
      <c r="F13" s="529"/>
      <c r="G13" s="529"/>
      <c r="H13" s="529"/>
      <c r="I13" s="529"/>
      <c r="J13" s="529"/>
      <c r="K13" s="530"/>
      <c r="L13" s="190"/>
      <c r="M13" s="503" t="s">
        <v>140</v>
      </c>
      <c r="N13" s="504"/>
      <c r="O13" s="504"/>
      <c r="P13" s="504"/>
      <c r="Q13" s="505"/>
      <c r="R13" s="506">
        <v>77576</v>
      </c>
      <c r="S13" s="507"/>
      <c r="T13" s="507"/>
      <c r="U13" s="507"/>
      <c r="V13" s="508"/>
      <c r="W13" s="509" t="s">
        <v>141</v>
      </c>
      <c r="X13" s="405"/>
      <c r="Y13" s="405"/>
      <c r="Z13" s="405"/>
      <c r="AA13" s="405"/>
      <c r="AB13" s="406"/>
      <c r="AC13" s="372">
        <v>848</v>
      </c>
      <c r="AD13" s="373"/>
      <c r="AE13" s="373"/>
      <c r="AF13" s="373"/>
      <c r="AG13" s="374"/>
      <c r="AH13" s="372">
        <v>1034</v>
      </c>
      <c r="AI13" s="373"/>
      <c r="AJ13" s="373"/>
      <c r="AK13" s="373"/>
      <c r="AL13" s="432"/>
      <c r="AM13" s="476" t="s">
        <v>142</v>
      </c>
      <c r="AN13" s="376"/>
      <c r="AO13" s="376"/>
      <c r="AP13" s="376"/>
      <c r="AQ13" s="376"/>
      <c r="AR13" s="376"/>
      <c r="AS13" s="376"/>
      <c r="AT13" s="377"/>
      <c r="AU13" s="477" t="s">
        <v>137</v>
      </c>
      <c r="AV13" s="478"/>
      <c r="AW13" s="478"/>
      <c r="AX13" s="478"/>
      <c r="AY13" s="433" t="s">
        <v>143</v>
      </c>
      <c r="AZ13" s="434"/>
      <c r="BA13" s="434"/>
      <c r="BB13" s="434"/>
      <c r="BC13" s="434"/>
      <c r="BD13" s="434"/>
      <c r="BE13" s="434"/>
      <c r="BF13" s="434"/>
      <c r="BG13" s="434"/>
      <c r="BH13" s="434"/>
      <c r="BI13" s="434"/>
      <c r="BJ13" s="434"/>
      <c r="BK13" s="434"/>
      <c r="BL13" s="434"/>
      <c r="BM13" s="435"/>
      <c r="BN13" s="419">
        <v>-619463</v>
      </c>
      <c r="BO13" s="420"/>
      <c r="BP13" s="420"/>
      <c r="BQ13" s="420"/>
      <c r="BR13" s="420"/>
      <c r="BS13" s="420"/>
      <c r="BT13" s="420"/>
      <c r="BU13" s="421"/>
      <c r="BV13" s="419">
        <v>1284763</v>
      </c>
      <c r="BW13" s="420"/>
      <c r="BX13" s="420"/>
      <c r="BY13" s="420"/>
      <c r="BZ13" s="420"/>
      <c r="CA13" s="420"/>
      <c r="CB13" s="420"/>
      <c r="CC13" s="421"/>
      <c r="CD13" s="459" t="s">
        <v>144</v>
      </c>
      <c r="CE13" s="379"/>
      <c r="CF13" s="379"/>
      <c r="CG13" s="379"/>
      <c r="CH13" s="379"/>
      <c r="CI13" s="379"/>
      <c r="CJ13" s="379"/>
      <c r="CK13" s="379"/>
      <c r="CL13" s="379"/>
      <c r="CM13" s="379"/>
      <c r="CN13" s="379"/>
      <c r="CO13" s="379"/>
      <c r="CP13" s="379"/>
      <c r="CQ13" s="379"/>
      <c r="CR13" s="379"/>
      <c r="CS13" s="460"/>
      <c r="CT13" s="416">
        <v>10.4</v>
      </c>
      <c r="CU13" s="417"/>
      <c r="CV13" s="417"/>
      <c r="CW13" s="417"/>
      <c r="CX13" s="417"/>
      <c r="CY13" s="417"/>
      <c r="CZ13" s="417"/>
      <c r="DA13" s="418"/>
      <c r="DB13" s="416">
        <v>11.2</v>
      </c>
      <c r="DC13" s="417"/>
      <c r="DD13" s="417"/>
      <c r="DE13" s="417"/>
      <c r="DF13" s="417"/>
      <c r="DG13" s="417"/>
      <c r="DH13" s="417"/>
      <c r="DI13" s="418"/>
    </row>
    <row r="14" spans="1:119" ht="18.75" customHeight="1" thickBot="1">
      <c r="A14" s="181"/>
      <c r="B14" s="528"/>
      <c r="C14" s="529"/>
      <c r="D14" s="529"/>
      <c r="E14" s="529"/>
      <c r="F14" s="529"/>
      <c r="G14" s="529"/>
      <c r="H14" s="529"/>
      <c r="I14" s="529"/>
      <c r="J14" s="529"/>
      <c r="K14" s="530"/>
      <c r="L14" s="493" t="s">
        <v>145</v>
      </c>
      <c r="M14" s="546"/>
      <c r="N14" s="546"/>
      <c r="O14" s="546"/>
      <c r="P14" s="546"/>
      <c r="Q14" s="547"/>
      <c r="R14" s="506">
        <v>77904</v>
      </c>
      <c r="S14" s="507"/>
      <c r="T14" s="507"/>
      <c r="U14" s="507"/>
      <c r="V14" s="508"/>
      <c r="W14" s="510"/>
      <c r="X14" s="408"/>
      <c r="Y14" s="408"/>
      <c r="Z14" s="408"/>
      <c r="AA14" s="408"/>
      <c r="AB14" s="409"/>
      <c r="AC14" s="499">
        <v>2.5</v>
      </c>
      <c r="AD14" s="500"/>
      <c r="AE14" s="500"/>
      <c r="AF14" s="500"/>
      <c r="AG14" s="501"/>
      <c r="AH14" s="499">
        <v>3.2</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146</v>
      </c>
      <c r="CE14" s="457"/>
      <c r="CF14" s="457"/>
      <c r="CG14" s="457"/>
      <c r="CH14" s="457"/>
      <c r="CI14" s="457"/>
      <c r="CJ14" s="457"/>
      <c r="CK14" s="457"/>
      <c r="CL14" s="457"/>
      <c r="CM14" s="457"/>
      <c r="CN14" s="457"/>
      <c r="CO14" s="457"/>
      <c r="CP14" s="457"/>
      <c r="CQ14" s="457"/>
      <c r="CR14" s="457"/>
      <c r="CS14" s="458"/>
      <c r="CT14" s="516">
        <v>47</v>
      </c>
      <c r="CU14" s="517"/>
      <c r="CV14" s="517"/>
      <c r="CW14" s="517"/>
      <c r="CX14" s="517"/>
      <c r="CY14" s="517"/>
      <c r="CZ14" s="517"/>
      <c r="DA14" s="518"/>
      <c r="DB14" s="516">
        <v>54.4</v>
      </c>
      <c r="DC14" s="517"/>
      <c r="DD14" s="517"/>
      <c r="DE14" s="517"/>
      <c r="DF14" s="517"/>
      <c r="DG14" s="517"/>
      <c r="DH14" s="517"/>
      <c r="DI14" s="518"/>
    </row>
    <row r="15" spans="1:119" ht="18.75" customHeight="1">
      <c r="A15" s="181"/>
      <c r="B15" s="528"/>
      <c r="C15" s="529"/>
      <c r="D15" s="529"/>
      <c r="E15" s="529"/>
      <c r="F15" s="529"/>
      <c r="G15" s="529"/>
      <c r="H15" s="529"/>
      <c r="I15" s="529"/>
      <c r="J15" s="529"/>
      <c r="K15" s="530"/>
      <c r="L15" s="190"/>
      <c r="M15" s="503" t="s">
        <v>147</v>
      </c>
      <c r="N15" s="504"/>
      <c r="O15" s="504"/>
      <c r="P15" s="504"/>
      <c r="Q15" s="505"/>
      <c r="R15" s="506">
        <v>77486</v>
      </c>
      <c r="S15" s="507"/>
      <c r="T15" s="507"/>
      <c r="U15" s="507"/>
      <c r="V15" s="508"/>
      <c r="W15" s="509" t="s">
        <v>148</v>
      </c>
      <c r="X15" s="405"/>
      <c r="Y15" s="405"/>
      <c r="Z15" s="405"/>
      <c r="AA15" s="405"/>
      <c r="AB15" s="406"/>
      <c r="AC15" s="372">
        <v>6629</v>
      </c>
      <c r="AD15" s="373"/>
      <c r="AE15" s="373"/>
      <c r="AF15" s="373"/>
      <c r="AG15" s="374"/>
      <c r="AH15" s="372">
        <v>6454</v>
      </c>
      <c r="AI15" s="373"/>
      <c r="AJ15" s="373"/>
      <c r="AK15" s="373"/>
      <c r="AL15" s="432"/>
      <c r="AM15" s="476"/>
      <c r="AN15" s="376"/>
      <c r="AO15" s="376"/>
      <c r="AP15" s="376"/>
      <c r="AQ15" s="376"/>
      <c r="AR15" s="376"/>
      <c r="AS15" s="376"/>
      <c r="AT15" s="377"/>
      <c r="AU15" s="477"/>
      <c r="AV15" s="478"/>
      <c r="AW15" s="478"/>
      <c r="AX15" s="478"/>
      <c r="AY15" s="445" t="s">
        <v>149</v>
      </c>
      <c r="AZ15" s="446"/>
      <c r="BA15" s="446"/>
      <c r="BB15" s="446"/>
      <c r="BC15" s="446"/>
      <c r="BD15" s="446"/>
      <c r="BE15" s="446"/>
      <c r="BF15" s="446"/>
      <c r="BG15" s="446"/>
      <c r="BH15" s="446"/>
      <c r="BI15" s="446"/>
      <c r="BJ15" s="446"/>
      <c r="BK15" s="446"/>
      <c r="BL15" s="446"/>
      <c r="BM15" s="447"/>
      <c r="BN15" s="448">
        <v>7984069</v>
      </c>
      <c r="BO15" s="449"/>
      <c r="BP15" s="449"/>
      <c r="BQ15" s="449"/>
      <c r="BR15" s="449"/>
      <c r="BS15" s="449"/>
      <c r="BT15" s="449"/>
      <c r="BU15" s="450"/>
      <c r="BV15" s="448">
        <v>7573795</v>
      </c>
      <c r="BW15" s="449"/>
      <c r="BX15" s="449"/>
      <c r="BY15" s="449"/>
      <c r="BZ15" s="449"/>
      <c r="CA15" s="449"/>
      <c r="CB15" s="449"/>
      <c r="CC15" s="450"/>
      <c r="CD15" s="519" t="s">
        <v>150</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c r="A16" s="181"/>
      <c r="B16" s="528"/>
      <c r="C16" s="529"/>
      <c r="D16" s="529"/>
      <c r="E16" s="529"/>
      <c r="F16" s="529"/>
      <c r="G16" s="529"/>
      <c r="H16" s="529"/>
      <c r="I16" s="529"/>
      <c r="J16" s="529"/>
      <c r="K16" s="530"/>
      <c r="L16" s="493" t="s">
        <v>151</v>
      </c>
      <c r="M16" s="494"/>
      <c r="N16" s="494"/>
      <c r="O16" s="494"/>
      <c r="P16" s="494"/>
      <c r="Q16" s="495"/>
      <c r="R16" s="496" t="s">
        <v>152</v>
      </c>
      <c r="S16" s="497"/>
      <c r="T16" s="497"/>
      <c r="U16" s="497"/>
      <c r="V16" s="498"/>
      <c r="W16" s="510"/>
      <c r="X16" s="408"/>
      <c r="Y16" s="408"/>
      <c r="Z16" s="408"/>
      <c r="AA16" s="408"/>
      <c r="AB16" s="409"/>
      <c r="AC16" s="499">
        <v>19.7</v>
      </c>
      <c r="AD16" s="500"/>
      <c r="AE16" s="500"/>
      <c r="AF16" s="500"/>
      <c r="AG16" s="501"/>
      <c r="AH16" s="499">
        <v>19.8</v>
      </c>
      <c r="AI16" s="500"/>
      <c r="AJ16" s="500"/>
      <c r="AK16" s="500"/>
      <c r="AL16" s="502"/>
      <c r="AM16" s="476"/>
      <c r="AN16" s="376"/>
      <c r="AO16" s="376"/>
      <c r="AP16" s="376"/>
      <c r="AQ16" s="376"/>
      <c r="AR16" s="376"/>
      <c r="AS16" s="376"/>
      <c r="AT16" s="377"/>
      <c r="AU16" s="477"/>
      <c r="AV16" s="478"/>
      <c r="AW16" s="478"/>
      <c r="AX16" s="478"/>
      <c r="AY16" s="433" t="s">
        <v>153</v>
      </c>
      <c r="AZ16" s="434"/>
      <c r="BA16" s="434"/>
      <c r="BB16" s="434"/>
      <c r="BC16" s="434"/>
      <c r="BD16" s="434"/>
      <c r="BE16" s="434"/>
      <c r="BF16" s="434"/>
      <c r="BG16" s="434"/>
      <c r="BH16" s="434"/>
      <c r="BI16" s="434"/>
      <c r="BJ16" s="434"/>
      <c r="BK16" s="434"/>
      <c r="BL16" s="434"/>
      <c r="BM16" s="435"/>
      <c r="BN16" s="419">
        <v>15682880</v>
      </c>
      <c r="BO16" s="420"/>
      <c r="BP16" s="420"/>
      <c r="BQ16" s="420"/>
      <c r="BR16" s="420"/>
      <c r="BS16" s="420"/>
      <c r="BT16" s="420"/>
      <c r="BU16" s="421"/>
      <c r="BV16" s="419">
        <v>15565813</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c r="A17" s="181"/>
      <c r="B17" s="531"/>
      <c r="C17" s="532"/>
      <c r="D17" s="532"/>
      <c r="E17" s="532"/>
      <c r="F17" s="532"/>
      <c r="G17" s="532"/>
      <c r="H17" s="532"/>
      <c r="I17" s="532"/>
      <c r="J17" s="532"/>
      <c r="K17" s="533"/>
      <c r="L17" s="195"/>
      <c r="M17" s="512" t="s">
        <v>154</v>
      </c>
      <c r="N17" s="513"/>
      <c r="O17" s="513"/>
      <c r="P17" s="513"/>
      <c r="Q17" s="514"/>
      <c r="R17" s="496" t="s">
        <v>155</v>
      </c>
      <c r="S17" s="497"/>
      <c r="T17" s="497"/>
      <c r="U17" s="497"/>
      <c r="V17" s="498"/>
      <c r="W17" s="509" t="s">
        <v>156</v>
      </c>
      <c r="X17" s="405"/>
      <c r="Y17" s="405"/>
      <c r="Z17" s="405"/>
      <c r="AA17" s="405"/>
      <c r="AB17" s="406"/>
      <c r="AC17" s="372">
        <v>26181</v>
      </c>
      <c r="AD17" s="373"/>
      <c r="AE17" s="373"/>
      <c r="AF17" s="373"/>
      <c r="AG17" s="374"/>
      <c r="AH17" s="372">
        <v>25140</v>
      </c>
      <c r="AI17" s="373"/>
      <c r="AJ17" s="373"/>
      <c r="AK17" s="373"/>
      <c r="AL17" s="432"/>
      <c r="AM17" s="476"/>
      <c r="AN17" s="376"/>
      <c r="AO17" s="376"/>
      <c r="AP17" s="376"/>
      <c r="AQ17" s="376"/>
      <c r="AR17" s="376"/>
      <c r="AS17" s="376"/>
      <c r="AT17" s="377"/>
      <c r="AU17" s="477"/>
      <c r="AV17" s="478"/>
      <c r="AW17" s="478"/>
      <c r="AX17" s="478"/>
      <c r="AY17" s="433" t="s">
        <v>157</v>
      </c>
      <c r="AZ17" s="434"/>
      <c r="BA17" s="434"/>
      <c r="BB17" s="434"/>
      <c r="BC17" s="434"/>
      <c r="BD17" s="434"/>
      <c r="BE17" s="434"/>
      <c r="BF17" s="434"/>
      <c r="BG17" s="434"/>
      <c r="BH17" s="434"/>
      <c r="BI17" s="434"/>
      <c r="BJ17" s="434"/>
      <c r="BK17" s="434"/>
      <c r="BL17" s="434"/>
      <c r="BM17" s="435"/>
      <c r="BN17" s="419">
        <v>9970186</v>
      </c>
      <c r="BO17" s="420"/>
      <c r="BP17" s="420"/>
      <c r="BQ17" s="420"/>
      <c r="BR17" s="420"/>
      <c r="BS17" s="420"/>
      <c r="BT17" s="420"/>
      <c r="BU17" s="421"/>
      <c r="BV17" s="419">
        <v>9452078</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c r="A18" s="181"/>
      <c r="B18" s="469" t="s">
        <v>158</v>
      </c>
      <c r="C18" s="470"/>
      <c r="D18" s="470"/>
      <c r="E18" s="471"/>
      <c r="F18" s="471"/>
      <c r="G18" s="471"/>
      <c r="H18" s="471"/>
      <c r="I18" s="471"/>
      <c r="J18" s="471"/>
      <c r="K18" s="471"/>
      <c r="L18" s="472">
        <v>231.25</v>
      </c>
      <c r="M18" s="472"/>
      <c r="N18" s="472"/>
      <c r="O18" s="472"/>
      <c r="P18" s="472"/>
      <c r="Q18" s="472"/>
      <c r="R18" s="473"/>
      <c r="S18" s="473"/>
      <c r="T18" s="473"/>
      <c r="U18" s="473"/>
      <c r="V18" s="474"/>
      <c r="W18" s="490"/>
      <c r="X18" s="491"/>
      <c r="Y18" s="491"/>
      <c r="Z18" s="491"/>
      <c r="AA18" s="491"/>
      <c r="AB18" s="515"/>
      <c r="AC18" s="389">
        <v>77.8</v>
      </c>
      <c r="AD18" s="390"/>
      <c r="AE18" s="390"/>
      <c r="AF18" s="390"/>
      <c r="AG18" s="475"/>
      <c r="AH18" s="389">
        <v>77.099999999999994</v>
      </c>
      <c r="AI18" s="390"/>
      <c r="AJ18" s="390"/>
      <c r="AK18" s="390"/>
      <c r="AL18" s="391"/>
      <c r="AM18" s="476"/>
      <c r="AN18" s="376"/>
      <c r="AO18" s="376"/>
      <c r="AP18" s="376"/>
      <c r="AQ18" s="376"/>
      <c r="AR18" s="376"/>
      <c r="AS18" s="376"/>
      <c r="AT18" s="377"/>
      <c r="AU18" s="477"/>
      <c r="AV18" s="478"/>
      <c r="AW18" s="478"/>
      <c r="AX18" s="478"/>
      <c r="AY18" s="433" t="s">
        <v>159</v>
      </c>
      <c r="AZ18" s="434"/>
      <c r="BA18" s="434"/>
      <c r="BB18" s="434"/>
      <c r="BC18" s="434"/>
      <c r="BD18" s="434"/>
      <c r="BE18" s="434"/>
      <c r="BF18" s="434"/>
      <c r="BG18" s="434"/>
      <c r="BH18" s="434"/>
      <c r="BI18" s="434"/>
      <c r="BJ18" s="434"/>
      <c r="BK18" s="434"/>
      <c r="BL18" s="434"/>
      <c r="BM18" s="435"/>
      <c r="BN18" s="419">
        <v>16644903</v>
      </c>
      <c r="BO18" s="420"/>
      <c r="BP18" s="420"/>
      <c r="BQ18" s="420"/>
      <c r="BR18" s="420"/>
      <c r="BS18" s="420"/>
      <c r="BT18" s="420"/>
      <c r="BU18" s="421"/>
      <c r="BV18" s="419">
        <v>15815319</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c r="A19" s="181"/>
      <c r="B19" s="469" t="s">
        <v>160</v>
      </c>
      <c r="C19" s="470"/>
      <c r="D19" s="470"/>
      <c r="E19" s="471"/>
      <c r="F19" s="471"/>
      <c r="G19" s="471"/>
      <c r="H19" s="471"/>
      <c r="I19" s="471"/>
      <c r="J19" s="471"/>
      <c r="K19" s="471"/>
      <c r="L19" s="479">
        <v>330</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161</v>
      </c>
      <c r="AZ19" s="434"/>
      <c r="BA19" s="434"/>
      <c r="BB19" s="434"/>
      <c r="BC19" s="434"/>
      <c r="BD19" s="434"/>
      <c r="BE19" s="434"/>
      <c r="BF19" s="434"/>
      <c r="BG19" s="434"/>
      <c r="BH19" s="434"/>
      <c r="BI19" s="434"/>
      <c r="BJ19" s="434"/>
      <c r="BK19" s="434"/>
      <c r="BL19" s="434"/>
      <c r="BM19" s="435"/>
      <c r="BN19" s="419">
        <v>21171902</v>
      </c>
      <c r="BO19" s="420"/>
      <c r="BP19" s="420"/>
      <c r="BQ19" s="420"/>
      <c r="BR19" s="420"/>
      <c r="BS19" s="420"/>
      <c r="BT19" s="420"/>
      <c r="BU19" s="421"/>
      <c r="BV19" s="419">
        <v>21415765</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c r="A20" s="181"/>
      <c r="B20" s="469" t="s">
        <v>162</v>
      </c>
      <c r="C20" s="470"/>
      <c r="D20" s="470"/>
      <c r="E20" s="471"/>
      <c r="F20" s="471"/>
      <c r="G20" s="471"/>
      <c r="H20" s="471"/>
      <c r="I20" s="471"/>
      <c r="J20" s="471"/>
      <c r="K20" s="471"/>
      <c r="L20" s="479">
        <v>32850</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c r="A21" s="181"/>
      <c r="B21" s="466" t="s">
        <v>163</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c r="A22" s="181"/>
      <c r="B22" s="395" t="s">
        <v>164</v>
      </c>
      <c r="C22" s="396"/>
      <c r="D22" s="397"/>
      <c r="E22" s="404" t="s">
        <v>1</v>
      </c>
      <c r="F22" s="405"/>
      <c r="G22" s="405"/>
      <c r="H22" s="405"/>
      <c r="I22" s="405"/>
      <c r="J22" s="405"/>
      <c r="K22" s="406"/>
      <c r="L22" s="404" t="s">
        <v>165</v>
      </c>
      <c r="M22" s="405"/>
      <c r="N22" s="405"/>
      <c r="O22" s="405"/>
      <c r="P22" s="406"/>
      <c r="Q22" s="410" t="s">
        <v>166</v>
      </c>
      <c r="R22" s="411"/>
      <c r="S22" s="411"/>
      <c r="T22" s="411"/>
      <c r="U22" s="411"/>
      <c r="V22" s="412"/>
      <c r="W22" s="461" t="s">
        <v>167</v>
      </c>
      <c r="X22" s="396"/>
      <c r="Y22" s="397"/>
      <c r="Z22" s="404" t="s">
        <v>1</v>
      </c>
      <c r="AA22" s="405"/>
      <c r="AB22" s="405"/>
      <c r="AC22" s="405"/>
      <c r="AD22" s="405"/>
      <c r="AE22" s="405"/>
      <c r="AF22" s="405"/>
      <c r="AG22" s="406"/>
      <c r="AH22" s="422" t="s">
        <v>168</v>
      </c>
      <c r="AI22" s="405"/>
      <c r="AJ22" s="405"/>
      <c r="AK22" s="405"/>
      <c r="AL22" s="406"/>
      <c r="AM22" s="422" t="s">
        <v>169</v>
      </c>
      <c r="AN22" s="423"/>
      <c r="AO22" s="423"/>
      <c r="AP22" s="423"/>
      <c r="AQ22" s="423"/>
      <c r="AR22" s="424"/>
      <c r="AS22" s="410" t="s">
        <v>166</v>
      </c>
      <c r="AT22" s="411"/>
      <c r="AU22" s="411"/>
      <c r="AV22" s="411"/>
      <c r="AW22" s="411"/>
      <c r="AX22" s="428"/>
      <c r="AY22" s="445" t="s">
        <v>170</v>
      </c>
      <c r="AZ22" s="446"/>
      <c r="BA22" s="446"/>
      <c r="BB22" s="446"/>
      <c r="BC22" s="446"/>
      <c r="BD22" s="446"/>
      <c r="BE22" s="446"/>
      <c r="BF22" s="446"/>
      <c r="BG22" s="446"/>
      <c r="BH22" s="446"/>
      <c r="BI22" s="446"/>
      <c r="BJ22" s="446"/>
      <c r="BK22" s="446"/>
      <c r="BL22" s="446"/>
      <c r="BM22" s="447"/>
      <c r="BN22" s="448">
        <v>30455664</v>
      </c>
      <c r="BO22" s="449"/>
      <c r="BP22" s="449"/>
      <c r="BQ22" s="449"/>
      <c r="BR22" s="449"/>
      <c r="BS22" s="449"/>
      <c r="BT22" s="449"/>
      <c r="BU22" s="450"/>
      <c r="BV22" s="448">
        <v>31271296</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171</v>
      </c>
      <c r="AZ23" s="434"/>
      <c r="BA23" s="434"/>
      <c r="BB23" s="434"/>
      <c r="BC23" s="434"/>
      <c r="BD23" s="434"/>
      <c r="BE23" s="434"/>
      <c r="BF23" s="434"/>
      <c r="BG23" s="434"/>
      <c r="BH23" s="434"/>
      <c r="BI23" s="434"/>
      <c r="BJ23" s="434"/>
      <c r="BK23" s="434"/>
      <c r="BL23" s="434"/>
      <c r="BM23" s="435"/>
      <c r="BN23" s="419">
        <v>25895054</v>
      </c>
      <c r="BO23" s="420"/>
      <c r="BP23" s="420"/>
      <c r="BQ23" s="420"/>
      <c r="BR23" s="420"/>
      <c r="BS23" s="420"/>
      <c r="BT23" s="420"/>
      <c r="BU23" s="421"/>
      <c r="BV23" s="419">
        <v>26255550</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c r="A24" s="181"/>
      <c r="B24" s="398"/>
      <c r="C24" s="399"/>
      <c r="D24" s="400"/>
      <c r="E24" s="375" t="s">
        <v>172</v>
      </c>
      <c r="F24" s="376"/>
      <c r="G24" s="376"/>
      <c r="H24" s="376"/>
      <c r="I24" s="376"/>
      <c r="J24" s="376"/>
      <c r="K24" s="377"/>
      <c r="L24" s="372">
        <v>1</v>
      </c>
      <c r="M24" s="373"/>
      <c r="N24" s="373"/>
      <c r="O24" s="373"/>
      <c r="P24" s="374"/>
      <c r="Q24" s="372">
        <v>8680</v>
      </c>
      <c r="R24" s="373"/>
      <c r="S24" s="373"/>
      <c r="T24" s="373"/>
      <c r="U24" s="373"/>
      <c r="V24" s="374"/>
      <c r="W24" s="462"/>
      <c r="X24" s="399"/>
      <c r="Y24" s="400"/>
      <c r="Z24" s="375" t="s">
        <v>173</v>
      </c>
      <c r="AA24" s="376"/>
      <c r="AB24" s="376"/>
      <c r="AC24" s="376"/>
      <c r="AD24" s="376"/>
      <c r="AE24" s="376"/>
      <c r="AF24" s="376"/>
      <c r="AG24" s="377"/>
      <c r="AH24" s="372">
        <v>509</v>
      </c>
      <c r="AI24" s="373"/>
      <c r="AJ24" s="373"/>
      <c r="AK24" s="373"/>
      <c r="AL24" s="374"/>
      <c r="AM24" s="372">
        <v>1573828</v>
      </c>
      <c r="AN24" s="373"/>
      <c r="AO24" s="373"/>
      <c r="AP24" s="373"/>
      <c r="AQ24" s="373"/>
      <c r="AR24" s="374"/>
      <c r="AS24" s="372">
        <v>3092</v>
      </c>
      <c r="AT24" s="373"/>
      <c r="AU24" s="373"/>
      <c r="AV24" s="373"/>
      <c r="AW24" s="373"/>
      <c r="AX24" s="432"/>
      <c r="AY24" s="392" t="s">
        <v>174</v>
      </c>
      <c r="AZ24" s="393"/>
      <c r="BA24" s="393"/>
      <c r="BB24" s="393"/>
      <c r="BC24" s="393"/>
      <c r="BD24" s="393"/>
      <c r="BE24" s="393"/>
      <c r="BF24" s="393"/>
      <c r="BG24" s="393"/>
      <c r="BH24" s="393"/>
      <c r="BI24" s="393"/>
      <c r="BJ24" s="393"/>
      <c r="BK24" s="393"/>
      <c r="BL24" s="393"/>
      <c r="BM24" s="394"/>
      <c r="BN24" s="419">
        <v>19168015</v>
      </c>
      <c r="BO24" s="420"/>
      <c r="BP24" s="420"/>
      <c r="BQ24" s="420"/>
      <c r="BR24" s="420"/>
      <c r="BS24" s="420"/>
      <c r="BT24" s="420"/>
      <c r="BU24" s="421"/>
      <c r="BV24" s="419">
        <v>19162673</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c r="A25" s="181"/>
      <c r="B25" s="398"/>
      <c r="C25" s="399"/>
      <c r="D25" s="400"/>
      <c r="E25" s="375" t="s">
        <v>175</v>
      </c>
      <c r="F25" s="376"/>
      <c r="G25" s="376"/>
      <c r="H25" s="376"/>
      <c r="I25" s="376"/>
      <c r="J25" s="376"/>
      <c r="K25" s="377"/>
      <c r="L25" s="372">
        <v>2</v>
      </c>
      <c r="M25" s="373"/>
      <c r="N25" s="373"/>
      <c r="O25" s="373"/>
      <c r="P25" s="374"/>
      <c r="Q25" s="372">
        <v>6860</v>
      </c>
      <c r="R25" s="373"/>
      <c r="S25" s="373"/>
      <c r="T25" s="373"/>
      <c r="U25" s="373"/>
      <c r="V25" s="374"/>
      <c r="W25" s="462"/>
      <c r="X25" s="399"/>
      <c r="Y25" s="400"/>
      <c r="Z25" s="375" t="s">
        <v>176</v>
      </c>
      <c r="AA25" s="376"/>
      <c r="AB25" s="376"/>
      <c r="AC25" s="376"/>
      <c r="AD25" s="376"/>
      <c r="AE25" s="376"/>
      <c r="AF25" s="376"/>
      <c r="AG25" s="377"/>
      <c r="AH25" s="372">
        <v>98</v>
      </c>
      <c r="AI25" s="373"/>
      <c r="AJ25" s="373"/>
      <c r="AK25" s="373"/>
      <c r="AL25" s="374"/>
      <c r="AM25" s="372">
        <v>279398</v>
      </c>
      <c r="AN25" s="373"/>
      <c r="AO25" s="373"/>
      <c r="AP25" s="373"/>
      <c r="AQ25" s="373"/>
      <c r="AR25" s="374"/>
      <c r="AS25" s="372">
        <v>2851</v>
      </c>
      <c r="AT25" s="373"/>
      <c r="AU25" s="373"/>
      <c r="AV25" s="373"/>
      <c r="AW25" s="373"/>
      <c r="AX25" s="432"/>
      <c r="AY25" s="445" t="s">
        <v>177</v>
      </c>
      <c r="AZ25" s="446"/>
      <c r="BA25" s="446"/>
      <c r="BB25" s="446"/>
      <c r="BC25" s="446"/>
      <c r="BD25" s="446"/>
      <c r="BE25" s="446"/>
      <c r="BF25" s="446"/>
      <c r="BG25" s="446"/>
      <c r="BH25" s="446"/>
      <c r="BI25" s="446"/>
      <c r="BJ25" s="446"/>
      <c r="BK25" s="446"/>
      <c r="BL25" s="446"/>
      <c r="BM25" s="447"/>
      <c r="BN25" s="448">
        <v>4144048</v>
      </c>
      <c r="BO25" s="449"/>
      <c r="BP25" s="449"/>
      <c r="BQ25" s="449"/>
      <c r="BR25" s="449"/>
      <c r="BS25" s="449"/>
      <c r="BT25" s="449"/>
      <c r="BU25" s="450"/>
      <c r="BV25" s="448">
        <v>3137415</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c r="A26" s="181"/>
      <c r="B26" s="398"/>
      <c r="C26" s="399"/>
      <c r="D26" s="400"/>
      <c r="E26" s="375" t="s">
        <v>178</v>
      </c>
      <c r="F26" s="376"/>
      <c r="G26" s="376"/>
      <c r="H26" s="376"/>
      <c r="I26" s="376"/>
      <c r="J26" s="376"/>
      <c r="K26" s="377"/>
      <c r="L26" s="372">
        <v>1</v>
      </c>
      <c r="M26" s="373"/>
      <c r="N26" s="373"/>
      <c r="O26" s="373"/>
      <c r="P26" s="374"/>
      <c r="Q26" s="372">
        <v>6470</v>
      </c>
      <c r="R26" s="373"/>
      <c r="S26" s="373"/>
      <c r="T26" s="373"/>
      <c r="U26" s="373"/>
      <c r="V26" s="374"/>
      <c r="W26" s="462"/>
      <c r="X26" s="399"/>
      <c r="Y26" s="400"/>
      <c r="Z26" s="375" t="s">
        <v>179</v>
      </c>
      <c r="AA26" s="430"/>
      <c r="AB26" s="430"/>
      <c r="AC26" s="430"/>
      <c r="AD26" s="430"/>
      <c r="AE26" s="430"/>
      <c r="AF26" s="430"/>
      <c r="AG26" s="431"/>
      <c r="AH26" s="372">
        <v>3</v>
      </c>
      <c r="AI26" s="373"/>
      <c r="AJ26" s="373"/>
      <c r="AK26" s="373"/>
      <c r="AL26" s="374"/>
      <c r="AM26" s="372">
        <v>11028</v>
      </c>
      <c r="AN26" s="373"/>
      <c r="AO26" s="373"/>
      <c r="AP26" s="373"/>
      <c r="AQ26" s="373"/>
      <c r="AR26" s="374"/>
      <c r="AS26" s="372">
        <v>3676</v>
      </c>
      <c r="AT26" s="373"/>
      <c r="AU26" s="373"/>
      <c r="AV26" s="373"/>
      <c r="AW26" s="373"/>
      <c r="AX26" s="432"/>
      <c r="AY26" s="459" t="s">
        <v>180</v>
      </c>
      <c r="AZ26" s="379"/>
      <c r="BA26" s="379"/>
      <c r="BB26" s="379"/>
      <c r="BC26" s="379"/>
      <c r="BD26" s="379"/>
      <c r="BE26" s="379"/>
      <c r="BF26" s="379"/>
      <c r="BG26" s="379"/>
      <c r="BH26" s="379"/>
      <c r="BI26" s="379"/>
      <c r="BJ26" s="379"/>
      <c r="BK26" s="379"/>
      <c r="BL26" s="379"/>
      <c r="BM26" s="460"/>
      <c r="BN26" s="419" t="s">
        <v>181</v>
      </c>
      <c r="BO26" s="420"/>
      <c r="BP26" s="420"/>
      <c r="BQ26" s="420"/>
      <c r="BR26" s="420"/>
      <c r="BS26" s="420"/>
      <c r="BT26" s="420"/>
      <c r="BU26" s="421"/>
      <c r="BV26" s="419" t="s">
        <v>181</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c r="A27" s="181"/>
      <c r="B27" s="398"/>
      <c r="C27" s="399"/>
      <c r="D27" s="400"/>
      <c r="E27" s="375" t="s">
        <v>182</v>
      </c>
      <c r="F27" s="376"/>
      <c r="G27" s="376"/>
      <c r="H27" s="376"/>
      <c r="I27" s="376"/>
      <c r="J27" s="376"/>
      <c r="K27" s="377"/>
      <c r="L27" s="372">
        <v>1</v>
      </c>
      <c r="M27" s="373"/>
      <c r="N27" s="373"/>
      <c r="O27" s="373"/>
      <c r="P27" s="374"/>
      <c r="Q27" s="372">
        <v>4090</v>
      </c>
      <c r="R27" s="373"/>
      <c r="S27" s="373"/>
      <c r="T27" s="373"/>
      <c r="U27" s="373"/>
      <c r="V27" s="374"/>
      <c r="W27" s="462"/>
      <c r="X27" s="399"/>
      <c r="Y27" s="400"/>
      <c r="Z27" s="375" t="s">
        <v>183</v>
      </c>
      <c r="AA27" s="376"/>
      <c r="AB27" s="376"/>
      <c r="AC27" s="376"/>
      <c r="AD27" s="376"/>
      <c r="AE27" s="376"/>
      <c r="AF27" s="376"/>
      <c r="AG27" s="377"/>
      <c r="AH27" s="372">
        <v>23</v>
      </c>
      <c r="AI27" s="373"/>
      <c r="AJ27" s="373"/>
      <c r="AK27" s="373"/>
      <c r="AL27" s="374"/>
      <c r="AM27" s="372">
        <v>80538</v>
      </c>
      <c r="AN27" s="373"/>
      <c r="AO27" s="373"/>
      <c r="AP27" s="373"/>
      <c r="AQ27" s="373"/>
      <c r="AR27" s="374"/>
      <c r="AS27" s="372">
        <v>3502</v>
      </c>
      <c r="AT27" s="373"/>
      <c r="AU27" s="373"/>
      <c r="AV27" s="373"/>
      <c r="AW27" s="373"/>
      <c r="AX27" s="432"/>
      <c r="AY27" s="456" t="s">
        <v>184</v>
      </c>
      <c r="AZ27" s="457"/>
      <c r="BA27" s="457"/>
      <c r="BB27" s="457"/>
      <c r="BC27" s="457"/>
      <c r="BD27" s="457"/>
      <c r="BE27" s="457"/>
      <c r="BF27" s="457"/>
      <c r="BG27" s="457"/>
      <c r="BH27" s="457"/>
      <c r="BI27" s="457"/>
      <c r="BJ27" s="457"/>
      <c r="BK27" s="457"/>
      <c r="BL27" s="457"/>
      <c r="BM27" s="458"/>
      <c r="BN27" s="453">
        <v>500106</v>
      </c>
      <c r="BO27" s="454"/>
      <c r="BP27" s="454"/>
      <c r="BQ27" s="454"/>
      <c r="BR27" s="454"/>
      <c r="BS27" s="454"/>
      <c r="BT27" s="454"/>
      <c r="BU27" s="455"/>
      <c r="BV27" s="453">
        <v>500033</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c r="A28" s="181"/>
      <c r="B28" s="398"/>
      <c r="C28" s="399"/>
      <c r="D28" s="400"/>
      <c r="E28" s="375" t="s">
        <v>185</v>
      </c>
      <c r="F28" s="376"/>
      <c r="G28" s="376"/>
      <c r="H28" s="376"/>
      <c r="I28" s="376"/>
      <c r="J28" s="376"/>
      <c r="K28" s="377"/>
      <c r="L28" s="372">
        <v>1</v>
      </c>
      <c r="M28" s="373"/>
      <c r="N28" s="373"/>
      <c r="O28" s="373"/>
      <c r="P28" s="374"/>
      <c r="Q28" s="372">
        <v>3260</v>
      </c>
      <c r="R28" s="373"/>
      <c r="S28" s="373"/>
      <c r="T28" s="373"/>
      <c r="U28" s="373"/>
      <c r="V28" s="374"/>
      <c r="W28" s="462"/>
      <c r="X28" s="399"/>
      <c r="Y28" s="400"/>
      <c r="Z28" s="375" t="s">
        <v>186</v>
      </c>
      <c r="AA28" s="376"/>
      <c r="AB28" s="376"/>
      <c r="AC28" s="376"/>
      <c r="AD28" s="376"/>
      <c r="AE28" s="376"/>
      <c r="AF28" s="376"/>
      <c r="AG28" s="377"/>
      <c r="AH28" s="372" t="s">
        <v>181</v>
      </c>
      <c r="AI28" s="373"/>
      <c r="AJ28" s="373"/>
      <c r="AK28" s="373"/>
      <c r="AL28" s="374"/>
      <c r="AM28" s="372" t="s">
        <v>181</v>
      </c>
      <c r="AN28" s="373"/>
      <c r="AO28" s="373"/>
      <c r="AP28" s="373"/>
      <c r="AQ28" s="373"/>
      <c r="AR28" s="374"/>
      <c r="AS28" s="372" t="s">
        <v>181</v>
      </c>
      <c r="AT28" s="373"/>
      <c r="AU28" s="373"/>
      <c r="AV28" s="373"/>
      <c r="AW28" s="373"/>
      <c r="AX28" s="432"/>
      <c r="AY28" s="436" t="s">
        <v>187</v>
      </c>
      <c r="AZ28" s="437"/>
      <c r="BA28" s="437"/>
      <c r="BB28" s="438"/>
      <c r="BC28" s="445" t="s">
        <v>50</v>
      </c>
      <c r="BD28" s="446"/>
      <c r="BE28" s="446"/>
      <c r="BF28" s="446"/>
      <c r="BG28" s="446"/>
      <c r="BH28" s="446"/>
      <c r="BI28" s="446"/>
      <c r="BJ28" s="446"/>
      <c r="BK28" s="446"/>
      <c r="BL28" s="446"/>
      <c r="BM28" s="447"/>
      <c r="BN28" s="448">
        <v>2522717</v>
      </c>
      <c r="BO28" s="449"/>
      <c r="BP28" s="449"/>
      <c r="BQ28" s="449"/>
      <c r="BR28" s="449"/>
      <c r="BS28" s="449"/>
      <c r="BT28" s="449"/>
      <c r="BU28" s="450"/>
      <c r="BV28" s="448">
        <v>1752440</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c r="A29" s="181"/>
      <c r="B29" s="398"/>
      <c r="C29" s="399"/>
      <c r="D29" s="400"/>
      <c r="E29" s="375" t="s">
        <v>188</v>
      </c>
      <c r="F29" s="376"/>
      <c r="G29" s="376"/>
      <c r="H29" s="376"/>
      <c r="I29" s="376"/>
      <c r="J29" s="376"/>
      <c r="K29" s="377"/>
      <c r="L29" s="372">
        <v>22</v>
      </c>
      <c r="M29" s="373"/>
      <c r="N29" s="373"/>
      <c r="O29" s="373"/>
      <c r="P29" s="374"/>
      <c r="Q29" s="372">
        <v>3030</v>
      </c>
      <c r="R29" s="373"/>
      <c r="S29" s="373"/>
      <c r="T29" s="373"/>
      <c r="U29" s="373"/>
      <c r="V29" s="374"/>
      <c r="W29" s="463"/>
      <c r="X29" s="464"/>
      <c r="Y29" s="465"/>
      <c r="Z29" s="375" t="s">
        <v>189</v>
      </c>
      <c r="AA29" s="376"/>
      <c r="AB29" s="376"/>
      <c r="AC29" s="376"/>
      <c r="AD29" s="376"/>
      <c r="AE29" s="376"/>
      <c r="AF29" s="376"/>
      <c r="AG29" s="377"/>
      <c r="AH29" s="372">
        <v>532</v>
      </c>
      <c r="AI29" s="373"/>
      <c r="AJ29" s="373"/>
      <c r="AK29" s="373"/>
      <c r="AL29" s="374"/>
      <c r="AM29" s="372">
        <v>1654366</v>
      </c>
      <c r="AN29" s="373"/>
      <c r="AO29" s="373"/>
      <c r="AP29" s="373"/>
      <c r="AQ29" s="373"/>
      <c r="AR29" s="374"/>
      <c r="AS29" s="372">
        <v>3110</v>
      </c>
      <c r="AT29" s="373"/>
      <c r="AU29" s="373"/>
      <c r="AV29" s="373"/>
      <c r="AW29" s="373"/>
      <c r="AX29" s="432"/>
      <c r="AY29" s="439"/>
      <c r="AZ29" s="440"/>
      <c r="BA29" s="440"/>
      <c r="BB29" s="441"/>
      <c r="BC29" s="433" t="s">
        <v>190</v>
      </c>
      <c r="BD29" s="434"/>
      <c r="BE29" s="434"/>
      <c r="BF29" s="434"/>
      <c r="BG29" s="434"/>
      <c r="BH29" s="434"/>
      <c r="BI29" s="434"/>
      <c r="BJ29" s="434"/>
      <c r="BK29" s="434"/>
      <c r="BL29" s="434"/>
      <c r="BM29" s="435"/>
      <c r="BN29" s="419">
        <v>395331</v>
      </c>
      <c r="BO29" s="420"/>
      <c r="BP29" s="420"/>
      <c r="BQ29" s="420"/>
      <c r="BR29" s="420"/>
      <c r="BS29" s="420"/>
      <c r="BT29" s="420"/>
      <c r="BU29" s="421"/>
      <c r="BV29" s="419">
        <v>465200</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191</v>
      </c>
      <c r="X30" s="387"/>
      <c r="Y30" s="387"/>
      <c r="Z30" s="387"/>
      <c r="AA30" s="387"/>
      <c r="AB30" s="387"/>
      <c r="AC30" s="387"/>
      <c r="AD30" s="387"/>
      <c r="AE30" s="387"/>
      <c r="AF30" s="387"/>
      <c r="AG30" s="388"/>
      <c r="AH30" s="389">
        <v>99.2</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52</v>
      </c>
      <c r="BD30" s="393"/>
      <c r="BE30" s="393"/>
      <c r="BF30" s="393"/>
      <c r="BG30" s="393"/>
      <c r="BH30" s="393"/>
      <c r="BI30" s="393"/>
      <c r="BJ30" s="393"/>
      <c r="BK30" s="393"/>
      <c r="BL30" s="393"/>
      <c r="BM30" s="394"/>
      <c r="BN30" s="453">
        <v>2368258</v>
      </c>
      <c r="BO30" s="454"/>
      <c r="BP30" s="454"/>
      <c r="BQ30" s="454"/>
      <c r="BR30" s="454"/>
      <c r="BS30" s="454"/>
      <c r="BT30" s="454"/>
      <c r="BU30" s="455"/>
      <c r="BV30" s="453">
        <v>2418517</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c r="A31" s="181"/>
      <c r="B31" s="203"/>
      <c r="DI31" s="204"/>
    </row>
    <row r="32" spans="1:113" ht="13.5" customHeight="1">
      <c r="A32" s="181"/>
      <c r="B32" s="205"/>
      <c r="C32" s="378" t="s">
        <v>192</v>
      </c>
      <c r="D32" s="378"/>
      <c r="E32" s="378"/>
      <c r="F32" s="378"/>
      <c r="G32" s="378"/>
      <c r="H32" s="378"/>
      <c r="I32" s="378"/>
      <c r="J32" s="378"/>
      <c r="K32" s="378"/>
      <c r="L32" s="378"/>
      <c r="M32" s="378"/>
      <c r="N32" s="378"/>
      <c r="O32" s="378"/>
      <c r="P32" s="378"/>
      <c r="Q32" s="378"/>
      <c r="R32" s="378"/>
      <c r="S32" s="378"/>
      <c r="U32" s="379" t="s">
        <v>193</v>
      </c>
      <c r="V32" s="379"/>
      <c r="W32" s="379"/>
      <c r="X32" s="379"/>
      <c r="Y32" s="379"/>
      <c r="Z32" s="379"/>
      <c r="AA32" s="379"/>
      <c r="AB32" s="379"/>
      <c r="AC32" s="379"/>
      <c r="AD32" s="379"/>
      <c r="AE32" s="379"/>
      <c r="AF32" s="379"/>
      <c r="AG32" s="379"/>
      <c r="AH32" s="379"/>
      <c r="AI32" s="379"/>
      <c r="AJ32" s="379"/>
      <c r="AK32" s="379"/>
      <c r="AM32" s="379" t="s">
        <v>194</v>
      </c>
      <c r="AN32" s="379"/>
      <c r="AO32" s="379"/>
      <c r="AP32" s="379"/>
      <c r="AQ32" s="379"/>
      <c r="AR32" s="379"/>
      <c r="AS32" s="379"/>
      <c r="AT32" s="379"/>
      <c r="AU32" s="379"/>
      <c r="AV32" s="379"/>
      <c r="AW32" s="379"/>
      <c r="AX32" s="379"/>
      <c r="AY32" s="379"/>
      <c r="AZ32" s="379"/>
      <c r="BA32" s="379"/>
      <c r="BB32" s="379"/>
      <c r="BC32" s="379"/>
      <c r="BE32" s="379" t="s">
        <v>195</v>
      </c>
      <c r="BF32" s="379"/>
      <c r="BG32" s="379"/>
      <c r="BH32" s="379"/>
      <c r="BI32" s="379"/>
      <c r="BJ32" s="379"/>
      <c r="BK32" s="379"/>
      <c r="BL32" s="379"/>
      <c r="BM32" s="379"/>
      <c r="BN32" s="379"/>
      <c r="BO32" s="379"/>
      <c r="BP32" s="379"/>
      <c r="BQ32" s="379"/>
      <c r="BR32" s="379"/>
      <c r="BS32" s="379"/>
      <c r="BT32" s="379"/>
      <c r="BU32" s="379"/>
      <c r="BW32" s="379" t="s">
        <v>196</v>
      </c>
      <c r="BX32" s="379"/>
      <c r="BY32" s="379"/>
      <c r="BZ32" s="379"/>
      <c r="CA32" s="379"/>
      <c r="CB32" s="379"/>
      <c r="CC32" s="379"/>
      <c r="CD32" s="379"/>
      <c r="CE32" s="379"/>
      <c r="CF32" s="379"/>
      <c r="CG32" s="379"/>
      <c r="CH32" s="379"/>
      <c r="CI32" s="379"/>
      <c r="CJ32" s="379"/>
      <c r="CK32" s="379"/>
      <c r="CL32" s="379"/>
      <c r="CM32" s="379"/>
      <c r="CO32" s="379" t="s">
        <v>197</v>
      </c>
      <c r="CP32" s="379"/>
      <c r="CQ32" s="379"/>
      <c r="CR32" s="379"/>
      <c r="CS32" s="379"/>
      <c r="CT32" s="379"/>
      <c r="CU32" s="379"/>
      <c r="CV32" s="379"/>
      <c r="CW32" s="379"/>
      <c r="CX32" s="379"/>
      <c r="CY32" s="379"/>
      <c r="CZ32" s="379"/>
      <c r="DA32" s="379"/>
      <c r="DB32" s="379"/>
      <c r="DC32" s="379"/>
      <c r="DD32" s="379"/>
      <c r="DE32" s="379"/>
      <c r="DI32" s="204"/>
    </row>
    <row r="33" spans="1:113" ht="13.5" customHeight="1">
      <c r="A33" s="181"/>
      <c r="B33" s="205"/>
      <c r="C33" s="371" t="s">
        <v>198</v>
      </c>
      <c r="D33" s="371"/>
      <c r="E33" s="370" t="s">
        <v>199</v>
      </c>
      <c r="F33" s="370"/>
      <c r="G33" s="370"/>
      <c r="H33" s="370"/>
      <c r="I33" s="370"/>
      <c r="J33" s="370"/>
      <c r="K33" s="370"/>
      <c r="L33" s="370"/>
      <c r="M33" s="370"/>
      <c r="N33" s="370"/>
      <c r="O33" s="370"/>
      <c r="P33" s="370"/>
      <c r="Q33" s="370"/>
      <c r="R33" s="370"/>
      <c r="S33" s="370"/>
      <c r="T33" s="206"/>
      <c r="U33" s="371" t="s">
        <v>198</v>
      </c>
      <c r="V33" s="371"/>
      <c r="W33" s="370" t="s">
        <v>200</v>
      </c>
      <c r="X33" s="370"/>
      <c r="Y33" s="370"/>
      <c r="Z33" s="370"/>
      <c r="AA33" s="370"/>
      <c r="AB33" s="370"/>
      <c r="AC33" s="370"/>
      <c r="AD33" s="370"/>
      <c r="AE33" s="370"/>
      <c r="AF33" s="370"/>
      <c r="AG33" s="370"/>
      <c r="AH33" s="370"/>
      <c r="AI33" s="370"/>
      <c r="AJ33" s="370"/>
      <c r="AK33" s="370"/>
      <c r="AL33" s="206"/>
      <c r="AM33" s="371" t="s">
        <v>198</v>
      </c>
      <c r="AN33" s="371"/>
      <c r="AO33" s="370" t="s">
        <v>200</v>
      </c>
      <c r="AP33" s="370"/>
      <c r="AQ33" s="370"/>
      <c r="AR33" s="370"/>
      <c r="AS33" s="370"/>
      <c r="AT33" s="370"/>
      <c r="AU33" s="370"/>
      <c r="AV33" s="370"/>
      <c r="AW33" s="370"/>
      <c r="AX33" s="370"/>
      <c r="AY33" s="370"/>
      <c r="AZ33" s="370"/>
      <c r="BA33" s="370"/>
      <c r="BB33" s="370"/>
      <c r="BC33" s="370"/>
      <c r="BD33" s="207"/>
      <c r="BE33" s="370" t="s">
        <v>201</v>
      </c>
      <c r="BF33" s="370"/>
      <c r="BG33" s="370" t="s">
        <v>202</v>
      </c>
      <c r="BH33" s="370"/>
      <c r="BI33" s="370"/>
      <c r="BJ33" s="370"/>
      <c r="BK33" s="370"/>
      <c r="BL33" s="370"/>
      <c r="BM33" s="370"/>
      <c r="BN33" s="370"/>
      <c r="BO33" s="370"/>
      <c r="BP33" s="370"/>
      <c r="BQ33" s="370"/>
      <c r="BR33" s="370"/>
      <c r="BS33" s="370"/>
      <c r="BT33" s="370"/>
      <c r="BU33" s="370"/>
      <c r="BV33" s="207"/>
      <c r="BW33" s="371" t="s">
        <v>201</v>
      </c>
      <c r="BX33" s="371"/>
      <c r="BY33" s="370" t="s">
        <v>203</v>
      </c>
      <c r="BZ33" s="370"/>
      <c r="CA33" s="370"/>
      <c r="CB33" s="370"/>
      <c r="CC33" s="370"/>
      <c r="CD33" s="370"/>
      <c r="CE33" s="370"/>
      <c r="CF33" s="370"/>
      <c r="CG33" s="370"/>
      <c r="CH33" s="370"/>
      <c r="CI33" s="370"/>
      <c r="CJ33" s="370"/>
      <c r="CK33" s="370"/>
      <c r="CL33" s="370"/>
      <c r="CM33" s="370"/>
      <c r="CN33" s="206"/>
      <c r="CO33" s="371" t="s">
        <v>204</v>
      </c>
      <c r="CP33" s="371"/>
      <c r="CQ33" s="370" t="s">
        <v>205</v>
      </c>
      <c r="CR33" s="370"/>
      <c r="CS33" s="370"/>
      <c r="CT33" s="370"/>
      <c r="CU33" s="370"/>
      <c r="CV33" s="370"/>
      <c r="CW33" s="370"/>
      <c r="CX33" s="370"/>
      <c r="CY33" s="370"/>
      <c r="CZ33" s="370"/>
      <c r="DA33" s="370"/>
      <c r="DB33" s="370"/>
      <c r="DC33" s="370"/>
      <c r="DD33" s="370"/>
      <c r="DE33" s="370"/>
      <c r="DF33" s="206"/>
      <c r="DG33" s="369" t="s">
        <v>206</v>
      </c>
      <c r="DH33" s="369"/>
      <c r="DI33" s="208"/>
    </row>
    <row r="34" spans="1:113" ht="32.25" customHeight="1">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3</v>
      </c>
      <c r="V34" s="367"/>
      <c r="W34" s="368" t="str">
        <f>IF('各会計、関係団体の財政状況及び健全化判断比率'!B28="","",'各会計、関係団体の財政状況及び健全化判断比率'!B28)</f>
        <v>姶良市国民健康保険特別会計事業勘定</v>
      </c>
      <c r="X34" s="368"/>
      <c r="Y34" s="368"/>
      <c r="Z34" s="368"/>
      <c r="AA34" s="368"/>
      <c r="AB34" s="368"/>
      <c r="AC34" s="368"/>
      <c r="AD34" s="368"/>
      <c r="AE34" s="368"/>
      <c r="AF34" s="368"/>
      <c r="AG34" s="368"/>
      <c r="AH34" s="368"/>
      <c r="AI34" s="368"/>
      <c r="AJ34" s="368"/>
      <c r="AK34" s="368"/>
      <c r="AL34" s="181"/>
      <c r="AM34" s="367">
        <f>IF(AO34="","",MAX(C34:D43,U34:V43)+1)</f>
        <v>8</v>
      </c>
      <c r="AN34" s="367"/>
      <c r="AO34" s="368" t="str">
        <f>IF('各会計、関係団体の財政状況及び健全化判断比率'!B33="","",'各会計、関係団体の財政状況及び健全化判断比率'!B33)</f>
        <v>姶良市水道事業会計</v>
      </c>
      <c r="AP34" s="368"/>
      <c r="AQ34" s="368"/>
      <c r="AR34" s="368"/>
      <c r="AS34" s="368"/>
      <c r="AT34" s="368"/>
      <c r="AU34" s="368"/>
      <c r="AV34" s="368"/>
      <c r="AW34" s="368"/>
      <c r="AX34" s="368"/>
      <c r="AY34" s="368"/>
      <c r="AZ34" s="368"/>
      <c r="BA34" s="368"/>
      <c r="BB34" s="368"/>
      <c r="BC34" s="368"/>
      <c r="BD34" s="181"/>
      <c r="BE34" s="367" t="str">
        <f>IF(BG34="","",MAX(C34:D43,U34:V43,AM34:AN43)+1)</f>
        <v/>
      </c>
      <c r="BF34" s="367"/>
      <c r="BG34" s="368"/>
      <c r="BH34" s="368"/>
      <c r="BI34" s="368"/>
      <c r="BJ34" s="368"/>
      <c r="BK34" s="368"/>
      <c r="BL34" s="368"/>
      <c r="BM34" s="368"/>
      <c r="BN34" s="368"/>
      <c r="BO34" s="368"/>
      <c r="BP34" s="368"/>
      <c r="BQ34" s="368"/>
      <c r="BR34" s="368"/>
      <c r="BS34" s="368"/>
      <c r="BT34" s="368"/>
      <c r="BU34" s="368"/>
      <c r="BV34" s="181"/>
      <c r="BW34" s="367">
        <f>IF(BY34="","",MAX(C34:D43,U34:V43,AM34:AN43,BE34:BF43)+1)</f>
        <v>10</v>
      </c>
      <c r="BX34" s="367"/>
      <c r="BY34" s="368" t="str">
        <f>IF('各会計、関係団体の財政状況及び健全化判断比率'!B68="","",'各会計、関係団体の財政状況及び健全化判断比率'!B68)</f>
        <v>鹿児島県市町村総合事務組合</v>
      </c>
      <c r="BZ34" s="368"/>
      <c r="CA34" s="368"/>
      <c r="CB34" s="368"/>
      <c r="CC34" s="368"/>
      <c r="CD34" s="368"/>
      <c r="CE34" s="368"/>
      <c r="CF34" s="368"/>
      <c r="CG34" s="368"/>
      <c r="CH34" s="368"/>
      <c r="CI34" s="368"/>
      <c r="CJ34" s="368"/>
      <c r="CK34" s="368"/>
      <c r="CL34" s="368"/>
      <c r="CM34" s="368"/>
      <c r="CN34" s="181"/>
      <c r="CO34" s="367">
        <f>IF(CQ34="","",MAX(C34:D43,U34:V43,AM34:AN43,BE34:BF43,BW34:BX43)+1)</f>
        <v>14</v>
      </c>
      <c r="CP34" s="367"/>
      <c r="CQ34" s="368" t="str">
        <f>IF('各会計、関係団体の財政状況及び健全化判断比率'!BS7="","",'各会計、関係団体の財政状況及び健全化判断比率'!BS7)</f>
        <v>姶良市土地開発公社</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c r="A35" s="181"/>
      <c r="B35" s="205"/>
      <c r="C35" s="367">
        <f>IF(E35="","",C34+1)</f>
        <v>2</v>
      </c>
      <c r="D35" s="367"/>
      <c r="E35" s="368" t="str">
        <f>IF('各会計、関係団体の財政状況及び健全化判断比率'!B8="","",'各会計、関係団体の財政状況及び健全化判断比率'!B8)</f>
        <v>姶良市農林業労働者災害共済事業特別会計</v>
      </c>
      <c r="F35" s="368"/>
      <c r="G35" s="368"/>
      <c r="H35" s="368"/>
      <c r="I35" s="368"/>
      <c r="J35" s="368"/>
      <c r="K35" s="368"/>
      <c r="L35" s="368"/>
      <c r="M35" s="368"/>
      <c r="N35" s="368"/>
      <c r="O35" s="368"/>
      <c r="P35" s="368"/>
      <c r="Q35" s="368"/>
      <c r="R35" s="368"/>
      <c r="S35" s="368"/>
      <c r="T35" s="181"/>
      <c r="U35" s="367">
        <f>IF(W35="","",U34+1)</f>
        <v>4</v>
      </c>
      <c r="V35" s="367"/>
      <c r="W35" s="368" t="str">
        <f>IF('各会計、関係団体の財政状況及び健全化判断比率'!B29="","",'各会計、関係団体の財政状況及び健全化判断比率'!B29)</f>
        <v>姶良市国民健康保険特別会計施設勘定</v>
      </c>
      <c r="X35" s="368"/>
      <c r="Y35" s="368"/>
      <c r="Z35" s="368"/>
      <c r="AA35" s="368"/>
      <c r="AB35" s="368"/>
      <c r="AC35" s="368"/>
      <c r="AD35" s="368"/>
      <c r="AE35" s="368"/>
      <c r="AF35" s="368"/>
      <c r="AG35" s="368"/>
      <c r="AH35" s="368"/>
      <c r="AI35" s="368"/>
      <c r="AJ35" s="368"/>
      <c r="AK35" s="368"/>
      <c r="AL35" s="181"/>
      <c r="AM35" s="367">
        <f t="shared" ref="AM35:AM43" si="0">IF(AO35="","",AM34+1)</f>
        <v>9</v>
      </c>
      <c r="AN35" s="367"/>
      <c r="AO35" s="368" t="str">
        <f>IF('各会計、関係団体の財政状況及び健全化判断比率'!B34="","",'各会計、関係団体の財政状況及び健全化判断比率'!B34)</f>
        <v>姶良市下水道事業会計</v>
      </c>
      <c r="AP35" s="368"/>
      <c r="AQ35" s="368"/>
      <c r="AR35" s="368"/>
      <c r="AS35" s="368"/>
      <c r="AT35" s="368"/>
      <c r="AU35" s="368"/>
      <c r="AV35" s="368"/>
      <c r="AW35" s="368"/>
      <c r="AX35" s="368"/>
      <c r="AY35" s="368"/>
      <c r="AZ35" s="368"/>
      <c r="BA35" s="368"/>
      <c r="BB35" s="368"/>
      <c r="BC35" s="368"/>
      <c r="BD35" s="181"/>
      <c r="BE35" s="367" t="str">
        <f t="shared" ref="BE35:BE43" si="1">IF(BG35="","",BE34+1)</f>
        <v/>
      </c>
      <c r="BF35" s="367"/>
      <c r="BG35" s="368"/>
      <c r="BH35" s="368"/>
      <c r="BI35" s="368"/>
      <c r="BJ35" s="368"/>
      <c r="BK35" s="368"/>
      <c r="BL35" s="368"/>
      <c r="BM35" s="368"/>
      <c r="BN35" s="368"/>
      <c r="BO35" s="368"/>
      <c r="BP35" s="368"/>
      <c r="BQ35" s="368"/>
      <c r="BR35" s="368"/>
      <c r="BS35" s="368"/>
      <c r="BT35" s="368"/>
      <c r="BU35" s="368"/>
      <c r="BV35" s="181"/>
      <c r="BW35" s="367">
        <f t="shared" ref="BW35:BW43" si="2">IF(BY35="","",BW34+1)</f>
        <v>11</v>
      </c>
      <c r="BX35" s="367"/>
      <c r="BY35" s="368" t="str">
        <f>IF('各会計、関係団体の財政状況及び健全化判断比率'!B69="","",'各会計、関係団体の財政状況及び健全化判断比率'!B69)</f>
        <v>姶良・伊佐地区介護保険組合</v>
      </c>
      <c r="BZ35" s="368"/>
      <c r="CA35" s="368"/>
      <c r="CB35" s="368"/>
      <c r="CC35" s="368"/>
      <c r="CD35" s="368"/>
      <c r="CE35" s="368"/>
      <c r="CF35" s="368"/>
      <c r="CG35" s="368"/>
      <c r="CH35" s="368"/>
      <c r="CI35" s="368"/>
      <c r="CJ35" s="368"/>
      <c r="CK35" s="368"/>
      <c r="CL35" s="368"/>
      <c r="CM35" s="368"/>
      <c r="CN35" s="181"/>
      <c r="CO35" s="367">
        <f t="shared" ref="CO35:CO43" si="3">IF(CQ35="","",CO34+1)</f>
        <v>15</v>
      </c>
      <c r="CP35" s="367"/>
      <c r="CQ35" s="368" t="str">
        <f>IF('各会計、関係団体の財政状況及び健全化判断比率'!BS8="","",'各会計、関係団体の財政状況及び健全化判断比率'!BS8)</f>
        <v>姶良市文化振興公社</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f t="shared" ref="U36:U43" si="4">IF(W36="","",U35+1)</f>
        <v>5</v>
      </c>
      <c r="V36" s="367"/>
      <c r="W36" s="368" t="str">
        <f>IF('各会計、関係団体の財政状況及び健全化判断比率'!B30="","",'各会計、関係団体の財政状況及び健全化判断比率'!B30)</f>
        <v>姶良市後期高齢者医療特別会計</v>
      </c>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12</v>
      </c>
      <c r="BX36" s="367"/>
      <c r="BY36" s="368" t="str">
        <f>IF('各会計、関係団体の財政状況及び健全化判断比率'!B70="","",'各会計、関係団体の財政状況及び健全化判断比率'!B70)</f>
        <v>鹿児島県後期高齢者医療広域連合（一般会計）</v>
      </c>
      <c r="BZ36" s="368"/>
      <c r="CA36" s="368"/>
      <c r="CB36" s="368"/>
      <c r="CC36" s="368"/>
      <c r="CD36" s="368"/>
      <c r="CE36" s="368"/>
      <c r="CF36" s="368"/>
      <c r="CG36" s="368"/>
      <c r="CH36" s="368"/>
      <c r="CI36" s="368"/>
      <c r="CJ36" s="368"/>
      <c r="CK36" s="368"/>
      <c r="CL36" s="368"/>
      <c r="CM36" s="368"/>
      <c r="CN36" s="181"/>
      <c r="CO36" s="367" t="str">
        <f t="shared" si="3"/>
        <v/>
      </c>
      <c r="CP36" s="367"/>
      <c r="CQ36" s="368" t="str">
        <f>IF('各会計、関係団体の財政状況及び健全化判断比率'!BS9="","",'各会計、関係団体の財政状況及び健全化判断比率'!BS9)</f>
        <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f t="shared" si="4"/>
        <v>6</v>
      </c>
      <c r="V37" s="367"/>
      <c r="W37" s="368" t="str">
        <f>IF('各会計、関係団体の財政状況及び健全化判断比率'!B31="","",'各会計、関係団体の財政状況及び健全化判断比率'!B31)</f>
        <v>姶良市介護保険特別会計保険事業勘定</v>
      </c>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13</v>
      </c>
      <c r="BX37" s="367"/>
      <c r="BY37" s="368" t="str">
        <f>IF('各会計、関係団体の財政状況及び健全化判断比率'!B71="","",'各会計、関係団体の財政状況及び健全化判断比率'!B71)</f>
        <v>鹿児島県後期高齢者医療広域連合（後期高齢者医療特別会計）</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f t="shared" si="4"/>
        <v>7</v>
      </c>
      <c r="V38" s="367"/>
      <c r="W38" s="368" t="str">
        <f>IF('各会計、関係団体の財政状況及び健全化判断比率'!B32="","",'各会計、関係団体の財政状況及び健全化判断比率'!B32)</f>
        <v>姶良市介護保険特別会計介護サービス事業勘定</v>
      </c>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t="str">
        <f t="shared" si="2"/>
        <v/>
      </c>
      <c r="BX38" s="367"/>
      <c r="BY38" s="368" t="str">
        <f>IF('各会計、関係団体の財政状況及び健全化判断比率'!B72="","",'各会計、関係団体の財政状況及び健全化判断比率'!B72)</f>
        <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t="str">
        <f t="shared" si="2"/>
        <v/>
      </c>
      <c r="BX39" s="367"/>
      <c r="BY39" s="368" t="str">
        <f>IF('各会計、関係団体の財政状況及び健全化判断比率'!B73="","",'各会計、関係団体の財政状況及び健全化判断比率'!B73)</f>
        <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t="str">
        <f t="shared" si="2"/>
        <v/>
      </c>
      <c r="BX40" s="367"/>
      <c r="BY40" s="368" t="str">
        <f>IF('各会計、関係団体の財政状況及び健全化判断比率'!B74="","",'各会計、関係団体の財政状況及び健全化判断比率'!B74)</f>
        <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t="str">
        <f t="shared" si="2"/>
        <v/>
      </c>
      <c r="BX41" s="367"/>
      <c r="BY41" s="368" t="str">
        <f>IF('各会計、関係団体の財政状況及び健全化判断比率'!B75="","",'各会計、関係団体の財政状況及び健全化判断比率'!B75)</f>
        <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t="str">
        <f t="shared" si="2"/>
        <v/>
      </c>
      <c r="BX42" s="367"/>
      <c r="BY42" s="368" t="str">
        <f>IF('各会計、関係団体の財政状況及び健全化判断比率'!B76="","",'各会計、関係団体の財政状況及び健全化判断比率'!B76)</f>
        <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row r="46" spans="1:113">
      <c r="B46" s="180" t="s">
        <v>207</v>
      </c>
      <c r="E46" s="364" t="s">
        <v>208</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c r="E47" s="364" t="s">
        <v>209</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c r="E48" s="364" t="s">
        <v>210</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c r="E49" s="366" t="s">
        <v>211</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c r="E50" s="364" t="s">
        <v>212</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c r="E51" s="364" t="s">
        <v>213</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c r="E52" s="364" t="s">
        <v>214</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c r="E53" s="364" t="s">
        <v>215</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row r="55" spans="5:113"/>
    <row r="56" spans="5:113"/>
  </sheetData>
  <sheetProtection algorithmName="SHA-512" hashValue="oqZgaq+nBOYdvUmRLSwAsnEEEMYaO5cvJdgRuFgdm1OzdmhlWu6IFY92hvDih05IjgXqdEwsmkm+mSqtiWxFKA==" saltValue="hotc5l/4vAyOxA/0H+gVyA=="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566</v>
      </c>
      <c r="G33" s="29" t="s">
        <v>567</v>
      </c>
      <c r="H33" s="29" t="s">
        <v>568</v>
      </c>
      <c r="I33" s="29" t="s">
        <v>569</v>
      </c>
      <c r="J33" s="30" t="s">
        <v>570</v>
      </c>
      <c r="K33" s="22"/>
      <c r="L33" s="22"/>
      <c r="M33" s="22"/>
      <c r="N33" s="22"/>
      <c r="O33" s="22"/>
      <c r="P33" s="22"/>
    </row>
    <row r="34" spans="1:16" ht="39" customHeight="1">
      <c r="A34" s="22"/>
      <c r="B34" s="31"/>
      <c r="C34" s="1151" t="s">
        <v>575</v>
      </c>
      <c r="D34" s="1151"/>
      <c r="E34" s="1152"/>
      <c r="F34" s="32">
        <v>11.88</v>
      </c>
      <c r="G34" s="33">
        <v>10.62</v>
      </c>
      <c r="H34" s="33">
        <v>9.84</v>
      </c>
      <c r="I34" s="33">
        <v>9.8800000000000008</v>
      </c>
      <c r="J34" s="34">
        <v>8.93</v>
      </c>
      <c r="K34" s="22"/>
      <c r="L34" s="22"/>
      <c r="M34" s="22"/>
      <c r="N34" s="22"/>
      <c r="O34" s="22"/>
      <c r="P34" s="22"/>
    </row>
    <row r="35" spans="1:16" ht="39" customHeight="1">
      <c r="A35" s="22"/>
      <c r="B35" s="35"/>
      <c r="C35" s="1145" t="s">
        <v>576</v>
      </c>
      <c r="D35" s="1146"/>
      <c r="E35" s="1147"/>
      <c r="F35" s="36">
        <v>8.17</v>
      </c>
      <c r="G35" s="37">
        <v>4.9000000000000004</v>
      </c>
      <c r="H35" s="37">
        <v>3.49</v>
      </c>
      <c r="I35" s="37">
        <v>7.62</v>
      </c>
      <c r="J35" s="38">
        <v>5.09</v>
      </c>
      <c r="K35" s="22"/>
      <c r="L35" s="22"/>
      <c r="M35" s="22"/>
      <c r="N35" s="22"/>
      <c r="O35" s="22"/>
      <c r="P35" s="22"/>
    </row>
    <row r="36" spans="1:16" ht="39" customHeight="1">
      <c r="A36" s="22"/>
      <c r="B36" s="35"/>
      <c r="C36" s="1145" t="s">
        <v>577</v>
      </c>
      <c r="D36" s="1146"/>
      <c r="E36" s="1147"/>
      <c r="F36" s="36">
        <v>1.61</v>
      </c>
      <c r="G36" s="37">
        <v>1.2</v>
      </c>
      <c r="H36" s="37">
        <v>0.34</v>
      </c>
      <c r="I36" s="37">
        <v>1.87</v>
      </c>
      <c r="J36" s="38">
        <v>2.2599999999999998</v>
      </c>
      <c r="K36" s="22"/>
      <c r="L36" s="22"/>
      <c r="M36" s="22"/>
      <c r="N36" s="22"/>
      <c r="O36" s="22"/>
      <c r="P36" s="22"/>
    </row>
    <row r="37" spans="1:16" ht="39" customHeight="1">
      <c r="A37" s="22"/>
      <c r="B37" s="35"/>
      <c r="C37" s="1145" t="s">
        <v>578</v>
      </c>
      <c r="D37" s="1146"/>
      <c r="E37" s="1147"/>
      <c r="F37" s="36">
        <v>1.98</v>
      </c>
      <c r="G37" s="37">
        <v>1.98</v>
      </c>
      <c r="H37" s="37">
        <v>1.81</v>
      </c>
      <c r="I37" s="37">
        <v>1.67</v>
      </c>
      <c r="J37" s="38">
        <v>1.7</v>
      </c>
      <c r="K37" s="22"/>
      <c r="L37" s="22"/>
      <c r="M37" s="22"/>
      <c r="N37" s="22"/>
      <c r="O37" s="22"/>
      <c r="P37" s="22"/>
    </row>
    <row r="38" spans="1:16" ht="39" customHeight="1">
      <c r="A38" s="22"/>
      <c r="B38" s="35"/>
      <c r="C38" s="1145" t="s">
        <v>579</v>
      </c>
      <c r="D38" s="1146"/>
      <c r="E38" s="1147"/>
      <c r="F38" s="36">
        <v>3.3</v>
      </c>
      <c r="G38" s="37">
        <v>1.9</v>
      </c>
      <c r="H38" s="37">
        <v>1.2</v>
      </c>
      <c r="I38" s="37">
        <v>0.93</v>
      </c>
      <c r="J38" s="38">
        <v>0.59</v>
      </c>
      <c r="K38" s="22"/>
      <c r="L38" s="22"/>
      <c r="M38" s="22"/>
      <c r="N38" s="22"/>
      <c r="O38" s="22"/>
      <c r="P38" s="22"/>
    </row>
    <row r="39" spans="1:16" ht="39" customHeight="1">
      <c r="A39" s="22"/>
      <c r="B39" s="35"/>
      <c r="C39" s="1145" t="s">
        <v>580</v>
      </c>
      <c r="D39" s="1146"/>
      <c r="E39" s="1147"/>
      <c r="F39" s="36">
        <v>0.23</v>
      </c>
      <c r="G39" s="37">
        <v>0.32</v>
      </c>
      <c r="H39" s="37">
        <v>0.12</v>
      </c>
      <c r="I39" s="37">
        <v>0.04</v>
      </c>
      <c r="J39" s="38">
        <v>0.05</v>
      </c>
      <c r="K39" s="22"/>
      <c r="L39" s="22"/>
      <c r="M39" s="22"/>
      <c r="N39" s="22"/>
      <c r="O39" s="22"/>
      <c r="P39" s="22"/>
    </row>
    <row r="40" spans="1:16" ht="39" customHeight="1">
      <c r="A40" s="22"/>
      <c r="B40" s="35"/>
      <c r="C40" s="1145" t="s">
        <v>581</v>
      </c>
      <c r="D40" s="1146"/>
      <c r="E40" s="1147"/>
      <c r="F40" s="36">
        <v>0</v>
      </c>
      <c r="G40" s="37">
        <v>0.01</v>
      </c>
      <c r="H40" s="37">
        <v>0.02</v>
      </c>
      <c r="I40" s="37">
        <v>0.03</v>
      </c>
      <c r="J40" s="38">
        <v>0.03</v>
      </c>
      <c r="K40" s="22"/>
      <c r="L40" s="22"/>
      <c r="M40" s="22"/>
      <c r="N40" s="22"/>
      <c r="O40" s="22"/>
      <c r="P40" s="22"/>
    </row>
    <row r="41" spans="1:16" ht="39" customHeight="1">
      <c r="A41" s="22"/>
      <c r="B41" s="35"/>
      <c r="C41" s="1145" t="s">
        <v>582</v>
      </c>
      <c r="D41" s="1146"/>
      <c r="E41" s="1147"/>
      <c r="F41" s="36">
        <v>0.03</v>
      </c>
      <c r="G41" s="37">
        <v>0.03</v>
      </c>
      <c r="H41" s="37">
        <v>0.03</v>
      </c>
      <c r="I41" s="37">
        <v>0.03</v>
      </c>
      <c r="J41" s="38">
        <v>0.02</v>
      </c>
      <c r="K41" s="22"/>
      <c r="L41" s="22"/>
      <c r="M41" s="22"/>
      <c r="N41" s="22"/>
      <c r="O41" s="22"/>
      <c r="P41" s="22"/>
    </row>
    <row r="42" spans="1:16" ht="39" customHeight="1">
      <c r="A42" s="22"/>
      <c r="B42" s="39"/>
      <c r="C42" s="1145" t="s">
        <v>583</v>
      </c>
      <c r="D42" s="1146"/>
      <c r="E42" s="1147"/>
      <c r="F42" s="36" t="s">
        <v>525</v>
      </c>
      <c r="G42" s="37" t="s">
        <v>525</v>
      </c>
      <c r="H42" s="37" t="s">
        <v>525</v>
      </c>
      <c r="I42" s="37" t="s">
        <v>525</v>
      </c>
      <c r="J42" s="38" t="s">
        <v>525</v>
      </c>
      <c r="K42" s="22"/>
      <c r="L42" s="22"/>
      <c r="M42" s="22"/>
      <c r="N42" s="22"/>
      <c r="O42" s="22"/>
      <c r="P42" s="22"/>
    </row>
    <row r="43" spans="1:16" ht="39" customHeight="1" thickBot="1">
      <c r="A43" s="22"/>
      <c r="B43" s="40"/>
      <c r="C43" s="1148" t="s">
        <v>584</v>
      </c>
      <c r="D43" s="1149"/>
      <c r="E43" s="1150"/>
      <c r="F43" s="41">
        <v>0.03</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7.25">
      <c r="A45" s="22"/>
      <c r="B45" s="22"/>
      <c r="C45" s="22"/>
      <c r="D45" s="22"/>
      <c r="E45" s="22"/>
      <c r="F45" s="22"/>
      <c r="G45" s="22"/>
      <c r="H45" s="22"/>
      <c r="I45" s="22"/>
      <c r="J45" s="22"/>
      <c r="K45" s="22"/>
      <c r="L45" s="22"/>
      <c r="M45" s="22"/>
      <c r="N45" s="22"/>
      <c r="O45" s="22"/>
      <c r="P45" s="22"/>
    </row>
  </sheetData>
  <sheetProtection algorithmName="SHA-512" hashValue="z6/fILQMPQ+n5brT7Nz7JaLFWhoe7j6OWuGHPzpWDtbEYBq58Di+dFKfXs5vj3fLPszfpI+GaeuARgwZ5bw1Yw==" saltValue="HoB+YP2V3fdocD6f/rmtK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566</v>
      </c>
      <c r="L44" s="56" t="s">
        <v>567</v>
      </c>
      <c r="M44" s="56" t="s">
        <v>568</v>
      </c>
      <c r="N44" s="56" t="s">
        <v>569</v>
      </c>
      <c r="O44" s="57" t="s">
        <v>570</v>
      </c>
      <c r="P44" s="48"/>
      <c r="Q44" s="48"/>
      <c r="R44" s="48"/>
      <c r="S44" s="48"/>
      <c r="T44" s="48"/>
      <c r="U44" s="48"/>
    </row>
    <row r="45" spans="1:21" ht="30.75" customHeight="1">
      <c r="A45" s="48"/>
      <c r="B45" s="1176" t="s">
        <v>11</v>
      </c>
      <c r="C45" s="1177"/>
      <c r="D45" s="58"/>
      <c r="E45" s="1182" t="s">
        <v>12</v>
      </c>
      <c r="F45" s="1182"/>
      <c r="G45" s="1182"/>
      <c r="H45" s="1182"/>
      <c r="I45" s="1182"/>
      <c r="J45" s="1183"/>
      <c r="K45" s="59">
        <v>3620</v>
      </c>
      <c r="L45" s="60">
        <v>3732</v>
      </c>
      <c r="M45" s="60">
        <v>3796</v>
      </c>
      <c r="N45" s="60">
        <v>3678</v>
      </c>
      <c r="O45" s="61">
        <v>3533</v>
      </c>
      <c r="P45" s="48"/>
      <c r="Q45" s="48"/>
      <c r="R45" s="48"/>
      <c r="S45" s="48"/>
      <c r="T45" s="48"/>
      <c r="U45" s="48"/>
    </row>
    <row r="46" spans="1:21" ht="30.75" customHeight="1">
      <c r="A46" s="48"/>
      <c r="B46" s="1178"/>
      <c r="C46" s="1179"/>
      <c r="D46" s="62"/>
      <c r="E46" s="1155" t="s">
        <v>13</v>
      </c>
      <c r="F46" s="1155"/>
      <c r="G46" s="1155"/>
      <c r="H46" s="1155"/>
      <c r="I46" s="1155"/>
      <c r="J46" s="1156"/>
      <c r="K46" s="63" t="s">
        <v>525</v>
      </c>
      <c r="L46" s="64" t="s">
        <v>525</v>
      </c>
      <c r="M46" s="64" t="s">
        <v>525</v>
      </c>
      <c r="N46" s="64" t="s">
        <v>525</v>
      </c>
      <c r="O46" s="65" t="s">
        <v>525</v>
      </c>
      <c r="P46" s="48"/>
      <c r="Q46" s="48"/>
      <c r="R46" s="48"/>
      <c r="S46" s="48"/>
      <c r="T46" s="48"/>
      <c r="U46" s="48"/>
    </row>
    <row r="47" spans="1:21" ht="30.75" customHeight="1">
      <c r="A47" s="48"/>
      <c r="B47" s="1178"/>
      <c r="C47" s="1179"/>
      <c r="D47" s="62"/>
      <c r="E47" s="1155" t="s">
        <v>14</v>
      </c>
      <c r="F47" s="1155"/>
      <c r="G47" s="1155"/>
      <c r="H47" s="1155"/>
      <c r="I47" s="1155"/>
      <c r="J47" s="1156"/>
      <c r="K47" s="63" t="s">
        <v>525</v>
      </c>
      <c r="L47" s="64" t="s">
        <v>525</v>
      </c>
      <c r="M47" s="64" t="s">
        <v>525</v>
      </c>
      <c r="N47" s="64" t="s">
        <v>525</v>
      </c>
      <c r="O47" s="65" t="s">
        <v>525</v>
      </c>
      <c r="P47" s="48"/>
      <c r="Q47" s="48"/>
      <c r="R47" s="48"/>
      <c r="S47" s="48"/>
      <c r="T47" s="48"/>
      <c r="U47" s="48"/>
    </row>
    <row r="48" spans="1:21" ht="30.75" customHeight="1">
      <c r="A48" s="48"/>
      <c r="B48" s="1178"/>
      <c r="C48" s="1179"/>
      <c r="D48" s="62"/>
      <c r="E48" s="1155" t="s">
        <v>15</v>
      </c>
      <c r="F48" s="1155"/>
      <c r="G48" s="1155"/>
      <c r="H48" s="1155"/>
      <c r="I48" s="1155"/>
      <c r="J48" s="1156"/>
      <c r="K48" s="63">
        <v>55</v>
      </c>
      <c r="L48" s="64">
        <v>54</v>
      </c>
      <c r="M48" s="64">
        <v>56</v>
      </c>
      <c r="N48" s="64">
        <v>52</v>
      </c>
      <c r="O48" s="65">
        <v>55</v>
      </c>
      <c r="P48" s="48"/>
      <c r="Q48" s="48"/>
      <c r="R48" s="48"/>
      <c r="S48" s="48"/>
      <c r="T48" s="48"/>
      <c r="U48" s="48"/>
    </row>
    <row r="49" spans="1:21" ht="30.75" customHeight="1">
      <c r="A49" s="48"/>
      <c r="B49" s="1178"/>
      <c r="C49" s="1179"/>
      <c r="D49" s="62"/>
      <c r="E49" s="1155" t="s">
        <v>16</v>
      </c>
      <c r="F49" s="1155"/>
      <c r="G49" s="1155"/>
      <c r="H49" s="1155"/>
      <c r="I49" s="1155"/>
      <c r="J49" s="1156"/>
      <c r="K49" s="63" t="s">
        <v>525</v>
      </c>
      <c r="L49" s="64" t="s">
        <v>525</v>
      </c>
      <c r="M49" s="64" t="s">
        <v>525</v>
      </c>
      <c r="N49" s="64" t="s">
        <v>525</v>
      </c>
      <c r="O49" s="65" t="s">
        <v>525</v>
      </c>
      <c r="P49" s="48"/>
      <c r="Q49" s="48"/>
      <c r="R49" s="48"/>
      <c r="S49" s="48"/>
      <c r="T49" s="48"/>
      <c r="U49" s="48"/>
    </row>
    <row r="50" spans="1:21" ht="30.75" customHeight="1">
      <c r="A50" s="48"/>
      <c r="B50" s="1178"/>
      <c r="C50" s="1179"/>
      <c r="D50" s="62"/>
      <c r="E50" s="1155" t="s">
        <v>17</v>
      </c>
      <c r="F50" s="1155"/>
      <c r="G50" s="1155"/>
      <c r="H50" s="1155"/>
      <c r="I50" s="1155"/>
      <c r="J50" s="1156"/>
      <c r="K50" s="63">
        <v>144</v>
      </c>
      <c r="L50" s="64">
        <v>147</v>
      </c>
      <c r="M50" s="64">
        <v>92</v>
      </c>
      <c r="N50" s="64">
        <v>61</v>
      </c>
      <c r="O50" s="65">
        <v>59</v>
      </c>
      <c r="P50" s="48"/>
      <c r="Q50" s="48"/>
      <c r="R50" s="48"/>
      <c r="S50" s="48"/>
      <c r="T50" s="48"/>
      <c r="U50" s="48"/>
    </row>
    <row r="51" spans="1:21" ht="30.75" customHeight="1">
      <c r="A51" s="48"/>
      <c r="B51" s="1180"/>
      <c r="C51" s="1181"/>
      <c r="D51" s="66"/>
      <c r="E51" s="1155" t="s">
        <v>18</v>
      </c>
      <c r="F51" s="1155"/>
      <c r="G51" s="1155"/>
      <c r="H51" s="1155"/>
      <c r="I51" s="1155"/>
      <c r="J51" s="1156"/>
      <c r="K51" s="63" t="s">
        <v>525</v>
      </c>
      <c r="L51" s="64">
        <v>0</v>
      </c>
      <c r="M51" s="64">
        <v>0</v>
      </c>
      <c r="N51" s="64">
        <v>1</v>
      </c>
      <c r="O51" s="65">
        <v>0</v>
      </c>
      <c r="P51" s="48"/>
      <c r="Q51" s="48"/>
      <c r="R51" s="48"/>
      <c r="S51" s="48"/>
      <c r="T51" s="48"/>
      <c r="U51" s="48"/>
    </row>
    <row r="52" spans="1:21" ht="30.75" customHeight="1">
      <c r="A52" s="48"/>
      <c r="B52" s="1153" t="s">
        <v>19</v>
      </c>
      <c r="C52" s="1154"/>
      <c r="D52" s="66"/>
      <c r="E52" s="1155" t="s">
        <v>20</v>
      </c>
      <c r="F52" s="1155"/>
      <c r="G52" s="1155"/>
      <c r="H52" s="1155"/>
      <c r="I52" s="1155"/>
      <c r="J52" s="1156"/>
      <c r="K52" s="63">
        <v>2232</v>
      </c>
      <c r="L52" s="64">
        <v>2115</v>
      </c>
      <c r="M52" s="64">
        <v>2166</v>
      </c>
      <c r="N52" s="64">
        <v>2098</v>
      </c>
      <c r="O52" s="65">
        <v>2047</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1587</v>
      </c>
      <c r="L53" s="69">
        <v>1818</v>
      </c>
      <c r="M53" s="69">
        <v>1778</v>
      </c>
      <c r="N53" s="69">
        <v>1694</v>
      </c>
      <c r="O53" s="70">
        <v>1600</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c r="A56" s="48"/>
      <c r="B56" s="72" t="s">
        <v>25</v>
      </c>
      <c r="C56" s="73"/>
      <c r="D56" s="73"/>
      <c r="E56" s="73"/>
      <c r="F56" s="73"/>
      <c r="G56" s="73"/>
      <c r="H56" s="73"/>
      <c r="I56" s="73"/>
      <c r="J56" s="73"/>
      <c r="K56" s="74"/>
      <c r="L56" s="74"/>
      <c r="M56" s="74"/>
      <c r="N56" s="74"/>
      <c r="O56" s="75" t="s">
        <v>585</v>
      </c>
      <c r="P56" s="48"/>
      <c r="Q56" s="48"/>
      <c r="R56" s="48"/>
      <c r="S56" s="48"/>
      <c r="T56" s="48"/>
      <c r="U56" s="48"/>
    </row>
    <row r="57" spans="1:21" ht="31.5" customHeight="1" thickBot="1">
      <c r="A57" s="48"/>
      <c r="B57" s="76"/>
      <c r="C57" s="77"/>
      <c r="D57" s="77"/>
      <c r="E57" s="78"/>
      <c r="F57" s="78"/>
      <c r="G57" s="78"/>
      <c r="H57" s="78"/>
      <c r="I57" s="78"/>
      <c r="J57" s="79" t="s">
        <v>2</v>
      </c>
      <c r="K57" s="80" t="s">
        <v>586</v>
      </c>
      <c r="L57" s="81" t="s">
        <v>587</v>
      </c>
      <c r="M57" s="81" t="s">
        <v>588</v>
      </c>
      <c r="N57" s="81" t="s">
        <v>589</v>
      </c>
      <c r="O57" s="82" t="s">
        <v>590</v>
      </c>
      <c r="P57" s="48"/>
      <c r="Q57" s="48"/>
      <c r="R57" s="48"/>
      <c r="S57" s="48"/>
      <c r="T57" s="48"/>
      <c r="U57" s="48"/>
    </row>
    <row r="58" spans="1:21" ht="31.5" customHeight="1">
      <c r="B58" s="1161" t="s">
        <v>26</v>
      </c>
      <c r="C58" s="1162"/>
      <c r="D58" s="1167" t="s">
        <v>27</v>
      </c>
      <c r="E58" s="1168"/>
      <c r="F58" s="1168"/>
      <c r="G58" s="1168"/>
      <c r="H58" s="1168"/>
      <c r="I58" s="1168"/>
      <c r="J58" s="1169"/>
      <c r="K58" s="83"/>
      <c r="L58" s="84"/>
      <c r="M58" s="84"/>
      <c r="N58" s="84"/>
      <c r="O58" s="85"/>
    </row>
    <row r="59" spans="1:21" ht="31.5" customHeight="1">
      <c r="B59" s="1163"/>
      <c r="C59" s="1164"/>
      <c r="D59" s="1170" t="s">
        <v>28</v>
      </c>
      <c r="E59" s="1171"/>
      <c r="F59" s="1171"/>
      <c r="G59" s="1171"/>
      <c r="H59" s="1171"/>
      <c r="I59" s="1171"/>
      <c r="J59" s="1172"/>
      <c r="K59" s="86"/>
      <c r="L59" s="87"/>
      <c r="M59" s="87"/>
      <c r="N59" s="87"/>
      <c r="O59" s="88"/>
    </row>
    <row r="60" spans="1:21" ht="31.5" customHeight="1" thickBot="1">
      <c r="B60" s="1165"/>
      <c r="C60" s="1166"/>
      <c r="D60" s="1173" t="s">
        <v>29</v>
      </c>
      <c r="E60" s="1174"/>
      <c r="F60" s="1174"/>
      <c r="G60" s="1174"/>
      <c r="H60" s="1174"/>
      <c r="I60" s="1174"/>
      <c r="J60" s="1175"/>
      <c r="K60" s="89"/>
      <c r="L60" s="90"/>
      <c r="M60" s="90"/>
      <c r="N60" s="90"/>
      <c r="O60" s="91"/>
    </row>
    <row r="61" spans="1:21" ht="24" customHeight="1">
      <c r="B61" s="92"/>
      <c r="C61" s="92"/>
      <c r="D61" s="93" t="s">
        <v>30</v>
      </c>
      <c r="E61" s="94"/>
      <c r="F61" s="94"/>
      <c r="G61" s="94"/>
      <c r="H61" s="94"/>
      <c r="I61" s="94"/>
      <c r="J61" s="94"/>
      <c r="K61" s="94"/>
      <c r="L61" s="94"/>
      <c r="M61" s="94"/>
      <c r="N61" s="94"/>
      <c r="O61" s="94"/>
    </row>
    <row r="62" spans="1:21" ht="24" customHeight="1">
      <c r="B62" s="95"/>
      <c r="C62" s="95"/>
      <c r="D62" s="93" t="s">
        <v>31</v>
      </c>
      <c r="E62" s="94"/>
      <c r="F62" s="94"/>
      <c r="G62" s="94"/>
      <c r="H62" s="94"/>
      <c r="I62" s="94"/>
      <c r="J62" s="94"/>
      <c r="K62" s="94"/>
      <c r="L62" s="94"/>
      <c r="M62" s="94"/>
      <c r="N62" s="94"/>
      <c r="O62" s="94"/>
    </row>
    <row r="63" spans="1:21" ht="24" customHeight="1">
      <c r="A63" s="48"/>
      <c r="B63" s="71"/>
      <c r="C63" s="48"/>
      <c r="D63" s="48"/>
      <c r="E63" s="48"/>
      <c r="F63" s="48"/>
      <c r="G63" s="48"/>
      <c r="H63" s="48"/>
      <c r="I63" s="48"/>
      <c r="J63" s="48"/>
      <c r="K63" s="48"/>
      <c r="L63" s="48"/>
      <c r="M63" s="48"/>
      <c r="N63" s="48"/>
      <c r="O63" s="48"/>
      <c r="P63" s="48"/>
      <c r="Q63" s="48"/>
      <c r="R63" s="48"/>
      <c r="S63" s="48"/>
      <c r="T63" s="48"/>
      <c r="U63" s="48"/>
    </row>
    <row r="64" spans="1:21" ht="24" customHeight="1">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UmcsCwE27eTH+RZZUoe78jwP8A/oirJ54bON3KoUKzEd1Foac3l2+1l+Nyr5kBRwu3ZyxIfvFkGnlGKJPih6wg==" saltValue="IMhdhwuZ4MzaUgrXKD1y2A=="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2"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7" t="s">
        <v>9</v>
      </c>
    </row>
    <row r="40" spans="2:13" ht="27.75" customHeight="1" thickBot="1">
      <c r="B40" s="98" t="s">
        <v>10</v>
      </c>
      <c r="C40" s="99"/>
      <c r="D40" s="99"/>
      <c r="E40" s="100"/>
      <c r="F40" s="100"/>
      <c r="G40" s="100"/>
      <c r="H40" s="101" t="s">
        <v>2</v>
      </c>
      <c r="I40" s="102" t="s">
        <v>566</v>
      </c>
      <c r="J40" s="103" t="s">
        <v>567</v>
      </c>
      <c r="K40" s="103" t="s">
        <v>568</v>
      </c>
      <c r="L40" s="103" t="s">
        <v>569</v>
      </c>
      <c r="M40" s="104" t="s">
        <v>570</v>
      </c>
    </row>
    <row r="41" spans="2:13" ht="27.75" customHeight="1">
      <c r="B41" s="1196" t="s">
        <v>32</v>
      </c>
      <c r="C41" s="1197"/>
      <c r="D41" s="105"/>
      <c r="E41" s="1198" t="s">
        <v>33</v>
      </c>
      <c r="F41" s="1198"/>
      <c r="G41" s="1198"/>
      <c r="H41" s="1199"/>
      <c r="I41" s="355">
        <v>31239</v>
      </c>
      <c r="J41" s="356">
        <v>31599</v>
      </c>
      <c r="K41" s="356">
        <v>30639</v>
      </c>
      <c r="L41" s="356">
        <v>31271</v>
      </c>
      <c r="M41" s="357">
        <v>30456</v>
      </c>
    </row>
    <row r="42" spans="2:13" ht="27.75" customHeight="1">
      <c r="B42" s="1186"/>
      <c r="C42" s="1187"/>
      <c r="D42" s="106"/>
      <c r="E42" s="1190" t="s">
        <v>34</v>
      </c>
      <c r="F42" s="1190"/>
      <c r="G42" s="1190"/>
      <c r="H42" s="1191"/>
      <c r="I42" s="358">
        <v>880</v>
      </c>
      <c r="J42" s="359">
        <v>734</v>
      </c>
      <c r="K42" s="359">
        <v>641</v>
      </c>
      <c r="L42" s="359">
        <v>580</v>
      </c>
      <c r="M42" s="360">
        <v>521</v>
      </c>
    </row>
    <row r="43" spans="2:13" ht="27.75" customHeight="1">
      <c r="B43" s="1186"/>
      <c r="C43" s="1187"/>
      <c r="D43" s="106"/>
      <c r="E43" s="1190" t="s">
        <v>35</v>
      </c>
      <c r="F43" s="1190"/>
      <c r="G43" s="1190"/>
      <c r="H43" s="1191"/>
      <c r="I43" s="358">
        <v>629</v>
      </c>
      <c r="J43" s="359">
        <v>700</v>
      </c>
      <c r="K43" s="359">
        <v>690</v>
      </c>
      <c r="L43" s="359">
        <v>574</v>
      </c>
      <c r="M43" s="360">
        <v>511</v>
      </c>
    </row>
    <row r="44" spans="2:13" ht="27.75" customHeight="1">
      <c r="B44" s="1186"/>
      <c r="C44" s="1187"/>
      <c r="D44" s="106"/>
      <c r="E44" s="1190" t="s">
        <v>36</v>
      </c>
      <c r="F44" s="1190"/>
      <c r="G44" s="1190"/>
      <c r="H44" s="1191"/>
      <c r="I44" s="358" t="s">
        <v>525</v>
      </c>
      <c r="J44" s="359" t="s">
        <v>525</v>
      </c>
      <c r="K44" s="359" t="s">
        <v>525</v>
      </c>
      <c r="L44" s="359" t="s">
        <v>525</v>
      </c>
      <c r="M44" s="360" t="s">
        <v>525</v>
      </c>
    </row>
    <row r="45" spans="2:13" ht="27.75" customHeight="1">
      <c r="B45" s="1186"/>
      <c r="C45" s="1187"/>
      <c r="D45" s="106"/>
      <c r="E45" s="1190" t="s">
        <v>37</v>
      </c>
      <c r="F45" s="1190"/>
      <c r="G45" s="1190"/>
      <c r="H45" s="1191"/>
      <c r="I45" s="358">
        <v>3630</v>
      </c>
      <c r="J45" s="359">
        <v>3860</v>
      </c>
      <c r="K45" s="359">
        <v>3612</v>
      </c>
      <c r="L45" s="359">
        <v>3989</v>
      </c>
      <c r="M45" s="360">
        <v>3962</v>
      </c>
    </row>
    <row r="46" spans="2:13" ht="27.75" customHeight="1">
      <c r="B46" s="1186"/>
      <c r="C46" s="1187"/>
      <c r="D46" s="107"/>
      <c r="E46" s="1190" t="s">
        <v>38</v>
      </c>
      <c r="F46" s="1190"/>
      <c r="G46" s="1190"/>
      <c r="H46" s="1191"/>
      <c r="I46" s="358" t="s">
        <v>525</v>
      </c>
      <c r="J46" s="359" t="s">
        <v>525</v>
      </c>
      <c r="K46" s="359" t="s">
        <v>525</v>
      </c>
      <c r="L46" s="359" t="s">
        <v>525</v>
      </c>
      <c r="M46" s="360" t="s">
        <v>525</v>
      </c>
    </row>
    <row r="47" spans="2:13" ht="27.75" customHeight="1">
      <c r="B47" s="1186"/>
      <c r="C47" s="1187"/>
      <c r="D47" s="108"/>
      <c r="E47" s="1200" t="s">
        <v>39</v>
      </c>
      <c r="F47" s="1201"/>
      <c r="G47" s="1201"/>
      <c r="H47" s="1202"/>
      <c r="I47" s="358" t="s">
        <v>525</v>
      </c>
      <c r="J47" s="359" t="s">
        <v>525</v>
      </c>
      <c r="K47" s="359" t="s">
        <v>525</v>
      </c>
      <c r="L47" s="359" t="s">
        <v>525</v>
      </c>
      <c r="M47" s="360" t="s">
        <v>525</v>
      </c>
    </row>
    <row r="48" spans="2:13" ht="27.75" customHeight="1">
      <c r="B48" s="1186"/>
      <c r="C48" s="1187"/>
      <c r="D48" s="106"/>
      <c r="E48" s="1190" t="s">
        <v>40</v>
      </c>
      <c r="F48" s="1190"/>
      <c r="G48" s="1190"/>
      <c r="H48" s="1191"/>
      <c r="I48" s="358" t="s">
        <v>525</v>
      </c>
      <c r="J48" s="359" t="s">
        <v>525</v>
      </c>
      <c r="K48" s="359" t="s">
        <v>525</v>
      </c>
      <c r="L48" s="359" t="s">
        <v>525</v>
      </c>
      <c r="M48" s="360" t="s">
        <v>525</v>
      </c>
    </row>
    <row r="49" spans="2:13" ht="27.75" customHeight="1">
      <c r="B49" s="1188"/>
      <c r="C49" s="1189"/>
      <c r="D49" s="106"/>
      <c r="E49" s="1190" t="s">
        <v>41</v>
      </c>
      <c r="F49" s="1190"/>
      <c r="G49" s="1190"/>
      <c r="H49" s="1191"/>
      <c r="I49" s="358" t="s">
        <v>525</v>
      </c>
      <c r="J49" s="359" t="s">
        <v>525</v>
      </c>
      <c r="K49" s="359" t="s">
        <v>525</v>
      </c>
      <c r="L49" s="359" t="s">
        <v>525</v>
      </c>
      <c r="M49" s="360" t="s">
        <v>525</v>
      </c>
    </row>
    <row r="50" spans="2:13" ht="27.75" customHeight="1">
      <c r="B50" s="1184" t="s">
        <v>42</v>
      </c>
      <c r="C50" s="1185"/>
      <c r="D50" s="109"/>
      <c r="E50" s="1190" t="s">
        <v>43</v>
      </c>
      <c r="F50" s="1190"/>
      <c r="G50" s="1190"/>
      <c r="H50" s="1191"/>
      <c r="I50" s="358">
        <v>6183</v>
      </c>
      <c r="J50" s="359">
        <v>5464</v>
      </c>
      <c r="K50" s="359">
        <v>4369</v>
      </c>
      <c r="L50" s="359">
        <v>5881</v>
      </c>
      <c r="M50" s="360">
        <v>6760</v>
      </c>
    </row>
    <row r="51" spans="2:13" ht="27.75" customHeight="1">
      <c r="B51" s="1186"/>
      <c r="C51" s="1187"/>
      <c r="D51" s="106"/>
      <c r="E51" s="1190" t="s">
        <v>44</v>
      </c>
      <c r="F51" s="1190"/>
      <c r="G51" s="1190"/>
      <c r="H51" s="1191"/>
      <c r="I51" s="358">
        <v>2270</v>
      </c>
      <c r="J51" s="359">
        <v>2420</v>
      </c>
      <c r="K51" s="359">
        <v>2138</v>
      </c>
      <c r="L51" s="359">
        <v>1993</v>
      </c>
      <c r="M51" s="360">
        <v>2018</v>
      </c>
    </row>
    <row r="52" spans="2:13" ht="27.75" customHeight="1">
      <c r="B52" s="1188"/>
      <c r="C52" s="1189"/>
      <c r="D52" s="106"/>
      <c r="E52" s="1190" t="s">
        <v>45</v>
      </c>
      <c r="F52" s="1190"/>
      <c r="G52" s="1190"/>
      <c r="H52" s="1191"/>
      <c r="I52" s="358">
        <v>19509</v>
      </c>
      <c r="J52" s="359">
        <v>19442</v>
      </c>
      <c r="K52" s="359">
        <v>19207</v>
      </c>
      <c r="L52" s="359">
        <v>19448</v>
      </c>
      <c r="M52" s="360">
        <v>19021</v>
      </c>
    </row>
    <row r="53" spans="2:13" ht="27.75" customHeight="1" thickBot="1">
      <c r="B53" s="1192" t="s">
        <v>46</v>
      </c>
      <c r="C53" s="1193"/>
      <c r="D53" s="110"/>
      <c r="E53" s="1194" t="s">
        <v>47</v>
      </c>
      <c r="F53" s="1194"/>
      <c r="G53" s="1194"/>
      <c r="H53" s="1195"/>
      <c r="I53" s="361">
        <v>8416</v>
      </c>
      <c r="J53" s="362">
        <v>9567</v>
      </c>
      <c r="K53" s="362">
        <v>9869</v>
      </c>
      <c r="L53" s="362">
        <v>9093</v>
      </c>
      <c r="M53" s="363">
        <v>7650</v>
      </c>
    </row>
    <row r="54" spans="2:13" ht="27.75" customHeight="1">
      <c r="B54" s="111" t="s">
        <v>48</v>
      </c>
      <c r="C54" s="112"/>
      <c r="D54" s="112"/>
      <c r="E54" s="113"/>
      <c r="F54" s="113"/>
      <c r="G54" s="113"/>
      <c r="H54" s="113"/>
      <c r="I54" s="114"/>
      <c r="J54" s="114"/>
      <c r="K54" s="114"/>
      <c r="L54" s="114"/>
      <c r="M54" s="114"/>
    </row>
    <row r="55" spans="2:13"/>
  </sheetData>
  <sheetProtection algorithmName="SHA-512" hashValue="ZG7D0EIwrYPa77FhPvAN16Db6bG1Bvw82hwy4GvkABEeBzL3x8b1NJt5/9uSCmr45cK0OTjtdJlNsKRIP/bx8Q==" saltValue="WlafA3VrakqXcHF4TAPhG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15" t="s">
        <v>49</v>
      </c>
    </row>
    <row r="54" spans="2:8" ht="29.25" customHeight="1" thickBot="1">
      <c r="B54" s="116" t="s">
        <v>1</v>
      </c>
      <c r="C54" s="117"/>
      <c r="D54" s="117"/>
      <c r="E54" s="118" t="s">
        <v>2</v>
      </c>
      <c r="F54" s="119" t="s">
        <v>568</v>
      </c>
      <c r="G54" s="119" t="s">
        <v>569</v>
      </c>
      <c r="H54" s="120" t="s">
        <v>570</v>
      </c>
    </row>
    <row r="55" spans="2:8" ht="52.5" customHeight="1">
      <c r="B55" s="121"/>
      <c r="C55" s="1211" t="s">
        <v>50</v>
      </c>
      <c r="D55" s="1211"/>
      <c r="E55" s="1212"/>
      <c r="F55" s="122">
        <v>956</v>
      </c>
      <c r="G55" s="122">
        <v>1752</v>
      </c>
      <c r="H55" s="123">
        <v>2523</v>
      </c>
    </row>
    <row r="56" spans="2:8" ht="52.5" customHeight="1">
      <c r="B56" s="124"/>
      <c r="C56" s="1213" t="s">
        <v>51</v>
      </c>
      <c r="D56" s="1213"/>
      <c r="E56" s="1214"/>
      <c r="F56" s="125">
        <v>89</v>
      </c>
      <c r="G56" s="125">
        <v>465</v>
      </c>
      <c r="H56" s="126">
        <v>395</v>
      </c>
    </row>
    <row r="57" spans="2:8" ht="53.25" customHeight="1">
      <c r="B57" s="124"/>
      <c r="C57" s="1215" t="s">
        <v>52</v>
      </c>
      <c r="D57" s="1215"/>
      <c r="E57" s="1216"/>
      <c r="F57" s="127">
        <v>2411</v>
      </c>
      <c r="G57" s="127">
        <v>2419</v>
      </c>
      <c r="H57" s="128">
        <v>2368</v>
      </c>
    </row>
    <row r="58" spans="2:8" ht="45.75" customHeight="1">
      <c r="B58" s="129"/>
      <c r="C58" s="1203" t="s">
        <v>604</v>
      </c>
      <c r="D58" s="1204"/>
      <c r="E58" s="1205"/>
      <c r="F58" s="130">
        <v>578</v>
      </c>
      <c r="G58" s="130">
        <v>678</v>
      </c>
      <c r="H58" s="131">
        <v>659</v>
      </c>
    </row>
    <row r="59" spans="2:8" ht="45.75" customHeight="1">
      <c r="B59" s="129"/>
      <c r="C59" s="1203" t="s">
        <v>605</v>
      </c>
      <c r="D59" s="1204"/>
      <c r="E59" s="1205"/>
      <c r="F59" s="130">
        <v>608</v>
      </c>
      <c r="G59" s="130">
        <v>608</v>
      </c>
      <c r="H59" s="131">
        <v>608</v>
      </c>
    </row>
    <row r="60" spans="2:8" ht="45.75" customHeight="1">
      <c r="B60" s="129"/>
      <c r="C60" s="1203" t="s">
        <v>606</v>
      </c>
      <c r="D60" s="1204"/>
      <c r="E60" s="1205"/>
      <c r="F60" s="130">
        <v>577</v>
      </c>
      <c r="G60" s="130">
        <v>547</v>
      </c>
      <c r="H60" s="131">
        <v>490</v>
      </c>
    </row>
    <row r="61" spans="2:8" ht="45.75" customHeight="1">
      <c r="B61" s="129"/>
      <c r="C61" s="1203" t="s">
        <v>607</v>
      </c>
      <c r="D61" s="1204"/>
      <c r="E61" s="1205"/>
      <c r="F61" s="130">
        <v>183</v>
      </c>
      <c r="G61" s="130">
        <v>167</v>
      </c>
      <c r="H61" s="131">
        <v>208</v>
      </c>
    </row>
    <row r="62" spans="2:8" ht="45.75" customHeight="1" thickBot="1">
      <c r="B62" s="132"/>
      <c r="C62" s="1206" t="s">
        <v>608</v>
      </c>
      <c r="D62" s="1207"/>
      <c r="E62" s="1208"/>
      <c r="F62" s="133">
        <v>39</v>
      </c>
      <c r="G62" s="133">
        <v>63</v>
      </c>
      <c r="H62" s="134">
        <v>89</v>
      </c>
    </row>
    <row r="63" spans="2:8" ht="52.5" customHeight="1" thickBot="1">
      <c r="B63" s="135"/>
      <c r="C63" s="1209" t="s">
        <v>53</v>
      </c>
      <c r="D63" s="1209"/>
      <c r="E63" s="1210"/>
      <c r="F63" s="136">
        <v>3456</v>
      </c>
      <c r="G63" s="136">
        <v>4636</v>
      </c>
      <c r="H63" s="137">
        <v>5286</v>
      </c>
    </row>
    <row r="64" spans="2:8"/>
  </sheetData>
  <sheetProtection algorithmName="SHA-512" hashValue="fKrFiCdoSNP001SpYcbn9Vb/cgN50AlZdWyBwlbXh8h02jZZ2/+utCw/coMOwiFCWcGHqk8RxvNBxDDNRvqpkQ==" saltValue="eoebD2qm+d4FUaqPTXM3P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cols>
    <col min="1" max="1" width="45.875" style="144" customWidth="1"/>
    <col min="2" max="8" width="13.375" style="144" customWidth="1"/>
    <col min="9" max="16384" width="11.125" style="144"/>
  </cols>
  <sheetData>
    <row r="1" spans="1:8">
      <c r="A1" s="138"/>
      <c r="B1" s="139"/>
      <c r="C1" s="140"/>
      <c r="D1" s="141"/>
      <c r="E1" s="142"/>
      <c r="F1" s="142"/>
      <c r="G1" s="142"/>
      <c r="H1" s="143"/>
    </row>
    <row r="2" spans="1:8">
      <c r="A2" s="145"/>
      <c r="B2" s="146"/>
      <c r="C2" s="147"/>
      <c r="D2" s="148" t="s">
        <v>54</v>
      </c>
      <c r="E2" s="149"/>
      <c r="F2" s="150" t="s">
        <v>563</v>
      </c>
      <c r="G2" s="151"/>
      <c r="H2" s="152"/>
    </row>
    <row r="3" spans="1:8">
      <c r="A3" s="148" t="s">
        <v>556</v>
      </c>
      <c r="B3" s="153"/>
      <c r="C3" s="154"/>
      <c r="D3" s="155">
        <v>60809</v>
      </c>
      <c r="E3" s="156"/>
      <c r="F3" s="157">
        <v>41934</v>
      </c>
      <c r="G3" s="158"/>
      <c r="H3" s="159"/>
    </row>
    <row r="4" spans="1:8">
      <c r="A4" s="160"/>
      <c r="B4" s="161"/>
      <c r="C4" s="162"/>
      <c r="D4" s="163">
        <v>46748</v>
      </c>
      <c r="E4" s="164"/>
      <c r="F4" s="165">
        <v>23352</v>
      </c>
      <c r="G4" s="166"/>
      <c r="H4" s="167"/>
    </row>
    <row r="5" spans="1:8">
      <c r="A5" s="148" t="s">
        <v>558</v>
      </c>
      <c r="B5" s="153"/>
      <c r="C5" s="154"/>
      <c r="D5" s="155">
        <v>77047</v>
      </c>
      <c r="E5" s="156"/>
      <c r="F5" s="157">
        <v>45588</v>
      </c>
      <c r="G5" s="158"/>
      <c r="H5" s="159"/>
    </row>
    <row r="6" spans="1:8">
      <c r="A6" s="160"/>
      <c r="B6" s="161"/>
      <c r="C6" s="162"/>
      <c r="D6" s="163">
        <v>47556</v>
      </c>
      <c r="E6" s="164"/>
      <c r="F6" s="165">
        <v>24150</v>
      </c>
      <c r="G6" s="166"/>
      <c r="H6" s="167"/>
    </row>
    <row r="7" spans="1:8">
      <c r="A7" s="148" t="s">
        <v>559</v>
      </c>
      <c r="B7" s="153"/>
      <c r="C7" s="154"/>
      <c r="D7" s="155">
        <v>55436</v>
      </c>
      <c r="E7" s="156"/>
      <c r="F7" s="157">
        <v>45483</v>
      </c>
      <c r="G7" s="158"/>
      <c r="H7" s="159"/>
    </row>
    <row r="8" spans="1:8">
      <c r="A8" s="160"/>
      <c r="B8" s="161"/>
      <c r="C8" s="162"/>
      <c r="D8" s="163">
        <v>31274</v>
      </c>
      <c r="E8" s="164"/>
      <c r="F8" s="165">
        <v>24241</v>
      </c>
      <c r="G8" s="166"/>
      <c r="H8" s="167"/>
    </row>
    <row r="9" spans="1:8">
      <c r="A9" s="148" t="s">
        <v>560</v>
      </c>
      <c r="B9" s="153"/>
      <c r="C9" s="154"/>
      <c r="D9" s="155">
        <v>69237</v>
      </c>
      <c r="E9" s="156"/>
      <c r="F9" s="157">
        <v>45945</v>
      </c>
      <c r="G9" s="158"/>
      <c r="H9" s="159"/>
    </row>
    <row r="10" spans="1:8">
      <c r="A10" s="160"/>
      <c r="B10" s="161"/>
      <c r="C10" s="162"/>
      <c r="D10" s="163">
        <v>55085</v>
      </c>
      <c r="E10" s="164"/>
      <c r="F10" s="165">
        <v>25180</v>
      </c>
      <c r="G10" s="166"/>
      <c r="H10" s="167"/>
    </row>
    <row r="11" spans="1:8">
      <c r="A11" s="148" t="s">
        <v>561</v>
      </c>
      <c r="B11" s="153"/>
      <c r="C11" s="154"/>
      <c r="D11" s="155">
        <v>49261</v>
      </c>
      <c r="E11" s="156"/>
      <c r="F11" s="157">
        <v>44475</v>
      </c>
      <c r="G11" s="158"/>
      <c r="H11" s="159"/>
    </row>
    <row r="12" spans="1:8">
      <c r="A12" s="160"/>
      <c r="B12" s="161"/>
      <c r="C12" s="168"/>
      <c r="D12" s="163">
        <v>32741</v>
      </c>
      <c r="E12" s="164"/>
      <c r="F12" s="165">
        <v>24780</v>
      </c>
      <c r="G12" s="166"/>
      <c r="H12" s="167"/>
    </row>
    <row r="13" spans="1:8">
      <c r="A13" s="148"/>
      <c r="B13" s="153"/>
      <c r="C13" s="169"/>
      <c r="D13" s="170">
        <v>62358</v>
      </c>
      <c r="E13" s="171"/>
      <c r="F13" s="172">
        <v>44685</v>
      </c>
      <c r="G13" s="173"/>
      <c r="H13" s="159"/>
    </row>
    <row r="14" spans="1:8">
      <c r="A14" s="160"/>
      <c r="B14" s="161"/>
      <c r="C14" s="162"/>
      <c r="D14" s="163">
        <v>42681</v>
      </c>
      <c r="E14" s="164"/>
      <c r="F14" s="165">
        <v>24341</v>
      </c>
      <c r="G14" s="166"/>
      <c r="H14" s="167"/>
    </row>
    <row r="17" spans="1:11">
      <c r="A17" s="144" t="s">
        <v>55</v>
      </c>
    </row>
    <row r="18" spans="1:11">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c r="A19" s="174" t="s">
        <v>56</v>
      </c>
      <c r="B19" s="174">
        <f>ROUND(VALUE(SUBSTITUTE(実質収支比率等に係る経年分析!F$48,"▲","-")),2)</f>
        <v>8.17</v>
      </c>
      <c r="C19" s="174">
        <f>ROUND(VALUE(SUBSTITUTE(実質収支比率等に係る経年分析!G$48,"▲","-")),2)</f>
        <v>4.91</v>
      </c>
      <c r="D19" s="174">
        <f>ROUND(VALUE(SUBSTITUTE(実質収支比率等に係る経年分析!H$48,"▲","-")),2)</f>
        <v>3.49</v>
      </c>
      <c r="E19" s="174">
        <f>ROUND(VALUE(SUBSTITUTE(実質収支比率等に係る経年分析!I$48,"▲","-")),2)</f>
        <v>7.62</v>
      </c>
      <c r="F19" s="174">
        <f>ROUND(VALUE(SUBSTITUTE(実質収支比率等に係る経年分析!J$48,"▲","-")),2)</f>
        <v>5.0999999999999996</v>
      </c>
    </row>
    <row r="20" spans="1:11">
      <c r="A20" s="174" t="s">
        <v>57</v>
      </c>
      <c r="B20" s="174">
        <f>ROUND(VALUE(SUBSTITUTE(実質収支比率等に係る経年分析!F$47,"▲","-")),2)</f>
        <v>15.28</v>
      </c>
      <c r="C20" s="174">
        <f>ROUND(VALUE(SUBSTITUTE(実質収支比率等に係る経年分析!G$47,"▲","-")),2)</f>
        <v>10.91</v>
      </c>
      <c r="D20" s="174">
        <f>ROUND(VALUE(SUBSTITUTE(実質収支比率等に係る経年分析!H$47,"▲","-")),2)</f>
        <v>5.48</v>
      </c>
      <c r="E20" s="174">
        <f>ROUND(VALUE(SUBSTITUTE(実質収支比率等に係る経年分析!I$47,"▲","-")),2)</f>
        <v>9.5</v>
      </c>
      <c r="F20" s="174">
        <f>ROUND(VALUE(SUBSTITUTE(実質収支比率等に係る経年分析!J$47,"▲","-")),2)</f>
        <v>14.02</v>
      </c>
    </row>
    <row r="21" spans="1:11">
      <c r="A21" s="174" t="s">
        <v>58</v>
      </c>
      <c r="B21" s="174">
        <f>IF(ISNUMBER(VALUE(SUBSTITUTE(実質収支比率等に係る経年分析!F$49,"▲","-"))),ROUND(VALUE(SUBSTITUTE(実質収支比率等に係る経年分析!F$49,"▲","-")),2),NA())</f>
        <v>-4.04</v>
      </c>
      <c r="C21" s="174">
        <f>IF(ISNUMBER(VALUE(SUBSTITUTE(実質収支比率等に係る経年分析!G$49,"▲","-"))),ROUND(VALUE(SUBSTITUTE(実質収支比率等に係る経年分析!G$49,"▲","-")),2),NA())</f>
        <v>-11.81</v>
      </c>
      <c r="D21" s="174">
        <f>IF(ISNUMBER(VALUE(SUBSTITUTE(実質収支比率等に係る経年分析!H$49,"▲","-"))),ROUND(VALUE(SUBSTITUTE(実質収支比率等に係る経年分析!H$49,"▲","-")),2),NA())</f>
        <v>-8.9</v>
      </c>
      <c r="E21" s="174">
        <f>IF(ISNUMBER(VALUE(SUBSTITUTE(実質収支比率等に係る経年分析!I$49,"▲","-"))),ROUND(VALUE(SUBSTITUTE(実質収支比率等に係る経年分析!I$49,"▲","-")),2),NA())</f>
        <v>6.96</v>
      </c>
      <c r="F21" s="174">
        <f>IF(ISNUMBER(VALUE(SUBSTITUTE(実質収支比率等に係る経年分析!J$49,"▲","-"))),ROUND(VALUE(SUBSTITUTE(実質収支比率等に係る経年分析!J$49,"▲","-")),2),NA())</f>
        <v>-3.44</v>
      </c>
    </row>
    <row r="24" spans="1:11">
      <c r="A24" s="144" t="s">
        <v>59</v>
      </c>
    </row>
    <row r="25" spans="1:11">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c r="A26" s="175"/>
      <c r="B26" s="175" t="s">
        <v>60</v>
      </c>
      <c r="C26" s="175" t="s">
        <v>61</v>
      </c>
      <c r="D26" s="175" t="s">
        <v>60</v>
      </c>
      <c r="E26" s="175" t="s">
        <v>61</v>
      </c>
      <c r="F26" s="175" t="s">
        <v>60</v>
      </c>
      <c r="G26" s="175" t="s">
        <v>61</v>
      </c>
      <c r="H26" s="175" t="s">
        <v>60</v>
      </c>
      <c r="I26" s="175" t="s">
        <v>61</v>
      </c>
      <c r="J26" s="175" t="s">
        <v>60</v>
      </c>
      <c r="K26" s="175" t="s">
        <v>61</v>
      </c>
    </row>
    <row r="27" spans="1:11">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0.03</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v>
      </c>
    </row>
    <row r="28" spans="1:11">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c r="A29" s="175" t="str">
        <f>IF(連結実質赤字比率に係る赤字・黒字の構成分析!C$41="",NA(),連結実質赤字比率に係る赤字・黒字の構成分析!C$41)</f>
        <v>姶良市国民健康保険特別会計施設勘定</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0.03</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0.03</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0.03</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0.03</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0.02</v>
      </c>
    </row>
    <row r="30" spans="1:11">
      <c r="A30" s="175" t="str">
        <f>IF(連結実質赤字比率に係る赤字・黒字の構成分析!C$40="",NA(),連結実質赤字比率に係る赤字・黒字の構成分析!C$40)</f>
        <v>姶良市介護保険特別会計介護サービス事業勘定</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0.01</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0.02</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0.03</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0.03</v>
      </c>
    </row>
    <row r="31" spans="1:11">
      <c r="A31" s="175" t="str">
        <f>IF(連結実質赤字比率に係る赤字・黒字の構成分析!C$39="",NA(),連結実質赤字比率に係る赤字・黒字の構成分析!C$39)</f>
        <v>姶良市後期高齢者医療特別会計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0.23</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0.32</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0.12</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0.04</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0.05</v>
      </c>
    </row>
    <row r="32" spans="1:11">
      <c r="A32" s="175" t="str">
        <f>IF(連結実質赤字比率に係る赤字・黒字の構成分析!C$38="",NA(),連結実質赤字比率に係る赤字・黒字の構成分析!C$38)</f>
        <v>姶良市国民健康保険特別会計事業勘定</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3.3</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1.9</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1.2</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0.93</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0.59</v>
      </c>
    </row>
    <row r="33" spans="1:16">
      <c r="A33" s="175" t="str">
        <f>IF(連結実質赤字比率に係る赤字・黒字の構成分析!C$37="",NA(),連結実質赤字比率に係る赤字・黒字の構成分析!C$37)</f>
        <v>姶良市下水道事業会計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1.98</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1.98</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1.81</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1.67</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1.7</v>
      </c>
    </row>
    <row r="34" spans="1:16">
      <c r="A34" s="175" t="str">
        <f>IF(連結実質赤字比率に係る赤字・黒字の構成分析!C$36="",NA(),連結実質赤字比率に係る赤字・黒字の構成分析!C$36)</f>
        <v>姶良市介護保険特別会計保険事業勘定</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1.61</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1.2</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0.34</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1.87</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2.2599999999999998</v>
      </c>
    </row>
    <row r="35" spans="1:16">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8.17</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4.9000000000000004</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3.49</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7.62</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5.09</v>
      </c>
    </row>
    <row r="36" spans="1:16">
      <c r="A36" s="175" t="str">
        <f>IF(連結実質赤字比率に係る赤字・黒字の構成分析!C$34="",NA(),連結実質赤字比率に係る赤字・黒字の構成分析!C$34)</f>
        <v>姶良市水道事業会計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11.88</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10.62</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9.84</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9.8800000000000008</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8.93</v>
      </c>
    </row>
    <row r="39" spans="1:16">
      <c r="A39" s="144" t="s">
        <v>62</v>
      </c>
    </row>
    <row r="40" spans="1:16">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c r="A42" s="176" t="s">
        <v>65</v>
      </c>
      <c r="B42" s="176"/>
      <c r="C42" s="176"/>
      <c r="D42" s="176">
        <f>'実質公債費比率（分子）の構造'!K$52</f>
        <v>2232</v>
      </c>
      <c r="E42" s="176"/>
      <c r="F42" s="176"/>
      <c r="G42" s="176">
        <f>'実質公債費比率（分子）の構造'!L$52</f>
        <v>2115</v>
      </c>
      <c r="H42" s="176"/>
      <c r="I42" s="176"/>
      <c r="J42" s="176">
        <f>'実質公債費比率（分子）の構造'!M$52</f>
        <v>2166</v>
      </c>
      <c r="K42" s="176"/>
      <c r="L42" s="176"/>
      <c r="M42" s="176">
        <f>'実質公債費比率（分子）の構造'!N$52</f>
        <v>2098</v>
      </c>
      <c r="N42" s="176"/>
      <c r="O42" s="176"/>
      <c r="P42" s="176">
        <f>'実質公債費比率（分子）の構造'!O$52</f>
        <v>2047</v>
      </c>
    </row>
    <row r="43" spans="1:16">
      <c r="A43" s="176" t="s">
        <v>66</v>
      </c>
      <c r="B43" s="176" t="str">
        <f>'実質公債費比率（分子）の構造'!K$51</f>
        <v>-</v>
      </c>
      <c r="C43" s="176"/>
      <c r="D43" s="176"/>
      <c r="E43" s="176">
        <f>'実質公債費比率（分子）の構造'!L$51</f>
        <v>0</v>
      </c>
      <c r="F43" s="176"/>
      <c r="G43" s="176"/>
      <c r="H43" s="176">
        <f>'実質公債費比率（分子）の構造'!M$51</f>
        <v>0</v>
      </c>
      <c r="I43" s="176"/>
      <c r="J43" s="176"/>
      <c r="K43" s="176">
        <f>'実質公債費比率（分子）の構造'!N$51</f>
        <v>1</v>
      </c>
      <c r="L43" s="176"/>
      <c r="M43" s="176"/>
      <c r="N43" s="176">
        <f>'実質公債費比率（分子）の構造'!O$51</f>
        <v>0</v>
      </c>
      <c r="O43" s="176"/>
      <c r="P43" s="176"/>
    </row>
    <row r="44" spans="1:16">
      <c r="A44" s="176" t="s">
        <v>67</v>
      </c>
      <c r="B44" s="176">
        <f>'実質公債費比率（分子）の構造'!K$50</f>
        <v>144</v>
      </c>
      <c r="C44" s="176"/>
      <c r="D44" s="176"/>
      <c r="E44" s="176">
        <f>'実質公債費比率（分子）の構造'!L$50</f>
        <v>147</v>
      </c>
      <c r="F44" s="176"/>
      <c r="G44" s="176"/>
      <c r="H44" s="176">
        <f>'実質公債費比率（分子）の構造'!M$50</f>
        <v>92</v>
      </c>
      <c r="I44" s="176"/>
      <c r="J44" s="176"/>
      <c r="K44" s="176">
        <f>'実質公債費比率（分子）の構造'!N$50</f>
        <v>61</v>
      </c>
      <c r="L44" s="176"/>
      <c r="M44" s="176"/>
      <c r="N44" s="176">
        <f>'実質公債費比率（分子）の構造'!O$50</f>
        <v>59</v>
      </c>
      <c r="O44" s="176"/>
      <c r="P44" s="176"/>
    </row>
    <row r="45" spans="1:16">
      <c r="A45" s="176" t="s">
        <v>68</v>
      </c>
      <c r="B45" s="176" t="str">
        <f>'実質公債費比率（分子）の構造'!K$49</f>
        <v>-</v>
      </c>
      <c r="C45" s="176"/>
      <c r="D45" s="176"/>
      <c r="E45" s="176" t="str">
        <f>'実質公債費比率（分子）の構造'!L$49</f>
        <v>-</v>
      </c>
      <c r="F45" s="176"/>
      <c r="G45" s="176"/>
      <c r="H45" s="176" t="str">
        <f>'実質公債費比率（分子）の構造'!M$49</f>
        <v>-</v>
      </c>
      <c r="I45" s="176"/>
      <c r="J45" s="176"/>
      <c r="K45" s="176" t="str">
        <f>'実質公債費比率（分子）の構造'!N$49</f>
        <v>-</v>
      </c>
      <c r="L45" s="176"/>
      <c r="M45" s="176"/>
      <c r="N45" s="176" t="str">
        <f>'実質公債費比率（分子）の構造'!O$49</f>
        <v>-</v>
      </c>
      <c r="O45" s="176"/>
      <c r="P45" s="176"/>
    </row>
    <row r="46" spans="1:16">
      <c r="A46" s="176" t="s">
        <v>69</v>
      </c>
      <c r="B46" s="176">
        <f>'実質公債費比率（分子）の構造'!K$48</f>
        <v>55</v>
      </c>
      <c r="C46" s="176"/>
      <c r="D46" s="176"/>
      <c r="E46" s="176">
        <f>'実質公債費比率（分子）の構造'!L$48</f>
        <v>54</v>
      </c>
      <c r="F46" s="176"/>
      <c r="G46" s="176"/>
      <c r="H46" s="176">
        <f>'実質公債費比率（分子）の構造'!M$48</f>
        <v>56</v>
      </c>
      <c r="I46" s="176"/>
      <c r="J46" s="176"/>
      <c r="K46" s="176">
        <f>'実質公債費比率（分子）の構造'!N$48</f>
        <v>52</v>
      </c>
      <c r="L46" s="176"/>
      <c r="M46" s="176"/>
      <c r="N46" s="176">
        <f>'実質公債費比率（分子）の構造'!O$48</f>
        <v>55</v>
      </c>
      <c r="O46" s="176"/>
      <c r="P46" s="176"/>
    </row>
    <row r="47" spans="1:16">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c r="A49" s="176" t="s">
        <v>72</v>
      </c>
      <c r="B49" s="176">
        <f>'実質公債費比率（分子）の構造'!K$45</f>
        <v>3620</v>
      </c>
      <c r="C49" s="176"/>
      <c r="D49" s="176"/>
      <c r="E49" s="176">
        <f>'実質公債費比率（分子）の構造'!L$45</f>
        <v>3732</v>
      </c>
      <c r="F49" s="176"/>
      <c r="G49" s="176"/>
      <c r="H49" s="176">
        <f>'実質公債費比率（分子）の構造'!M$45</f>
        <v>3796</v>
      </c>
      <c r="I49" s="176"/>
      <c r="J49" s="176"/>
      <c r="K49" s="176">
        <f>'実質公債費比率（分子）の構造'!N$45</f>
        <v>3678</v>
      </c>
      <c r="L49" s="176"/>
      <c r="M49" s="176"/>
      <c r="N49" s="176">
        <f>'実質公債費比率（分子）の構造'!O$45</f>
        <v>3533</v>
      </c>
      <c r="O49" s="176"/>
      <c r="P49" s="176"/>
    </row>
    <row r="50" spans="1:16">
      <c r="A50" s="176" t="s">
        <v>73</v>
      </c>
      <c r="B50" s="176" t="e">
        <f>NA()</f>
        <v>#N/A</v>
      </c>
      <c r="C50" s="176">
        <f>IF(ISNUMBER('実質公債費比率（分子）の構造'!K$53),'実質公債費比率（分子）の構造'!K$53,NA())</f>
        <v>1587</v>
      </c>
      <c r="D50" s="176" t="e">
        <f>NA()</f>
        <v>#N/A</v>
      </c>
      <c r="E50" s="176" t="e">
        <f>NA()</f>
        <v>#N/A</v>
      </c>
      <c r="F50" s="176">
        <f>IF(ISNUMBER('実質公債費比率（分子）の構造'!L$53),'実質公債費比率（分子）の構造'!L$53,NA())</f>
        <v>1818</v>
      </c>
      <c r="G50" s="176" t="e">
        <f>NA()</f>
        <v>#N/A</v>
      </c>
      <c r="H50" s="176" t="e">
        <f>NA()</f>
        <v>#N/A</v>
      </c>
      <c r="I50" s="176">
        <f>IF(ISNUMBER('実質公債費比率（分子）の構造'!M$53),'実質公債費比率（分子）の構造'!M$53,NA())</f>
        <v>1778</v>
      </c>
      <c r="J50" s="176" t="e">
        <f>NA()</f>
        <v>#N/A</v>
      </c>
      <c r="K50" s="176" t="e">
        <f>NA()</f>
        <v>#N/A</v>
      </c>
      <c r="L50" s="176">
        <f>IF(ISNUMBER('実質公債費比率（分子）の構造'!N$53),'実質公債費比率（分子）の構造'!N$53,NA())</f>
        <v>1694</v>
      </c>
      <c r="M50" s="176" t="e">
        <f>NA()</f>
        <v>#N/A</v>
      </c>
      <c r="N50" s="176" t="e">
        <f>NA()</f>
        <v>#N/A</v>
      </c>
      <c r="O50" s="176">
        <f>IF(ISNUMBER('実質公債費比率（分子）の構造'!O$53),'実質公債費比率（分子）の構造'!O$53,NA())</f>
        <v>1600</v>
      </c>
      <c r="P50" s="176" t="e">
        <f>NA()</f>
        <v>#N/A</v>
      </c>
    </row>
    <row r="53" spans="1:16">
      <c r="A53" s="144" t="s">
        <v>74</v>
      </c>
    </row>
    <row r="54" spans="1:16">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c r="A56" s="175" t="s">
        <v>45</v>
      </c>
      <c r="B56" s="175"/>
      <c r="C56" s="175"/>
      <c r="D56" s="175">
        <f>'将来負担比率（分子）の構造'!I$52</f>
        <v>19509</v>
      </c>
      <c r="E56" s="175"/>
      <c r="F56" s="175"/>
      <c r="G56" s="175">
        <f>'将来負担比率（分子）の構造'!J$52</f>
        <v>19442</v>
      </c>
      <c r="H56" s="175"/>
      <c r="I56" s="175"/>
      <c r="J56" s="175">
        <f>'将来負担比率（分子）の構造'!K$52</f>
        <v>19207</v>
      </c>
      <c r="K56" s="175"/>
      <c r="L56" s="175"/>
      <c r="M56" s="175">
        <f>'将来負担比率（分子）の構造'!L$52</f>
        <v>19448</v>
      </c>
      <c r="N56" s="175"/>
      <c r="O56" s="175"/>
      <c r="P56" s="175">
        <f>'将来負担比率（分子）の構造'!M$52</f>
        <v>19021</v>
      </c>
    </row>
    <row r="57" spans="1:16">
      <c r="A57" s="175" t="s">
        <v>44</v>
      </c>
      <c r="B57" s="175"/>
      <c r="C57" s="175"/>
      <c r="D57" s="175">
        <f>'将来負担比率（分子）の構造'!I$51</f>
        <v>2270</v>
      </c>
      <c r="E57" s="175"/>
      <c r="F57" s="175"/>
      <c r="G57" s="175">
        <f>'将来負担比率（分子）の構造'!J$51</f>
        <v>2420</v>
      </c>
      <c r="H57" s="175"/>
      <c r="I57" s="175"/>
      <c r="J57" s="175">
        <f>'将来負担比率（分子）の構造'!K$51</f>
        <v>2138</v>
      </c>
      <c r="K57" s="175"/>
      <c r="L57" s="175"/>
      <c r="M57" s="175">
        <f>'将来負担比率（分子）の構造'!L$51</f>
        <v>1993</v>
      </c>
      <c r="N57" s="175"/>
      <c r="O57" s="175"/>
      <c r="P57" s="175">
        <f>'将来負担比率（分子）の構造'!M$51</f>
        <v>2018</v>
      </c>
    </row>
    <row r="58" spans="1:16">
      <c r="A58" s="175" t="s">
        <v>43</v>
      </c>
      <c r="B58" s="175"/>
      <c r="C58" s="175"/>
      <c r="D58" s="175">
        <f>'将来負担比率（分子）の構造'!I$50</f>
        <v>6183</v>
      </c>
      <c r="E58" s="175"/>
      <c r="F58" s="175"/>
      <c r="G58" s="175">
        <f>'将来負担比率（分子）の構造'!J$50</f>
        <v>5464</v>
      </c>
      <c r="H58" s="175"/>
      <c r="I58" s="175"/>
      <c r="J58" s="175">
        <f>'将来負担比率（分子）の構造'!K$50</f>
        <v>4369</v>
      </c>
      <c r="K58" s="175"/>
      <c r="L58" s="175"/>
      <c r="M58" s="175">
        <f>'将来負担比率（分子）の構造'!L$50</f>
        <v>5881</v>
      </c>
      <c r="N58" s="175"/>
      <c r="O58" s="175"/>
      <c r="P58" s="175">
        <f>'将来負担比率（分子）の構造'!M$50</f>
        <v>6760</v>
      </c>
    </row>
    <row r="59" spans="1:16">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c r="A62" s="175" t="s">
        <v>37</v>
      </c>
      <c r="B62" s="175">
        <f>'将来負担比率（分子）の構造'!I$45</f>
        <v>3630</v>
      </c>
      <c r="C62" s="175"/>
      <c r="D62" s="175"/>
      <c r="E62" s="175">
        <f>'将来負担比率（分子）の構造'!J$45</f>
        <v>3860</v>
      </c>
      <c r="F62" s="175"/>
      <c r="G62" s="175"/>
      <c r="H62" s="175">
        <f>'将来負担比率（分子）の構造'!K$45</f>
        <v>3612</v>
      </c>
      <c r="I62" s="175"/>
      <c r="J62" s="175"/>
      <c r="K62" s="175">
        <f>'将来負担比率（分子）の構造'!L$45</f>
        <v>3989</v>
      </c>
      <c r="L62" s="175"/>
      <c r="M62" s="175"/>
      <c r="N62" s="175">
        <f>'将来負担比率（分子）の構造'!M$45</f>
        <v>3962</v>
      </c>
      <c r="O62" s="175"/>
      <c r="P62" s="175"/>
    </row>
    <row r="63" spans="1:16">
      <c r="A63" s="175" t="s">
        <v>36</v>
      </c>
      <c r="B63" s="175" t="str">
        <f>'将来負担比率（分子）の構造'!I$44</f>
        <v>-</v>
      </c>
      <c r="C63" s="175"/>
      <c r="D63" s="175"/>
      <c r="E63" s="175" t="str">
        <f>'将来負担比率（分子）の構造'!J$44</f>
        <v>-</v>
      </c>
      <c r="F63" s="175"/>
      <c r="G63" s="175"/>
      <c r="H63" s="175" t="str">
        <f>'将来負担比率（分子）の構造'!K$44</f>
        <v>-</v>
      </c>
      <c r="I63" s="175"/>
      <c r="J63" s="175"/>
      <c r="K63" s="175" t="str">
        <f>'将来負担比率（分子）の構造'!L$44</f>
        <v>-</v>
      </c>
      <c r="L63" s="175"/>
      <c r="M63" s="175"/>
      <c r="N63" s="175" t="str">
        <f>'将来負担比率（分子）の構造'!M$44</f>
        <v>-</v>
      </c>
      <c r="O63" s="175"/>
      <c r="P63" s="175"/>
    </row>
    <row r="64" spans="1:16">
      <c r="A64" s="175" t="s">
        <v>35</v>
      </c>
      <c r="B64" s="175">
        <f>'将来負担比率（分子）の構造'!I$43</f>
        <v>629</v>
      </c>
      <c r="C64" s="175"/>
      <c r="D64" s="175"/>
      <c r="E64" s="175">
        <f>'将来負担比率（分子）の構造'!J$43</f>
        <v>700</v>
      </c>
      <c r="F64" s="175"/>
      <c r="G64" s="175"/>
      <c r="H64" s="175">
        <f>'将来負担比率（分子）の構造'!K$43</f>
        <v>690</v>
      </c>
      <c r="I64" s="175"/>
      <c r="J64" s="175"/>
      <c r="K64" s="175">
        <f>'将来負担比率（分子）の構造'!L$43</f>
        <v>574</v>
      </c>
      <c r="L64" s="175"/>
      <c r="M64" s="175"/>
      <c r="N64" s="175">
        <f>'将来負担比率（分子）の構造'!M$43</f>
        <v>511</v>
      </c>
      <c r="O64" s="175"/>
      <c r="P64" s="175"/>
    </row>
    <row r="65" spans="1:16">
      <c r="A65" s="175" t="s">
        <v>34</v>
      </c>
      <c r="B65" s="175">
        <f>'将来負担比率（分子）の構造'!I$42</f>
        <v>880</v>
      </c>
      <c r="C65" s="175"/>
      <c r="D65" s="175"/>
      <c r="E65" s="175">
        <f>'将来負担比率（分子）の構造'!J$42</f>
        <v>734</v>
      </c>
      <c r="F65" s="175"/>
      <c r="G65" s="175"/>
      <c r="H65" s="175">
        <f>'将来負担比率（分子）の構造'!K$42</f>
        <v>641</v>
      </c>
      <c r="I65" s="175"/>
      <c r="J65" s="175"/>
      <c r="K65" s="175">
        <f>'将来負担比率（分子）の構造'!L$42</f>
        <v>580</v>
      </c>
      <c r="L65" s="175"/>
      <c r="M65" s="175"/>
      <c r="N65" s="175">
        <f>'将来負担比率（分子）の構造'!M$42</f>
        <v>521</v>
      </c>
      <c r="O65" s="175"/>
      <c r="P65" s="175"/>
    </row>
    <row r="66" spans="1:16">
      <c r="A66" s="175" t="s">
        <v>33</v>
      </c>
      <c r="B66" s="175">
        <f>'将来負担比率（分子）の構造'!I$41</f>
        <v>31239</v>
      </c>
      <c r="C66" s="175"/>
      <c r="D66" s="175"/>
      <c r="E66" s="175">
        <f>'将来負担比率（分子）の構造'!J$41</f>
        <v>31599</v>
      </c>
      <c r="F66" s="175"/>
      <c r="G66" s="175"/>
      <c r="H66" s="175">
        <f>'将来負担比率（分子）の構造'!K$41</f>
        <v>30639</v>
      </c>
      <c r="I66" s="175"/>
      <c r="J66" s="175"/>
      <c r="K66" s="175">
        <f>'将来負担比率（分子）の構造'!L$41</f>
        <v>31271</v>
      </c>
      <c r="L66" s="175"/>
      <c r="M66" s="175"/>
      <c r="N66" s="175">
        <f>'将来負担比率（分子）の構造'!M$41</f>
        <v>30456</v>
      </c>
      <c r="O66" s="175"/>
      <c r="P66" s="175"/>
    </row>
    <row r="67" spans="1:16">
      <c r="A67" s="175" t="s">
        <v>77</v>
      </c>
      <c r="B67" s="175" t="e">
        <f>NA()</f>
        <v>#N/A</v>
      </c>
      <c r="C67" s="175">
        <f>IF(ISNUMBER('将来負担比率（分子）の構造'!I$53), IF('将来負担比率（分子）の構造'!I$53 &lt; 0, 0, '将来負担比率（分子）の構造'!I$53), NA())</f>
        <v>8416</v>
      </c>
      <c r="D67" s="175" t="e">
        <f>NA()</f>
        <v>#N/A</v>
      </c>
      <c r="E67" s="175" t="e">
        <f>NA()</f>
        <v>#N/A</v>
      </c>
      <c r="F67" s="175">
        <f>IF(ISNUMBER('将来負担比率（分子）の構造'!J$53), IF('将来負担比率（分子）の構造'!J$53 &lt; 0, 0, '将来負担比率（分子）の構造'!J$53), NA())</f>
        <v>9567</v>
      </c>
      <c r="G67" s="175" t="e">
        <f>NA()</f>
        <v>#N/A</v>
      </c>
      <c r="H67" s="175" t="e">
        <f>NA()</f>
        <v>#N/A</v>
      </c>
      <c r="I67" s="175">
        <f>IF(ISNUMBER('将来負担比率（分子）の構造'!K$53), IF('将来負担比率（分子）の構造'!K$53 &lt; 0, 0, '将来負担比率（分子）の構造'!K$53), NA())</f>
        <v>9869</v>
      </c>
      <c r="J67" s="175" t="e">
        <f>NA()</f>
        <v>#N/A</v>
      </c>
      <c r="K67" s="175" t="e">
        <f>NA()</f>
        <v>#N/A</v>
      </c>
      <c r="L67" s="175">
        <f>IF(ISNUMBER('将来負担比率（分子）の構造'!L$53), IF('将来負担比率（分子）の構造'!L$53 &lt; 0, 0, '将来負担比率（分子）の構造'!L$53), NA())</f>
        <v>9093</v>
      </c>
      <c r="M67" s="175" t="e">
        <f>NA()</f>
        <v>#N/A</v>
      </c>
      <c r="N67" s="175" t="e">
        <f>NA()</f>
        <v>#N/A</v>
      </c>
      <c r="O67" s="175">
        <f>IF(ISNUMBER('将来負担比率（分子）の構造'!M$53), IF('将来負担比率（分子）の構造'!M$53 &lt; 0, 0, '将来負担比率（分子）の構造'!M$53), NA())</f>
        <v>7650</v>
      </c>
      <c r="P67" s="175" t="e">
        <f>NA()</f>
        <v>#N/A</v>
      </c>
    </row>
    <row r="70" spans="1:16">
      <c r="A70" s="177" t="s">
        <v>78</v>
      </c>
      <c r="B70" s="177"/>
      <c r="C70" s="177"/>
      <c r="D70" s="177"/>
      <c r="E70" s="177"/>
      <c r="F70" s="177"/>
    </row>
    <row r="71" spans="1:16">
      <c r="A71" s="178"/>
      <c r="B71" s="178" t="str">
        <f>基金残高に係る経年分析!F54</f>
        <v>R02</v>
      </c>
      <c r="C71" s="178" t="str">
        <f>基金残高に係る経年分析!G54</f>
        <v>R03</v>
      </c>
      <c r="D71" s="178" t="str">
        <f>基金残高に係る経年分析!H54</f>
        <v>R04</v>
      </c>
    </row>
    <row r="72" spans="1:16">
      <c r="A72" s="178" t="s">
        <v>79</v>
      </c>
      <c r="B72" s="179">
        <f>基金残高に係る経年分析!F55</f>
        <v>956</v>
      </c>
      <c r="C72" s="179">
        <f>基金残高に係る経年分析!G55</f>
        <v>1752</v>
      </c>
      <c r="D72" s="179">
        <f>基金残高に係る経年分析!H55</f>
        <v>2523</v>
      </c>
    </row>
    <row r="73" spans="1:16">
      <c r="A73" s="178" t="s">
        <v>80</v>
      </c>
      <c r="B73" s="179">
        <f>基金残高に係る経年分析!F56</f>
        <v>89</v>
      </c>
      <c r="C73" s="179">
        <f>基金残高に係る経年分析!G56</f>
        <v>465</v>
      </c>
      <c r="D73" s="179">
        <f>基金残高に係る経年分析!H56</f>
        <v>395</v>
      </c>
    </row>
    <row r="74" spans="1:16">
      <c r="A74" s="178" t="s">
        <v>81</v>
      </c>
      <c r="B74" s="179">
        <f>基金残高に係る経年分析!F57</f>
        <v>2411</v>
      </c>
      <c r="C74" s="179">
        <f>基金残高に係る経年分析!G57</f>
        <v>2419</v>
      </c>
      <c r="D74" s="179">
        <f>基金残高に係る経年分析!H57</f>
        <v>2368</v>
      </c>
    </row>
  </sheetData>
  <sheetProtection algorithmName="SHA-512" hashValue="bB3tXUhAvyU+QDOxG3DsbKoAW+pO7PIzTxZXwQ89V8g48SdgE0guEvt2ZLTirJ5BtBhZqS+ioX5rMAPODOaYlw==" saltValue="fq0Hl6CtOmh3KwXGUrU27g=="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216</v>
      </c>
      <c r="DI1" s="718"/>
      <c r="DJ1" s="718"/>
      <c r="DK1" s="718"/>
      <c r="DL1" s="718"/>
      <c r="DM1" s="718"/>
      <c r="DN1" s="719"/>
      <c r="DO1" s="214"/>
      <c r="DP1" s="717" t="s">
        <v>217</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c r="B2" s="215" t="s">
        <v>218</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c r="B3" s="673" t="s">
        <v>219</v>
      </c>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3" t="s">
        <v>220</v>
      </c>
      <c r="AQ3" s="674"/>
      <c r="AR3" s="674"/>
      <c r="AS3" s="674"/>
      <c r="AT3" s="674"/>
      <c r="AU3" s="674"/>
      <c r="AV3" s="674"/>
      <c r="AW3" s="674"/>
      <c r="AX3" s="674"/>
      <c r="AY3" s="674"/>
      <c r="AZ3" s="674"/>
      <c r="BA3" s="674"/>
      <c r="BB3" s="674"/>
      <c r="BC3" s="674"/>
      <c r="BD3" s="674"/>
      <c r="BE3" s="674"/>
      <c r="BF3" s="674"/>
      <c r="BG3" s="674"/>
      <c r="BH3" s="674"/>
      <c r="BI3" s="674"/>
      <c r="BJ3" s="674"/>
      <c r="BK3" s="674"/>
      <c r="BL3" s="674"/>
      <c r="BM3" s="674"/>
      <c r="BN3" s="674"/>
      <c r="BO3" s="674"/>
      <c r="BP3" s="674"/>
      <c r="BQ3" s="674"/>
      <c r="BR3" s="674"/>
      <c r="BS3" s="674"/>
      <c r="BT3" s="674"/>
      <c r="BU3" s="674"/>
      <c r="BV3" s="674"/>
      <c r="BW3" s="674"/>
      <c r="BX3" s="674"/>
      <c r="BY3" s="674"/>
      <c r="BZ3" s="674"/>
      <c r="CA3" s="674"/>
      <c r="CB3" s="675"/>
      <c r="CD3" s="673" t="s">
        <v>221</v>
      </c>
      <c r="CE3" s="674"/>
      <c r="CF3" s="674"/>
      <c r="CG3" s="674"/>
      <c r="CH3" s="674"/>
      <c r="CI3" s="674"/>
      <c r="CJ3" s="674"/>
      <c r="CK3" s="674"/>
      <c r="CL3" s="674"/>
      <c r="CM3" s="674"/>
      <c r="CN3" s="674"/>
      <c r="CO3" s="674"/>
      <c r="CP3" s="674"/>
      <c r="CQ3" s="674"/>
      <c r="CR3" s="674"/>
      <c r="CS3" s="674"/>
      <c r="CT3" s="674"/>
      <c r="CU3" s="674"/>
      <c r="CV3" s="674"/>
      <c r="CW3" s="674"/>
      <c r="CX3" s="674"/>
      <c r="CY3" s="674"/>
      <c r="CZ3" s="674"/>
      <c r="DA3" s="674"/>
      <c r="DB3" s="674"/>
      <c r="DC3" s="674"/>
      <c r="DD3" s="674"/>
      <c r="DE3" s="674"/>
      <c r="DF3" s="674"/>
      <c r="DG3" s="674"/>
      <c r="DH3" s="674"/>
      <c r="DI3" s="674"/>
      <c r="DJ3" s="674"/>
      <c r="DK3" s="674"/>
      <c r="DL3" s="674"/>
      <c r="DM3" s="674"/>
      <c r="DN3" s="674"/>
      <c r="DO3" s="674"/>
      <c r="DP3" s="674"/>
      <c r="DQ3" s="674"/>
      <c r="DR3" s="674"/>
      <c r="DS3" s="674"/>
      <c r="DT3" s="674"/>
      <c r="DU3" s="674"/>
      <c r="DV3" s="674"/>
      <c r="DW3" s="674"/>
      <c r="DX3" s="674"/>
      <c r="DY3" s="674"/>
      <c r="DZ3" s="674"/>
      <c r="EA3" s="674"/>
      <c r="EB3" s="674"/>
      <c r="EC3" s="675"/>
    </row>
    <row r="4" spans="2:143" ht="11.25" customHeight="1">
      <c r="B4" s="673" t="s">
        <v>1</v>
      </c>
      <c r="C4" s="674"/>
      <c r="D4" s="674"/>
      <c r="E4" s="674"/>
      <c r="F4" s="674"/>
      <c r="G4" s="674"/>
      <c r="H4" s="674"/>
      <c r="I4" s="674"/>
      <c r="J4" s="674"/>
      <c r="K4" s="674"/>
      <c r="L4" s="674"/>
      <c r="M4" s="674"/>
      <c r="N4" s="674"/>
      <c r="O4" s="674"/>
      <c r="P4" s="674"/>
      <c r="Q4" s="675"/>
      <c r="R4" s="673" t="s">
        <v>222</v>
      </c>
      <c r="S4" s="674"/>
      <c r="T4" s="674"/>
      <c r="U4" s="674"/>
      <c r="V4" s="674"/>
      <c r="W4" s="674"/>
      <c r="X4" s="674"/>
      <c r="Y4" s="675"/>
      <c r="Z4" s="673" t="s">
        <v>223</v>
      </c>
      <c r="AA4" s="674"/>
      <c r="AB4" s="674"/>
      <c r="AC4" s="675"/>
      <c r="AD4" s="673" t="s">
        <v>224</v>
      </c>
      <c r="AE4" s="674"/>
      <c r="AF4" s="674"/>
      <c r="AG4" s="674"/>
      <c r="AH4" s="674"/>
      <c r="AI4" s="674"/>
      <c r="AJ4" s="674"/>
      <c r="AK4" s="675"/>
      <c r="AL4" s="673" t="s">
        <v>223</v>
      </c>
      <c r="AM4" s="674"/>
      <c r="AN4" s="674"/>
      <c r="AO4" s="675"/>
      <c r="AP4" s="720" t="s">
        <v>225</v>
      </c>
      <c r="AQ4" s="720"/>
      <c r="AR4" s="720"/>
      <c r="AS4" s="720"/>
      <c r="AT4" s="720"/>
      <c r="AU4" s="720"/>
      <c r="AV4" s="720"/>
      <c r="AW4" s="720"/>
      <c r="AX4" s="720"/>
      <c r="AY4" s="720"/>
      <c r="AZ4" s="720"/>
      <c r="BA4" s="720"/>
      <c r="BB4" s="720"/>
      <c r="BC4" s="720"/>
      <c r="BD4" s="720"/>
      <c r="BE4" s="720"/>
      <c r="BF4" s="720"/>
      <c r="BG4" s="720" t="s">
        <v>226</v>
      </c>
      <c r="BH4" s="720"/>
      <c r="BI4" s="720"/>
      <c r="BJ4" s="720"/>
      <c r="BK4" s="720"/>
      <c r="BL4" s="720"/>
      <c r="BM4" s="720"/>
      <c r="BN4" s="720"/>
      <c r="BO4" s="720" t="s">
        <v>223</v>
      </c>
      <c r="BP4" s="720"/>
      <c r="BQ4" s="720"/>
      <c r="BR4" s="720"/>
      <c r="BS4" s="720" t="s">
        <v>227</v>
      </c>
      <c r="BT4" s="720"/>
      <c r="BU4" s="720"/>
      <c r="BV4" s="720"/>
      <c r="BW4" s="720"/>
      <c r="BX4" s="720"/>
      <c r="BY4" s="720"/>
      <c r="BZ4" s="720"/>
      <c r="CA4" s="720"/>
      <c r="CB4" s="720"/>
      <c r="CD4" s="673" t="s">
        <v>228</v>
      </c>
      <c r="CE4" s="674"/>
      <c r="CF4" s="674"/>
      <c r="CG4" s="674"/>
      <c r="CH4" s="674"/>
      <c r="CI4" s="674"/>
      <c r="CJ4" s="674"/>
      <c r="CK4" s="674"/>
      <c r="CL4" s="674"/>
      <c r="CM4" s="674"/>
      <c r="CN4" s="674"/>
      <c r="CO4" s="674"/>
      <c r="CP4" s="674"/>
      <c r="CQ4" s="674"/>
      <c r="CR4" s="674"/>
      <c r="CS4" s="674"/>
      <c r="CT4" s="674"/>
      <c r="CU4" s="674"/>
      <c r="CV4" s="674"/>
      <c r="CW4" s="674"/>
      <c r="CX4" s="674"/>
      <c r="CY4" s="674"/>
      <c r="CZ4" s="674"/>
      <c r="DA4" s="674"/>
      <c r="DB4" s="674"/>
      <c r="DC4" s="674"/>
      <c r="DD4" s="674"/>
      <c r="DE4" s="674"/>
      <c r="DF4" s="674"/>
      <c r="DG4" s="674"/>
      <c r="DH4" s="674"/>
      <c r="DI4" s="674"/>
      <c r="DJ4" s="674"/>
      <c r="DK4" s="674"/>
      <c r="DL4" s="674"/>
      <c r="DM4" s="674"/>
      <c r="DN4" s="674"/>
      <c r="DO4" s="674"/>
      <c r="DP4" s="674"/>
      <c r="DQ4" s="674"/>
      <c r="DR4" s="674"/>
      <c r="DS4" s="674"/>
      <c r="DT4" s="674"/>
      <c r="DU4" s="674"/>
      <c r="DV4" s="674"/>
      <c r="DW4" s="674"/>
      <c r="DX4" s="674"/>
      <c r="DY4" s="674"/>
      <c r="DZ4" s="674"/>
      <c r="EA4" s="674"/>
      <c r="EB4" s="674"/>
      <c r="EC4" s="675"/>
    </row>
    <row r="5" spans="2:143" ht="11.25" customHeight="1">
      <c r="B5" s="679" t="s">
        <v>229</v>
      </c>
      <c r="C5" s="680"/>
      <c r="D5" s="680"/>
      <c r="E5" s="680"/>
      <c r="F5" s="680"/>
      <c r="G5" s="680"/>
      <c r="H5" s="680"/>
      <c r="I5" s="680"/>
      <c r="J5" s="680"/>
      <c r="K5" s="680"/>
      <c r="L5" s="680"/>
      <c r="M5" s="680"/>
      <c r="N5" s="680"/>
      <c r="O5" s="680"/>
      <c r="P5" s="680"/>
      <c r="Q5" s="681"/>
      <c r="R5" s="676">
        <v>8019974</v>
      </c>
      <c r="S5" s="677"/>
      <c r="T5" s="677"/>
      <c r="U5" s="677"/>
      <c r="V5" s="677"/>
      <c r="W5" s="677"/>
      <c r="X5" s="677"/>
      <c r="Y5" s="702"/>
      <c r="Z5" s="715">
        <v>22.2</v>
      </c>
      <c r="AA5" s="715"/>
      <c r="AB5" s="715"/>
      <c r="AC5" s="715"/>
      <c r="AD5" s="716">
        <v>7820629</v>
      </c>
      <c r="AE5" s="716"/>
      <c r="AF5" s="716"/>
      <c r="AG5" s="716"/>
      <c r="AH5" s="716"/>
      <c r="AI5" s="716"/>
      <c r="AJ5" s="716"/>
      <c r="AK5" s="716"/>
      <c r="AL5" s="703">
        <v>43.3</v>
      </c>
      <c r="AM5" s="685"/>
      <c r="AN5" s="685"/>
      <c r="AO5" s="704"/>
      <c r="AP5" s="679" t="s">
        <v>230</v>
      </c>
      <c r="AQ5" s="680"/>
      <c r="AR5" s="680"/>
      <c r="AS5" s="680"/>
      <c r="AT5" s="680"/>
      <c r="AU5" s="680"/>
      <c r="AV5" s="680"/>
      <c r="AW5" s="680"/>
      <c r="AX5" s="680"/>
      <c r="AY5" s="680"/>
      <c r="AZ5" s="680"/>
      <c r="BA5" s="680"/>
      <c r="BB5" s="680"/>
      <c r="BC5" s="680"/>
      <c r="BD5" s="680"/>
      <c r="BE5" s="680"/>
      <c r="BF5" s="681"/>
      <c r="BG5" s="621">
        <v>7816756</v>
      </c>
      <c r="BH5" s="622"/>
      <c r="BI5" s="622"/>
      <c r="BJ5" s="622"/>
      <c r="BK5" s="622"/>
      <c r="BL5" s="622"/>
      <c r="BM5" s="622"/>
      <c r="BN5" s="623"/>
      <c r="BO5" s="659">
        <v>97.5</v>
      </c>
      <c r="BP5" s="659"/>
      <c r="BQ5" s="659"/>
      <c r="BR5" s="659"/>
      <c r="BS5" s="660" t="s">
        <v>231</v>
      </c>
      <c r="BT5" s="660"/>
      <c r="BU5" s="660"/>
      <c r="BV5" s="660"/>
      <c r="BW5" s="660"/>
      <c r="BX5" s="660"/>
      <c r="BY5" s="660"/>
      <c r="BZ5" s="660"/>
      <c r="CA5" s="660"/>
      <c r="CB5" s="698"/>
      <c r="CD5" s="673" t="s">
        <v>225</v>
      </c>
      <c r="CE5" s="674"/>
      <c r="CF5" s="674"/>
      <c r="CG5" s="674"/>
      <c r="CH5" s="674"/>
      <c r="CI5" s="674"/>
      <c r="CJ5" s="674"/>
      <c r="CK5" s="674"/>
      <c r="CL5" s="674"/>
      <c r="CM5" s="674"/>
      <c r="CN5" s="674"/>
      <c r="CO5" s="674"/>
      <c r="CP5" s="674"/>
      <c r="CQ5" s="675"/>
      <c r="CR5" s="673" t="s">
        <v>232</v>
      </c>
      <c r="CS5" s="674"/>
      <c r="CT5" s="674"/>
      <c r="CU5" s="674"/>
      <c r="CV5" s="674"/>
      <c r="CW5" s="674"/>
      <c r="CX5" s="674"/>
      <c r="CY5" s="675"/>
      <c r="CZ5" s="673" t="s">
        <v>223</v>
      </c>
      <c r="DA5" s="674"/>
      <c r="DB5" s="674"/>
      <c r="DC5" s="675"/>
      <c r="DD5" s="673" t="s">
        <v>233</v>
      </c>
      <c r="DE5" s="674"/>
      <c r="DF5" s="674"/>
      <c r="DG5" s="674"/>
      <c r="DH5" s="674"/>
      <c r="DI5" s="674"/>
      <c r="DJ5" s="674"/>
      <c r="DK5" s="674"/>
      <c r="DL5" s="674"/>
      <c r="DM5" s="674"/>
      <c r="DN5" s="674"/>
      <c r="DO5" s="674"/>
      <c r="DP5" s="675"/>
      <c r="DQ5" s="673" t="s">
        <v>234</v>
      </c>
      <c r="DR5" s="674"/>
      <c r="DS5" s="674"/>
      <c r="DT5" s="674"/>
      <c r="DU5" s="674"/>
      <c r="DV5" s="674"/>
      <c r="DW5" s="674"/>
      <c r="DX5" s="674"/>
      <c r="DY5" s="674"/>
      <c r="DZ5" s="674"/>
      <c r="EA5" s="674"/>
      <c r="EB5" s="674"/>
      <c r="EC5" s="675"/>
    </row>
    <row r="6" spans="2:143" ht="11.25" customHeight="1">
      <c r="B6" s="618" t="s">
        <v>235</v>
      </c>
      <c r="C6" s="619"/>
      <c r="D6" s="619"/>
      <c r="E6" s="619"/>
      <c r="F6" s="619"/>
      <c r="G6" s="619"/>
      <c r="H6" s="619"/>
      <c r="I6" s="619"/>
      <c r="J6" s="619"/>
      <c r="K6" s="619"/>
      <c r="L6" s="619"/>
      <c r="M6" s="619"/>
      <c r="N6" s="619"/>
      <c r="O6" s="619"/>
      <c r="P6" s="619"/>
      <c r="Q6" s="620"/>
      <c r="R6" s="621">
        <v>302170</v>
      </c>
      <c r="S6" s="622"/>
      <c r="T6" s="622"/>
      <c r="U6" s="622"/>
      <c r="V6" s="622"/>
      <c r="W6" s="622"/>
      <c r="X6" s="622"/>
      <c r="Y6" s="623"/>
      <c r="Z6" s="659">
        <v>0.8</v>
      </c>
      <c r="AA6" s="659"/>
      <c r="AB6" s="659"/>
      <c r="AC6" s="659"/>
      <c r="AD6" s="660">
        <v>302170</v>
      </c>
      <c r="AE6" s="660"/>
      <c r="AF6" s="660"/>
      <c r="AG6" s="660"/>
      <c r="AH6" s="660"/>
      <c r="AI6" s="660"/>
      <c r="AJ6" s="660"/>
      <c r="AK6" s="660"/>
      <c r="AL6" s="624">
        <v>1.7</v>
      </c>
      <c r="AM6" s="625"/>
      <c r="AN6" s="625"/>
      <c r="AO6" s="661"/>
      <c r="AP6" s="618" t="s">
        <v>236</v>
      </c>
      <c r="AQ6" s="619"/>
      <c r="AR6" s="619"/>
      <c r="AS6" s="619"/>
      <c r="AT6" s="619"/>
      <c r="AU6" s="619"/>
      <c r="AV6" s="619"/>
      <c r="AW6" s="619"/>
      <c r="AX6" s="619"/>
      <c r="AY6" s="619"/>
      <c r="AZ6" s="619"/>
      <c r="BA6" s="619"/>
      <c r="BB6" s="619"/>
      <c r="BC6" s="619"/>
      <c r="BD6" s="619"/>
      <c r="BE6" s="619"/>
      <c r="BF6" s="620"/>
      <c r="BG6" s="621">
        <v>7816756</v>
      </c>
      <c r="BH6" s="622"/>
      <c r="BI6" s="622"/>
      <c r="BJ6" s="622"/>
      <c r="BK6" s="622"/>
      <c r="BL6" s="622"/>
      <c r="BM6" s="622"/>
      <c r="BN6" s="623"/>
      <c r="BO6" s="659">
        <v>97.5</v>
      </c>
      <c r="BP6" s="659"/>
      <c r="BQ6" s="659"/>
      <c r="BR6" s="659"/>
      <c r="BS6" s="660" t="s">
        <v>231</v>
      </c>
      <c r="BT6" s="660"/>
      <c r="BU6" s="660"/>
      <c r="BV6" s="660"/>
      <c r="BW6" s="660"/>
      <c r="BX6" s="660"/>
      <c r="BY6" s="660"/>
      <c r="BZ6" s="660"/>
      <c r="CA6" s="660"/>
      <c r="CB6" s="698"/>
      <c r="CD6" s="679" t="s">
        <v>237</v>
      </c>
      <c r="CE6" s="680"/>
      <c r="CF6" s="680"/>
      <c r="CG6" s="680"/>
      <c r="CH6" s="680"/>
      <c r="CI6" s="680"/>
      <c r="CJ6" s="680"/>
      <c r="CK6" s="680"/>
      <c r="CL6" s="680"/>
      <c r="CM6" s="680"/>
      <c r="CN6" s="680"/>
      <c r="CO6" s="680"/>
      <c r="CP6" s="680"/>
      <c r="CQ6" s="681"/>
      <c r="CR6" s="621">
        <v>196594</v>
      </c>
      <c r="CS6" s="622"/>
      <c r="CT6" s="622"/>
      <c r="CU6" s="622"/>
      <c r="CV6" s="622"/>
      <c r="CW6" s="622"/>
      <c r="CX6" s="622"/>
      <c r="CY6" s="623"/>
      <c r="CZ6" s="703">
        <v>0.6</v>
      </c>
      <c r="DA6" s="685"/>
      <c r="DB6" s="685"/>
      <c r="DC6" s="705"/>
      <c r="DD6" s="627" t="s">
        <v>231</v>
      </c>
      <c r="DE6" s="622"/>
      <c r="DF6" s="622"/>
      <c r="DG6" s="622"/>
      <c r="DH6" s="622"/>
      <c r="DI6" s="622"/>
      <c r="DJ6" s="622"/>
      <c r="DK6" s="622"/>
      <c r="DL6" s="622"/>
      <c r="DM6" s="622"/>
      <c r="DN6" s="622"/>
      <c r="DO6" s="622"/>
      <c r="DP6" s="623"/>
      <c r="DQ6" s="627">
        <v>196594</v>
      </c>
      <c r="DR6" s="622"/>
      <c r="DS6" s="622"/>
      <c r="DT6" s="622"/>
      <c r="DU6" s="622"/>
      <c r="DV6" s="622"/>
      <c r="DW6" s="622"/>
      <c r="DX6" s="622"/>
      <c r="DY6" s="622"/>
      <c r="DZ6" s="622"/>
      <c r="EA6" s="622"/>
      <c r="EB6" s="622"/>
      <c r="EC6" s="658"/>
    </row>
    <row r="7" spans="2:143" ht="11.25" customHeight="1">
      <c r="B7" s="618" t="s">
        <v>238</v>
      </c>
      <c r="C7" s="619"/>
      <c r="D7" s="619"/>
      <c r="E7" s="619"/>
      <c r="F7" s="619"/>
      <c r="G7" s="619"/>
      <c r="H7" s="619"/>
      <c r="I7" s="619"/>
      <c r="J7" s="619"/>
      <c r="K7" s="619"/>
      <c r="L7" s="619"/>
      <c r="M7" s="619"/>
      <c r="N7" s="619"/>
      <c r="O7" s="619"/>
      <c r="P7" s="619"/>
      <c r="Q7" s="620"/>
      <c r="R7" s="621">
        <v>2218</v>
      </c>
      <c r="S7" s="622"/>
      <c r="T7" s="622"/>
      <c r="U7" s="622"/>
      <c r="V7" s="622"/>
      <c r="W7" s="622"/>
      <c r="X7" s="622"/>
      <c r="Y7" s="623"/>
      <c r="Z7" s="659">
        <v>0</v>
      </c>
      <c r="AA7" s="659"/>
      <c r="AB7" s="659"/>
      <c r="AC7" s="659"/>
      <c r="AD7" s="660">
        <v>2218</v>
      </c>
      <c r="AE7" s="660"/>
      <c r="AF7" s="660"/>
      <c r="AG7" s="660"/>
      <c r="AH7" s="660"/>
      <c r="AI7" s="660"/>
      <c r="AJ7" s="660"/>
      <c r="AK7" s="660"/>
      <c r="AL7" s="624">
        <v>0</v>
      </c>
      <c r="AM7" s="625"/>
      <c r="AN7" s="625"/>
      <c r="AO7" s="661"/>
      <c r="AP7" s="618" t="s">
        <v>239</v>
      </c>
      <c r="AQ7" s="619"/>
      <c r="AR7" s="619"/>
      <c r="AS7" s="619"/>
      <c r="AT7" s="619"/>
      <c r="AU7" s="619"/>
      <c r="AV7" s="619"/>
      <c r="AW7" s="619"/>
      <c r="AX7" s="619"/>
      <c r="AY7" s="619"/>
      <c r="AZ7" s="619"/>
      <c r="BA7" s="619"/>
      <c r="BB7" s="619"/>
      <c r="BC7" s="619"/>
      <c r="BD7" s="619"/>
      <c r="BE7" s="619"/>
      <c r="BF7" s="620"/>
      <c r="BG7" s="621">
        <v>3378018</v>
      </c>
      <c r="BH7" s="622"/>
      <c r="BI7" s="622"/>
      <c r="BJ7" s="622"/>
      <c r="BK7" s="622"/>
      <c r="BL7" s="622"/>
      <c r="BM7" s="622"/>
      <c r="BN7" s="623"/>
      <c r="BO7" s="659">
        <v>42.1</v>
      </c>
      <c r="BP7" s="659"/>
      <c r="BQ7" s="659"/>
      <c r="BR7" s="659"/>
      <c r="BS7" s="660" t="s">
        <v>231</v>
      </c>
      <c r="BT7" s="660"/>
      <c r="BU7" s="660"/>
      <c r="BV7" s="660"/>
      <c r="BW7" s="660"/>
      <c r="BX7" s="660"/>
      <c r="BY7" s="660"/>
      <c r="BZ7" s="660"/>
      <c r="CA7" s="660"/>
      <c r="CB7" s="698"/>
      <c r="CD7" s="618" t="s">
        <v>240</v>
      </c>
      <c r="CE7" s="619"/>
      <c r="CF7" s="619"/>
      <c r="CG7" s="619"/>
      <c r="CH7" s="619"/>
      <c r="CI7" s="619"/>
      <c r="CJ7" s="619"/>
      <c r="CK7" s="619"/>
      <c r="CL7" s="619"/>
      <c r="CM7" s="619"/>
      <c r="CN7" s="619"/>
      <c r="CO7" s="619"/>
      <c r="CP7" s="619"/>
      <c r="CQ7" s="620"/>
      <c r="CR7" s="621">
        <v>4291284</v>
      </c>
      <c r="CS7" s="622"/>
      <c r="CT7" s="622"/>
      <c r="CU7" s="622"/>
      <c r="CV7" s="622"/>
      <c r="CW7" s="622"/>
      <c r="CX7" s="622"/>
      <c r="CY7" s="623"/>
      <c r="CZ7" s="659">
        <v>12.2</v>
      </c>
      <c r="DA7" s="659"/>
      <c r="DB7" s="659"/>
      <c r="DC7" s="659"/>
      <c r="DD7" s="627">
        <v>1333542</v>
      </c>
      <c r="DE7" s="622"/>
      <c r="DF7" s="622"/>
      <c r="DG7" s="622"/>
      <c r="DH7" s="622"/>
      <c r="DI7" s="622"/>
      <c r="DJ7" s="622"/>
      <c r="DK7" s="622"/>
      <c r="DL7" s="622"/>
      <c r="DM7" s="622"/>
      <c r="DN7" s="622"/>
      <c r="DO7" s="622"/>
      <c r="DP7" s="623"/>
      <c r="DQ7" s="627">
        <v>2471847</v>
      </c>
      <c r="DR7" s="622"/>
      <c r="DS7" s="622"/>
      <c r="DT7" s="622"/>
      <c r="DU7" s="622"/>
      <c r="DV7" s="622"/>
      <c r="DW7" s="622"/>
      <c r="DX7" s="622"/>
      <c r="DY7" s="622"/>
      <c r="DZ7" s="622"/>
      <c r="EA7" s="622"/>
      <c r="EB7" s="622"/>
      <c r="EC7" s="658"/>
    </row>
    <row r="8" spans="2:143" ht="11.25" customHeight="1">
      <c r="B8" s="618" t="s">
        <v>241</v>
      </c>
      <c r="C8" s="619"/>
      <c r="D8" s="619"/>
      <c r="E8" s="619"/>
      <c r="F8" s="619"/>
      <c r="G8" s="619"/>
      <c r="H8" s="619"/>
      <c r="I8" s="619"/>
      <c r="J8" s="619"/>
      <c r="K8" s="619"/>
      <c r="L8" s="619"/>
      <c r="M8" s="619"/>
      <c r="N8" s="619"/>
      <c r="O8" s="619"/>
      <c r="P8" s="619"/>
      <c r="Q8" s="620"/>
      <c r="R8" s="621">
        <v>21386</v>
      </c>
      <c r="S8" s="622"/>
      <c r="T8" s="622"/>
      <c r="U8" s="622"/>
      <c r="V8" s="622"/>
      <c r="W8" s="622"/>
      <c r="X8" s="622"/>
      <c r="Y8" s="623"/>
      <c r="Z8" s="659">
        <v>0.1</v>
      </c>
      <c r="AA8" s="659"/>
      <c r="AB8" s="659"/>
      <c r="AC8" s="659"/>
      <c r="AD8" s="660">
        <v>21386</v>
      </c>
      <c r="AE8" s="660"/>
      <c r="AF8" s="660"/>
      <c r="AG8" s="660"/>
      <c r="AH8" s="660"/>
      <c r="AI8" s="660"/>
      <c r="AJ8" s="660"/>
      <c r="AK8" s="660"/>
      <c r="AL8" s="624">
        <v>0.1</v>
      </c>
      <c r="AM8" s="625"/>
      <c r="AN8" s="625"/>
      <c r="AO8" s="661"/>
      <c r="AP8" s="618" t="s">
        <v>242</v>
      </c>
      <c r="AQ8" s="619"/>
      <c r="AR8" s="619"/>
      <c r="AS8" s="619"/>
      <c r="AT8" s="619"/>
      <c r="AU8" s="619"/>
      <c r="AV8" s="619"/>
      <c r="AW8" s="619"/>
      <c r="AX8" s="619"/>
      <c r="AY8" s="619"/>
      <c r="AZ8" s="619"/>
      <c r="BA8" s="619"/>
      <c r="BB8" s="619"/>
      <c r="BC8" s="619"/>
      <c r="BD8" s="619"/>
      <c r="BE8" s="619"/>
      <c r="BF8" s="620"/>
      <c r="BG8" s="621">
        <v>121334</v>
      </c>
      <c r="BH8" s="622"/>
      <c r="BI8" s="622"/>
      <c r="BJ8" s="622"/>
      <c r="BK8" s="622"/>
      <c r="BL8" s="622"/>
      <c r="BM8" s="622"/>
      <c r="BN8" s="623"/>
      <c r="BO8" s="659">
        <v>1.5</v>
      </c>
      <c r="BP8" s="659"/>
      <c r="BQ8" s="659"/>
      <c r="BR8" s="659"/>
      <c r="BS8" s="660" t="s">
        <v>231</v>
      </c>
      <c r="BT8" s="660"/>
      <c r="BU8" s="660"/>
      <c r="BV8" s="660"/>
      <c r="BW8" s="660"/>
      <c r="BX8" s="660"/>
      <c r="BY8" s="660"/>
      <c r="BZ8" s="660"/>
      <c r="CA8" s="660"/>
      <c r="CB8" s="698"/>
      <c r="CD8" s="618" t="s">
        <v>243</v>
      </c>
      <c r="CE8" s="619"/>
      <c r="CF8" s="619"/>
      <c r="CG8" s="619"/>
      <c r="CH8" s="619"/>
      <c r="CI8" s="619"/>
      <c r="CJ8" s="619"/>
      <c r="CK8" s="619"/>
      <c r="CL8" s="619"/>
      <c r="CM8" s="619"/>
      <c r="CN8" s="619"/>
      <c r="CO8" s="619"/>
      <c r="CP8" s="619"/>
      <c r="CQ8" s="620"/>
      <c r="CR8" s="621">
        <v>16018395</v>
      </c>
      <c r="CS8" s="622"/>
      <c r="CT8" s="622"/>
      <c r="CU8" s="622"/>
      <c r="CV8" s="622"/>
      <c r="CW8" s="622"/>
      <c r="CX8" s="622"/>
      <c r="CY8" s="623"/>
      <c r="CZ8" s="659">
        <v>45.6</v>
      </c>
      <c r="DA8" s="659"/>
      <c r="DB8" s="659"/>
      <c r="DC8" s="659"/>
      <c r="DD8" s="627">
        <v>66464</v>
      </c>
      <c r="DE8" s="622"/>
      <c r="DF8" s="622"/>
      <c r="DG8" s="622"/>
      <c r="DH8" s="622"/>
      <c r="DI8" s="622"/>
      <c r="DJ8" s="622"/>
      <c r="DK8" s="622"/>
      <c r="DL8" s="622"/>
      <c r="DM8" s="622"/>
      <c r="DN8" s="622"/>
      <c r="DO8" s="622"/>
      <c r="DP8" s="623"/>
      <c r="DQ8" s="627">
        <v>6883008</v>
      </c>
      <c r="DR8" s="622"/>
      <c r="DS8" s="622"/>
      <c r="DT8" s="622"/>
      <c r="DU8" s="622"/>
      <c r="DV8" s="622"/>
      <c r="DW8" s="622"/>
      <c r="DX8" s="622"/>
      <c r="DY8" s="622"/>
      <c r="DZ8" s="622"/>
      <c r="EA8" s="622"/>
      <c r="EB8" s="622"/>
      <c r="EC8" s="658"/>
    </row>
    <row r="9" spans="2:143" ht="11.25" customHeight="1">
      <c r="B9" s="618" t="s">
        <v>244</v>
      </c>
      <c r="C9" s="619"/>
      <c r="D9" s="619"/>
      <c r="E9" s="619"/>
      <c r="F9" s="619"/>
      <c r="G9" s="619"/>
      <c r="H9" s="619"/>
      <c r="I9" s="619"/>
      <c r="J9" s="619"/>
      <c r="K9" s="619"/>
      <c r="L9" s="619"/>
      <c r="M9" s="619"/>
      <c r="N9" s="619"/>
      <c r="O9" s="619"/>
      <c r="P9" s="619"/>
      <c r="Q9" s="620"/>
      <c r="R9" s="621">
        <v>24351</v>
      </c>
      <c r="S9" s="622"/>
      <c r="T9" s="622"/>
      <c r="U9" s="622"/>
      <c r="V9" s="622"/>
      <c r="W9" s="622"/>
      <c r="X9" s="622"/>
      <c r="Y9" s="623"/>
      <c r="Z9" s="659">
        <v>0.1</v>
      </c>
      <c r="AA9" s="659"/>
      <c r="AB9" s="659"/>
      <c r="AC9" s="659"/>
      <c r="AD9" s="660">
        <v>24351</v>
      </c>
      <c r="AE9" s="660"/>
      <c r="AF9" s="660"/>
      <c r="AG9" s="660"/>
      <c r="AH9" s="660"/>
      <c r="AI9" s="660"/>
      <c r="AJ9" s="660"/>
      <c r="AK9" s="660"/>
      <c r="AL9" s="624">
        <v>0.1</v>
      </c>
      <c r="AM9" s="625"/>
      <c r="AN9" s="625"/>
      <c r="AO9" s="661"/>
      <c r="AP9" s="618" t="s">
        <v>245</v>
      </c>
      <c r="AQ9" s="619"/>
      <c r="AR9" s="619"/>
      <c r="AS9" s="619"/>
      <c r="AT9" s="619"/>
      <c r="AU9" s="619"/>
      <c r="AV9" s="619"/>
      <c r="AW9" s="619"/>
      <c r="AX9" s="619"/>
      <c r="AY9" s="619"/>
      <c r="AZ9" s="619"/>
      <c r="BA9" s="619"/>
      <c r="BB9" s="619"/>
      <c r="BC9" s="619"/>
      <c r="BD9" s="619"/>
      <c r="BE9" s="619"/>
      <c r="BF9" s="620"/>
      <c r="BG9" s="621">
        <v>2939877</v>
      </c>
      <c r="BH9" s="622"/>
      <c r="BI9" s="622"/>
      <c r="BJ9" s="622"/>
      <c r="BK9" s="622"/>
      <c r="BL9" s="622"/>
      <c r="BM9" s="622"/>
      <c r="BN9" s="623"/>
      <c r="BO9" s="659">
        <v>36.700000000000003</v>
      </c>
      <c r="BP9" s="659"/>
      <c r="BQ9" s="659"/>
      <c r="BR9" s="659"/>
      <c r="BS9" s="660" t="s">
        <v>231</v>
      </c>
      <c r="BT9" s="660"/>
      <c r="BU9" s="660"/>
      <c r="BV9" s="660"/>
      <c r="BW9" s="660"/>
      <c r="BX9" s="660"/>
      <c r="BY9" s="660"/>
      <c r="BZ9" s="660"/>
      <c r="CA9" s="660"/>
      <c r="CB9" s="698"/>
      <c r="CD9" s="618" t="s">
        <v>246</v>
      </c>
      <c r="CE9" s="619"/>
      <c r="CF9" s="619"/>
      <c r="CG9" s="619"/>
      <c r="CH9" s="619"/>
      <c r="CI9" s="619"/>
      <c r="CJ9" s="619"/>
      <c r="CK9" s="619"/>
      <c r="CL9" s="619"/>
      <c r="CM9" s="619"/>
      <c r="CN9" s="619"/>
      <c r="CO9" s="619"/>
      <c r="CP9" s="619"/>
      <c r="CQ9" s="620"/>
      <c r="CR9" s="621">
        <v>3363777</v>
      </c>
      <c r="CS9" s="622"/>
      <c r="CT9" s="622"/>
      <c r="CU9" s="622"/>
      <c r="CV9" s="622"/>
      <c r="CW9" s="622"/>
      <c r="CX9" s="622"/>
      <c r="CY9" s="623"/>
      <c r="CZ9" s="659">
        <v>9.6</v>
      </c>
      <c r="DA9" s="659"/>
      <c r="DB9" s="659"/>
      <c r="DC9" s="659"/>
      <c r="DD9" s="627">
        <v>173022</v>
      </c>
      <c r="DE9" s="622"/>
      <c r="DF9" s="622"/>
      <c r="DG9" s="622"/>
      <c r="DH9" s="622"/>
      <c r="DI9" s="622"/>
      <c r="DJ9" s="622"/>
      <c r="DK9" s="622"/>
      <c r="DL9" s="622"/>
      <c r="DM9" s="622"/>
      <c r="DN9" s="622"/>
      <c r="DO9" s="622"/>
      <c r="DP9" s="623"/>
      <c r="DQ9" s="627">
        <v>1871085</v>
      </c>
      <c r="DR9" s="622"/>
      <c r="DS9" s="622"/>
      <c r="DT9" s="622"/>
      <c r="DU9" s="622"/>
      <c r="DV9" s="622"/>
      <c r="DW9" s="622"/>
      <c r="DX9" s="622"/>
      <c r="DY9" s="622"/>
      <c r="DZ9" s="622"/>
      <c r="EA9" s="622"/>
      <c r="EB9" s="622"/>
      <c r="EC9" s="658"/>
    </row>
    <row r="10" spans="2:143" ht="11.25" customHeight="1">
      <c r="B10" s="618" t="s">
        <v>247</v>
      </c>
      <c r="C10" s="619"/>
      <c r="D10" s="619"/>
      <c r="E10" s="619"/>
      <c r="F10" s="619"/>
      <c r="G10" s="619"/>
      <c r="H10" s="619"/>
      <c r="I10" s="619"/>
      <c r="J10" s="619"/>
      <c r="K10" s="619"/>
      <c r="L10" s="619"/>
      <c r="M10" s="619"/>
      <c r="N10" s="619"/>
      <c r="O10" s="619"/>
      <c r="P10" s="619"/>
      <c r="Q10" s="620"/>
      <c r="R10" s="621" t="s">
        <v>130</v>
      </c>
      <c r="S10" s="622"/>
      <c r="T10" s="622"/>
      <c r="U10" s="622"/>
      <c r="V10" s="622"/>
      <c r="W10" s="622"/>
      <c r="X10" s="622"/>
      <c r="Y10" s="623"/>
      <c r="Z10" s="659" t="s">
        <v>231</v>
      </c>
      <c r="AA10" s="659"/>
      <c r="AB10" s="659"/>
      <c r="AC10" s="659"/>
      <c r="AD10" s="660" t="s">
        <v>130</v>
      </c>
      <c r="AE10" s="660"/>
      <c r="AF10" s="660"/>
      <c r="AG10" s="660"/>
      <c r="AH10" s="660"/>
      <c r="AI10" s="660"/>
      <c r="AJ10" s="660"/>
      <c r="AK10" s="660"/>
      <c r="AL10" s="624" t="s">
        <v>231</v>
      </c>
      <c r="AM10" s="625"/>
      <c r="AN10" s="625"/>
      <c r="AO10" s="661"/>
      <c r="AP10" s="618" t="s">
        <v>248</v>
      </c>
      <c r="AQ10" s="619"/>
      <c r="AR10" s="619"/>
      <c r="AS10" s="619"/>
      <c r="AT10" s="619"/>
      <c r="AU10" s="619"/>
      <c r="AV10" s="619"/>
      <c r="AW10" s="619"/>
      <c r="AX10" s="619"/>
      <c r="AY10" s="619"/>
      <c r="AZ10" s="619"/>
      <c r="BA10" s="619"/>
      <c r="BB10" s="619"/>
      <c r="BC10" s="619"/>
      <c r="BD10" s="619"/>
      <c r="BE10" s="619"/>
      <c r="BF10" s="620"/>
      <c r="BG10" s="621">
        <v>183124</v>
      </c>
      <c r="BH10" s="622"/>
      <c r="BI10" s="622"/>
      <c r="BJ10" s="622"/>
      <c r="BK10" s="622"/>
      <c r="BL10" s="622"/>
      <c r="BM10" s="622"/>
      <c r="BN10" s="623"/>
      <c r="BO10" s="659">
        <v>2.2999999999999998</v>
      </c>
      <c r="BP10" s="659"/>
      <c r="BQ10" s="659"/>
      <c r="BR10" s="659"/>
      <c r="BS10" s="660" t="s">
        <v>231</v>
      </c>
      <c r="BT10" s="660"/>
      <c r="BU10" s="660"/>
      <c r="BV10" s="660"/>
      <c r="BW10" s="660"/>
      <c r="BX10" s="660"/>
      <c r="BY10" s="660"/>
      <c r="BZ10" s="660"/>
      <c r="CA10" s="660"/>
      <c r="CB10" s="698"/>
      <c r="CD10" s="618" t="s">
        <v>249</v>
      </c>
      <c r="CE10" s="619"/>
      <c r="CF10" s="619"/>
      <c r="CG10" s="619"/>
      <c r="CH10" s="619"/>
      <c r="CI10" s="619"/>
      <c r="CJ10" s="619"/>
      <c r="CK10" s="619"/>
      <c r="CL10" s="619"/>
      <c r="CM10" s="619"/>
      <c r="CN10" s="619"/>
      <c r="CO10" s="619"/>
      <c r="CP10" s="619"/>
      <c r="CQ10" s="620"/>
      <c r="CR10" s="621">
        <v>28082</v>
      </c>
      <c r="CS10" s="622"/>
      <c r="CT10" s="622"/>
      <c r="CU10" s="622"/>
      <c r="CV10" s="622"/>
      <c r="CW10" s="622"/>
      <c r="CX10" s="622"/>
      <c r="CY10" s="623"/>
      <c r="CZ10" s="659">
        <v>0.1</v>
      </c>
      <c r="DA10" s="659"/>
      <c r="DB10" s="659"/>
      <c r="DC10" s="659"/>
      <c r="DD10" s="627">
        <v>847</v>
      </c>
      <c r="DE10" s="622"/>
      <c r="DF10" s="622"/>
      <c r="DG10" s="622"/>
      <c r="DH10" s="622"/>
      <c r="DI10" s="622"/>
      <c r="DJ10" s="622"/>
      <c r="DK10" s="622"/>
      <c r="DL10" s="622"/>
      <c r="DM10" s="622"/>
      <c r="DN10" s="622"/>
      <c r="DO10" s="622"/>
      <c r="DP10" s="623"/>
      <c r="DQ10" s="627">
        <v>28082</v>
      </c>
      <c r="DR10" s="622"/>
      <c r="DS10" s="622"/>
      <c r="DT10" s="622"/>
      <c r="DU10" s="622"/>
      <c r="DV10" s="622"/>
      <c r="DW10" s="622"/>
      <c r="DX10" s="622"/>
      <c r="DY10" s="622"/>
      <c r="DZ10" s="622"/>
      <c r="EA10" s="622"/>
      <c r="EB10" s="622"/>
      <c r="EC10" s="658"/>
    </row>
    <row r="11" spans="2:143" ht="11.25" customHeight="1">
      <c r="B11" s="618" t="s">
        <v>250</v>
      </c>
      <c r="C11" s="619"/>
      <c r="D11" s="619"/>
      <c r="E11" s="619"/>
      <c r="F11" s="619"/>
      <c r="G11" s="619"/>
      <c r="H11" s="619"/>
      <c r="I11" s="619"/>
      <c r="J11" s="619"/>
      <c r="K11" s="619"/>
      <c r="L11" s="619"/>
      <c r="M11" s="619"/>
      <c r="N11" s="619"/>
      <c r="O11" s="619"/>
      <c r="P11" s="619"/>
      <c r="Q11" s="620"/>
      <c r="R11" s="621">
        <v>1818068</v>
      </c>
      <c r="S11" s="622"/>
      <c r="T11" s="622"/>
      <c r="U11" s="622"/>
      <c r="V11" s="622"/>
      <c r="W11" s="622"/>
      <c r="X11" s="622"/>
      <c r="Y11" s="623"/>
      <c r="Z11" s="624">
        <v>5</v>
      </c>
      <c r="AA11" s="625"/>
      <c r="AB11" s="625"/>
      <c r="AC11" s="626"/>
      <c r="AD11" s="627">
        <v>1818068</v>
      </c>
      <c r="AE11" s="622"/>
      <c r="AF11" s="622"/>
      <c r="AG11" s="622"/>
      <c r="AH11" s="622"/>
      <c r="AI11" s="622"/>
      <c r="AJ11" s="622"/>
      <c r="AK11" s="623"/>
      <c r="AL11" s="624">
        <v>10.1</v>
      </c>
      <c r="AM11" s="625"/>
      <c r="AN11" s="625"/>
      <c r="AO11" s="661"/>
      <c r="AP11" s="618" t="s">
        <v>251</v>
      </c>
      <c r="AQ11" s="619"/>
      <c r="AR11" s="619"/>
      <c r="AS11" s="619"/>
      <c r="AT11" s="619"/>
      <c r="AU11" s="619"/>
      <c r="AV11" s="619"/>
      <c r="AW11" s="619"/>
      <c r="AX11" s="619"/>
      <c r="AY11" s="619"/>
      <c r="AZ11" s="619"/>
      <c r="BA11" s="619"/>
      <c r="BB11" s="619"/>
      <c r="BC11" s="619"/>
      <c r="BD11" s="619"/>
      <c r="BE11" s="619"/>
      <c r="BF11" s="620"/>
      <c r="BG11" s="621">
        <v>133683</v>
      </c>
      <c r="BH11" s="622"/>
      <c r="BI11" s="622"/>
      <c r="BJ11" s="622"/>
      <c r="BK11" s="622"/>
      <c r="BL11" s="622"/>
      <c r="BM11" s="622"/>
      <c r="BN11" s="623"/>
      <c r="BO11" s="659">
        <v>1.7</v>
      </c>
      <c r="BP11" s="659"/>
      <c r="BQ11" s="659"/>
      <c r="BR11" s="659"/>
      <c r="BS11" s="660" t="s">
        <v>231</v>
      </c>
      <c r="BT11" s="660"/>
      <c r="BU11" s="660"/>
      <c r="BV11" s="660"/>
      <c r="BW11" s="660"/>
      <c r="BX11" s="660"/>
      <c r="BY11" s="660"/>
      <c r="BZ11" s="660"/>
      <c r="CA11" s="660"/>
      <c r="CB11" s="698"/>
      <c r="CD11" s="618" t="s">
        <v>252</v>
      </c>
      <c r="CE11" s="619"/>
      <c r="CF11" s="619"/>
      <c r="CG11" s="619"/>
      <c r="CH11" s="619"/>
      <c r="CI11" s="619"/>
      <c r="CJ11" s="619"/>
      <c r="CK11" s="619"/>
      <c r="CL11" s="619"/>
      <c r="CM11" s="619"/>
      <c r="CN11" s="619"/>
      <c r="CO11" s="619"/>
      <c r="CP11" s="619"/>
      <c r="CQ11" s="620"/>
      <c r="CR11" s="621">
        <v>837039</v>
      </c>
      <c r="CS11" s="622"/>
      <c r="CT11" s="622"/>
      <c r="CU11" s="622"/>
      <c r="CV11" s="622"/>
      <c r="CW11" s="622"/>
      <c r="CX11" s="622"/>
      <c r="CY11" s="623"/>
      <c r="CZ11" s="659">
        <v>2.4</v>
      </c>
      <c r="DA11" s="659"/>
      <c r="DB11" s="659"/>
      <c r="DC11" s="659"/>
      <c r="DD11" s="627">
        <v>170869</v>
      </c>
      <c r="DE11" s="622"/>
      <c r="DF11" s="622"/>
      <c r="DG11" s="622"/>
      <c r="DH11" s="622"/>
      <c r="DI11" s="622"/>
      <c r="DJ11" s="622"/>
      <c r="DK11" s="622"/>
      <c r="DL11" s="622"/>
      <c r="DM11" s="622"/>
      <c r="DN11" s="622"/>
      <c r="DO11" s="622"/>
      <c r="DP11" s="623"/>
      <c r="DQ11" s="627">
        <v>531493</v>
      </c>
      <c r="DR11" s="622"/>
      <c r="DS11" s="622"/>
      <c r="DT11" s="622"/>
      <c r="DU11" s="622"/>
      <c r="DV11" s="622"/>
      <c r="DW11" s="622"/>
      <c r="DX11" s="622"/>
      <c r="DY11" s="622"/>
      <c r="DZ11" s="622"/>
      <c r="EA11" s="622"/>
      <c r="EB11" s="622"/>
      <c r="EC11" s="658"/>
    </row>
    <row r="12" spans="2:143" ht="11.25" customHeight="1">
      <c r="B12" s="618" t="s">
        <v>253</v>
      </c>
      <c r="C12" s="619"/>
      <c r="D12" s="619"/>
      <c r="E12" s="619"/>
      <c r="F12" s="619"/>
      <c r="G12" s="619"/>
      <c r="H12" s="619"/>
      <c r="I12" s="619"/>
      <c r="J12" s="619"/>
      <c r="K12" s="619"/>
      <c r="L12" s="619"/>
      <c r="M12" s="619"/>
      <c r="N12" s="619"/>
      <c r="O12" s="619"/>
      <c r="P12" s="619"/>
      <c r="Q12" s="620"/>
      <c r="R12" s="621">
        <v>39307</v>
      </c>
      <c r="S12" s="622"/>
      <c r="T12" s="622"/>
      <c r="U12" s="622"/>
      <c r="V12" s="622"/>
      <c r="W12" s="622"/>
      <c r="X12" s="622"/>
      <c r="Y12" s="623"/>
      <c r="Z12" s="659">
        <v>0.1</v>
      </c>
      <c r="AA12" s="659"/>
      <c r="AB12" s="659"/>
      <c r="AC12" s="659"/>
      <c r="AD12" s="660">
        <v>39307</v>
      </c>
      <c r="AE12" s="660"/>
      <c r="AF12" s="660"/>
      <c r="AG12" s="660"/>
      <c r="AH12" s="660"/>
      <c r="AI12" s="660"/>
      <c r="AJ12" s="660"/>
      <c r="AK12" s="660"/>
      <c r="AL12" s="624">
        <v>0.2</v>
      </c>
      <c r="AM12" s="625"/>
      <c r="AN12" s="625"/>
      <c r="AO12" s="661"/>
      <c r="AP12" s="618" t="s">
        <v>254</v>
      </c>
      <c r="AQ12" s="619"/>
      <c r="AR12" s="619"/>
      <c r="AS12" s="619"/>
      <c r="AT12" s="619"/>
      <c r="AU12" s="619"/>
      <c r="AV12" s="619"/>
      <c r="AW12" s="619"/>
      <c r="AX12" s="619"/>
      <c r="AY12" s="619"/>
      <c r="AZ12" s="619"/>
      <c r="BA12" s="619"/>
      <c r="BB12" s="619"/>
      <c r="BC12" s="619"/>
      <c r="BD12" s="619"/>
      <c r="BE12" s="619"/>
      <c r="BF12" s="620"/>
      <c r="BG12" s="621">
        <v>3658939</v>
      </c>
      <c r="BH12" s="622"/>
      <c r="BI12" s="622"/>
      <c r="BJ12" s="622"/>
      <c r="BK12" s="622"/>
      <c r="BL12" s="622"/>
      <c r="BM12" s="622"/>
      <c r="BN12" s="623"/>
      <c r="BO12" s="659">
        <v>45.6</v>
      </c>
      <c r="BP12" s="659"/>
      <c r="BQ12" s="659"/>
      <c r="BR12" s="659"/>
      <c r="BS12" s="660" t="s">
        <v>130</v>
      </c>
      <c r="BT12" s="660"/>
      <c r="BU12" s="660"/>
      <c r="BV12" s="660"/>
      <c r="BW12" s="660"/>
      <c r="BX12" s="660"/>
      <c r="BY12" s="660"/>
      <c r="BZ12" s="660"/>
      <c r="CA12" s="660"/>
      <c r="CB12" s="698"/>
      <c r="CD12" s="618" t="s">
        <v>255</v>
      </c>
      <c r="CE12" s="619"/>
      <c r="CF12" s="619"/>
      <c r="CG12" s="619"/>
      <c r="CH12" s="619"/>
      <c r="CI12" s="619"/>
      <c r="CJ12" s="619"/>
      <c r="CK12" s="619"/>
      <c r="CL12" s="619"/>
      <c r="CM12" s="619"/>
      <c r="CN12" s="619"/>
      <c r="CO12" s="619"/>
      <c r="CP12" s="619"/>
      <c r="CQ12" s="620"/>
      <c r="CR12" s="621">
        <v>767437</v>
      </c>
      <c r="CS12" s="622"/>
      <c r="CT12" s="622"/>
      <c r="CU12" s="622"/>
      <c r="CV12" s="622"/>
      <c r="CW12" s="622"/>
      <c r="CX12" s="622"/>
      <c r="CY12" s="623"/>
      <c r="CZ12" s="659">
        <v>2.2000000000000002</v>
      </c>
      <c r="DA12" s="659"/>
      <c r="DB12" s="659"/>
      <c r="DC12" s="659"/>
      <c r="DD12" s="627">
        <v>57257</v>
      </c>
      <c r="DE12" s="622"/>
      <c r="DF12" s="622"/>
      <c r="DG12" s="622"/>
      <c r="DH12" s="622"/>
      <c r="DI12" s="622"/>
      <c r="DJ12" s="622"/>
      <c r="DK12" s="622"/>
      <c r="DL12" s="622"/>
      <c r="DM12" s="622"/>
      <c r="DN12" s="622"/>
      <c r="DO12" s="622"/>
      <c r="DP12" s="623"/>
      <c r="DQ12" s="627">
        <v>653771</v>
      </c>
      <c r="DR12" s="622"/>
      <c r="DS12" s="622"/>
      <c r="DT12" s="622"/>
      <c r="DU12" s="622"/>
      <c r="DV12" s="622"/>
      <c r="DW12" s="622"/>
      <c r="DX12" s="622"/>
      <c r="DY12" s="622"/>
      <c r="DZ12" s="622"/>
      <c r="EA12" s="622"/>
      <c r="EB12" s="622"/>
      <c r="EC12" s="658"/>
    </row>
    <row r="13" spans="2:143" ht="11.25" customHeight="1">
      <c r="B13" s="618" t="s">
        <v>256</v>
      </c>
      <c r="C13" s="619"/>
      <c r="D13" s="619"/>
      <c r="E13" s="619"/>
      <c r="F13" s="619"/>
      <c r="G13" s="619"/>
      <c r="H13" s="619"/>
      <c r="I13" s="619"/>
      <c r="J13" s="619"/>
      <c r="K13" s="619"/>
      <c r="L13" s="619"/>
      <c r="M13" s="619"/>
      <c r="N13" s="619"/>
      <c r="O13" s="619"/>
      <c r="P13" s="619"/>
      <c r="Q13" s="620"/>
      <c r="R13" s="621" t="s">
        <v>130</v>
      </c>
      <c r="S13" s="622"/>
      <c r="T13" s="622"/>
      <c r="U13" s="622"/>
      <c r="V13" s="622"/>
      <c r="W13" s="622"/>
      <c r="X13" s="622"/>
      <c r="Y13" s="623"/>
      <c r="Z13" s="659" t="s">
        <v>231</v>
      </c>
      <c r="AA13" s="659"/>
      <c r="AB13" s="659"/>
      <c r="AC13" s="659"/>
      <c r="AD13" s="660" t="s">
        <v>231</v>
      </c>
      <c r="AE13" s="660"/>
      <c r="AF13" s="660"/>
      <c r="AG13" s="660"/>
      <c r="AH13" s="660"/>
      <c r="AI13" s="660"/>
      <c r="AJ13" s="660"/>
      <c r="AK13" s="660"/>
      <c r="AL13" s="624" t="s">
        <v>231</v>
      </c>
      <c r="AM13" s="625"/>
      <c r="AN13" s="625"/>
      <c r="AO13" s="661"/>
      <c r="AP13" s="618" t="s">
        <v>257</v>
      </c>
      <c r="AQ13" s="619"/>
      <c r="AR13" s="619"/>
      <c r="AS13" s="619"/>
      <c r="AT13" s="619"/>
      <c r="AU13" s="619"/>
      <c r="AV13" s="619"/>
      <c r="AW13" s="619"/>
      <c r="AX13" s="619"/>
      <c r="AY13" s="619"/>
      <c r="AZ13" s="619"/>
      <c r="BA13" s="619"/>
      <c r="BB13" s="619"/>
      <c r="BC13" s="619"/>
      <c r="BD13" s="619"/>
      <c r="BE13" s="619"/>
      <c r="BF13" s="620"/>
      <c r="BG13" s="621">
        <v>3613161</v>
      </c>
      <c r="BH13" s="622"/>
      <c r="BI13" s="622"/>
      <c r="BJ13" s="622"/>
      <c r="BK13" s="622"/>
      <c r="BL13" s="622"/>
      <c r="BM13" s="622"/>
      <c r="BN13" s="623"/>
      <c r="BO13" s="659">
        <v>45.1</v>
      </c>
      <c r="BP13" s="659"/>
      <c r="BQ13" s="659"/>
      <c r="BR13" s="659"/>
      <c r="BS13" s="660" t="s">
        <v>130</v>
      </c>
      <c r="BT13" s="660"/>
      <c r="BU13" s="660"/>
      <c r="BV13" s="660"/>
      <c r="BW13" s="660"/>
      <c r="BX13" s="660"/>
      <c r="BY13" s="660"/>
      <c r="BZ13" s="660"/>
      <c r="CA13" s="660"/>
      <c r="CB13" s="698"/>
      <c r="CD13" s="618" t="s">
        <v>258</v>
      </c>
      <c r="CE13" s="619"/>
      <c r="CF13" s="619"/>
      <c r="CG13" s="619"/>
      <c r="CH13" s="619"/>
      <c r="CI13" s="619"/>
      <c r="CJ13" s="619"/>
      <c r="CK13" s="619"/>
      <c r="CL13" s="619"/>
      <c r="CM13" s="619"/>
      <c r="CN13" s="619"/>
      <c r="CO13" s="619"/>
      <c r="CP13" s="619"/>
      <c r="CQ13" s="620"/>
      <c r="CR13" s="621">
        <v>1921614</v>
      </c>
      <c r="CS13" s="622"/>
      <c r="CT13" s="622"/>
      <c r="CU13" s="622"/>
      <c r="CV13" s="622"/>
      <c r="CW13" s="622"/>
      <c r="CX13" s="622"/>
      <c r="CY13" s="623"/>
      <c r="CZ13" s="659">
        <v>5.5</v>
      </c>
      <c r="DA13" s="659"/>
      <c r="DB13" s="659"/>
      <c r="DC13" s="659"/>
      <c r="DD13" s="627">
        <v>1550758</v>
      </c>
      <c r="DE13" s="622"/>
      <c r="DF13" s="622"/>
      <c r="DG13" s="622"/>
      <c r="DH13" s="622"/>
      <c r="DI13" s="622"/>
      <c r="DJ13" s="622"/>
      <c r="DK13" s="622"/>
      <c r="DL13" s="622"/>
      <c r="DM13" s="622"/>
      <c r="DN13" s="622"/>
      <c r="DO13" s="622"/>
      <c r="DP13" s="623"/>
      <c r="DQ13" s="627">
        <v>744295</v>
      </c>
      <c r="DR13" s="622"/>
      <c r="DS13" s="622"/>
      <c r="DT13" s="622"/>
      <c r="DU13" s="622"/>
      <c r="DV13" s="622"/>
      <c r="DW13" s="622"/>
      <c r="DX13" s="622"/>
      <c r="DY13" s="622"/>
      <c r="DZ13" s="622"/>
      <c r="EA13" s="622"/>
      <c r="EB13" s="622"/>
      <c r="EC13" s="658"/>
    </row>
    <row r="14" spans="2:143" ht="11.25" customHeight="1">
      <c r="B14" s="618" t="s">
        <v>259</v>
      </c>
      <c r="C14" s="619"/>
      <c r="D14" s="619"/>
      <c r="E14" s="619"/>
      <c r="F14" s="619"/>
      <c r="G14" s="619"/>
      <c r="H14" s="619"/>
      <c r="I14" s="619"/>
      <c r="J14" s="619"/>
      <c r="K14" s="619"/>
      <c r="L14" s="619"/>
      <c r="M14" s="619"/>
      <c r="N14" s="619"/>
      <c r="O14" s="619"/>
      <c r="P14" s="619"/>
      <c r="Q14" s="620"/>
      <c r="R14" s="621" t="s">
        <v>130</v>
      </c>
      <c r="S14" s="622"/>
      <c r="T14" s="622"/>
      <c r="U14" s="622"/>
      <c r="V14" s="622"/>
      <c r="W14" s="622"/>
      <c r="X14" s="622"/>
      <c r="Y14" s="623"/>
      <c r="Z14" s="659" t="s">
        <v>231</v>
      </c>
      <c r="AA14" s="659"/>
      <c r="AB14" s="659"/>
      <c r="AC14" s="659"/>
      <c r="AD14" s="660" t="s">
        <v>231</v>
      </c>
      <c r="AE14" s="660"/>
      <c r="AF14" s="660"/>
      <c r="AG14" s="660"/>
      <c r="AH14" s="660"/>
      <c r="AI14" s="660"/>
      <c r="AJ14" s="660"/>
      <c r="AK14" s="660"/>
      <c r="AL14" s="624" t="s">
        <v>130</v>
      </c>
      <c r="AM14" s="625"/>
      <c r="AN14" s="625"/>
      <c r="AO14" s="661"/>
      <c r="AP14" s="618" t="s">
        <v>260</v>
      </c>
      <c r="AQ14" s="619"/>
      <c r="AR14" s="619"/>
      <c r="AS14" s="619"/>
      <c r="AT14" s="619"/>
      <c r="AU14" s="619"/>
      <c r="AV14" s="619"/>
      <c r="AW14" s="619"/>
      <c r="AX14" s="619"/>
      <c r="AY14" s="619"/>
      <c r="AZ14" s="619"/>
      <c r="BA14" s="619"/>
      <c r="BB14" s="619"/>
      <c r="BC14" s="619"/>
      <c r="BD14" s="619"/>
      <c r="BE14" s="619"/>
      <c r="BF14" s="620"/>
      <c r="BG14" s="621">
        <v>290226</v>
      </c>
      <c r="BH14" s="622"/>
      <c r="BI14" s="622"/>
      <c r="BJ14" s="622"/>
      <c r="BK14" s="622"/>
      <c r="BL14" s="622"/>
      <c r="BM14" s="622"/>
      <c r="BN14" s="623"/>
      <c r="BO14" s="659">
        <v>3.6</v>
      </c>
      <c r="BP14" s="659"/>
      <c r="BQ14" s="659"/>
      <c r="BR14" s="659"/>
      <c r="BS14" s="660" t="s">
        <v>130</v>
      </c>
      <c r="BT14" s="660"/>
      <c r="BU14" s="660"/>
      <c r="BV14" s="660"/>
      <c r="BW14" s="660"/>
      <c r="BX14" s="660"/>
      <c r="BY14" s="660"/>
      <c r="BZ14" s="660"/>
      <c r="CA14" s="660"/>
      <c r="CB14" s="698"/>
      <c r="CD14" s="618" t="s">
        <v>261</v>
      </c>
      <c r="CE14" s="619"/>
      <c r="CF14" s="619"/>
      <c r="CG14" s="619"/>
      <c r="CH14" s="619"/>
      <c r="CI14" s="619"/>
      <c r="CJ14" s="619"/>
      <c r="CK14" s="619"/>
      <c r="CL14" s="619"/>
      <c r="CM14" s="619"/>
      <c r="CN14" s="619"/>
      <c r="CO14" s="619"/>
      <c r="CP14" s="619"/>
      <c r="CQ14" s="620"/>
      <c r="CR14" s="621">
        <v>973421</v>
      </c>
      <c r="CS14" s="622"/>
      <c r="CT14" s="622"/>
      <c r="CU14" s="622"/>
      <c r="CV14" s="622"/>
      <c r="CW14" s="622"/>
      <c r="CX14" s="622"/>
      <c r="CY14" s="623"/>
      <c r="CZ14" s="659">
        <v>2.8</v>
      </c>
      <c r="DA14" s="659"/>
      <c r="DB14" s="659"/>
      <c r="DC14" s="659"/>
      <c r="DD14" s="627">
        <v>40240</v>
      </c>
      <c r="DE14" s="622"/>
      <c r="DF14" s="622"/>
      <c r="DG14" s="622"/>
      <c r="DH14" s="622"/>
      <c r="DI14" s="622"/>
      <c r="DJ14" s="622"/>
      <c r="DK14" s="622"/>
      <c r="DL14" s="622"/>
      <c r="DM14" s="622"/>
      <c r="DN14" s="622"/>
      <c r="DO14" s="622"/>
      <c r="DP14" s="623"/>
      <c r="DQ14" s="627">
        <v>941418</v>
      </c>
      <c r="DR14" s="622"/>
      <c r="DS14" s="622"/>
      <c r="DT14" s="622"/>
      <c r="DU14" s="622"/>
      <c r="DV14" s="622"/>
      <c r="DW14" s="622"/>
      <c r="DX14" s="622"/>
      <c r="DY14" s="622"/>
      <c r="DZ14" s="622"/>
      <c r="EA14" s="622"/>
      <c r="EB14" s="622"/>
      <c r="EC14" s="658"/>
    </row>
    <row r="15" spans="2:143" ht="11.25" customHeight="1">
      <c r="B15" s="618" t="s">
        <v>262</v>
      </c>
      <c r="C15" s="619"/>
      <c r="D15" s="619"/>
      <c r="E15" s="619"/>
      <c r="F15" s="619"/>
      <c r="G15" s="619"/>
      <c r="H15" s="619"/>
      <c r="I15" s="619"/>
      <c r="J15" s="619"/>
      <c r="K15" s="619"/>
      <c r="L15" s="619"/>
      <c r="M15" s="619"/>
      <c r="N15" s="619"/>
      <c r="O15" s="619"/>
      <c r="P15" s="619"/>
      <c r="Q15" s="620"/>
      <c r="R15" s="621" t="s">
        <v>130</v>
      </c>
      <c r="S15" s="622"/>
      <c r="T15" s="622"/>
      <c r="U15" s="622"/>
      <c r="V15" s="622"/>
      <c r="W15" s="622"/>
      <c r="X15" s="622"/>
      <c r="Y15" s="623"/>
      <c r="Z15" s="659" t="s">
        <v>130</v>
      </c>
      <c r="AA15" s="659"/>
      <c r="AB15" s="659"/>
      <c r="AC15" s="659"/>
      <c r="AD15" s="660" t="s">
        <v>231</v>
      </c>
      <c r="AE15" s="660"/>
      <c r="AF15" s="660"/>
      <c r="AG15" s="660"/>
      <c r="AH15" s="660"/>
      <c r="AI15" s="660"/>
      <c r="AJ15" s="660"/>
      <c r="AK15" s="660"/>
      <c r="AL15" s="624" t="s">
        <v>130</v>
      </c>
      <c r="AM15" s="625"/>
      <c r="AN15" s="625"/>
      <c r="AO15" s="661"/>
      <c r="AP15" s="618" t="s">
        <v>263</v>
      </c>
      <c r="AQ15" s="619"/>
      <c r="AR15" s="619"/>
      <c r="AS15" s="619"/>
      <c r="AT15" s="619"/>
      <c r="AU15" s="619"/>
      <c r="AV15" s="619"/>
      <c r="AW15" s="619"/>
      <c r="AX15" s="619"/>
      <c r="AY15" s="619"/>
      <c r="AZ15" s="619"/>
      <c r="BA15" s="619"/>
      <c r="BB15" s="619"/>
      <c r="BC15" s="619"/>
      <c r="BD15" s="619"/>
      <c r="BE15" s="619"/>
      <c r="BF15" s="620"/>
      <c r="BG15" s="621">
        <v>489573</v>
      </c>
      <c r="BH15" s="622"/>
      <c r="BI15" s="622"/>
      <c r="BJ15" s="622"/>
      <c r="BK15" s="622"/>
      <c r="BL15" s="622"/>
      <c r="BM15" s="622"/>
      <c r="BN15" s="623"/>
      <c r="BO15" s="659">
        <v>6.1</v>
      </c>
      <c r="BP15" s="659"/>
      <c r="BQ15" s="659"/>
      <c r="BR15" s="659"/>
      <c r="BS15" s="660" t="s">
        <v>130</v>
      </c>
      <c r="BT15" s="660"/>
      <c r="BU15" s="660"/>
      <c r="BV15" s="660"/>
      <c r="BW15" s="660"/>
      <c r="BX15" s="660"/>
      <c r="BY15" s="660"/>
      <c r="BZ15" s="660"/>
      <c r="CA15" s="660"/>
      <c r="CB15" s="698"/>
      <c r="CD15" s="618" t="s">
        <v>264</v>
      </c>
      <c r="CE15" s="619"/>
      <c r="CF15" s="619"/>
      <c r="CG15" s="619"/>
      <c r="CH15" s="619"/>
      <c r="CI15" s="619"/>
      <c r="CJ15" s="619"/>
      <c r="CK15" s="619"/>
      <c r="CL15" s="619"/>
      <c r="CM15" s="619"/>
      <c r="CN15" s="619"/>
      <c r="CO15" s="619"/>
      <c r="CP15" s="619"/>
      <c r="CQ15" s="620"/>
      <c r="CR15" s="621">
        <v>2575904</v>
      </c>
      <c r="CS15" s="622"/>
      <c r="CT15" s="622"/>
      <c r="CU15" s="622"/>
      <c r="CV15" s="622"/>
      <c r="CW15" s="622"/>
      <c r="CX15" s="622"/>
      <c r="CY15" s="623"/>
      <c r="CZ15" s="659">
        <v>7.3</v>
      </c>
      <c r="DA15" s="659"/>
      <c r="DB15" s="659"/>
      <c r="DC15" s="659"/>
      <c r="DD15" s="627">
        <v>453186</v>
      </c>
      <c r="DE15" s="622"/>
      <c r="DF15" s="622"/>
      <c r="DG15" s="622"/>
      <c r="DH15" s="622"/>
      <c r="DI15" s="622"/>
      <c r="DJ15" s="622"/>
      <c r="DK15" s="622"/>
      <c r="DL15" s="622"/>
      <c r="DM15" s="622"/>
      <c r="DN15" s="622"/>
      <c r="DO15" s="622"/>
      <c r="DP15" s="623"/>
      <c r="DQ15" s="627">
        <v>2113686</v>
      </c>
      <c r="DR15" s="622"/>
      <c r="DS15" s="622"/>
      <c r="DT15" s="622"/>
      <c r="DU15" s="622"/>
      <c r="DV15" s="622"/>
      <c r="DW15" s="622"/>
      <c r="DX15" s="622"/>
      <c r="DY15" s="622"/>
      <c r="DZ15" s="622"/>
      <c r="EA15" s="622"/>
      <c r="EB15" s="622"/>
      <c r="EC15" s="658"/>
    </row>
    <row r="16" spans="2:143" ht="11.25" customHeight="1">
      <c r="B16" s="618" t="s">
        <v>265</v>
      </c>
      <c r="C16" s="619"/>
      <c r="D16" s="619"/>
      <c r="E16" s="619"/>
      <c r="F16" s="619"/>
      <c r="G16" s="619"/>
      <c r="H16" s="619"/>
      <c r="I16" s="619"/>
      <c r="J16" s="619"/>
      <c r="K16" s="619"/>
      <c r="L16" s="619"/>
      <c r="M16" s="619"/>
      <c r="N16" s="619"/>
      <c r="O16" s="619"/>
      <c r="P16" s="619"/>
      <c r="Q16" s="620"/>
      <c r="R16" s="621">
        <v>13143</v>
      </c>
      <c r="S16" s="622"/>
      <c r="T16" s="622"/>
      <c r="U16" s="622"/>
      <c r="V16" s="622"/>
      <c r="W16" s="622"/>
      <c r="X16" s="622"/>
      <c r="Y16" s="623"/>
      <c r="Z16" s="659">
        <v>0</v>
      </c>
      <c r="AA16" s="659"/>
      <c r="AB16" s="659"/>
      <c r="AC16" s="659"/>
      <c r="AD16" s="660">
        <v>13143</v>
      </c>
      <c r="AE16" s="660"/>
      <c r="AF16" s="660"/>
      <c r="AG16" s="660"/>
      <c r="AH16" s="660"/>
      <c r="AI16" s="660"/>
      <c r="AJ16" s="660"/>
      <c r="AK16" s="660"/>
      <c r="AL16" s="624">
        <v>0.1</v>
      </c>
      <c r="AM16" s="625"/>
      <c r="AN16" s="625"/>
      <c r="AO16" s="661"/>
      <c r="AP16" s="618" t="s">
        <v>266</v>
      </c>
      <c r="AQ16" s="619"/>
      <c r="AR16" s="619"/>
      <c r="AS16" s="619"/>
      <c r="AT16" s="619"/>
      <c r="AU16" s="619"/>
      <c r="AV16" s="619"/>
      <c r="AW16" s="619"/>
      <c r="AX16" s="619"/>
      <c r="AY16" s="619"/>
      <c r="AZ16" s="619"/>
      <c r="BA16" s="619"/>
      <c r="BB16" s="619"/>
      <c r="BC16" s="619"/>
      <c r="BD16" s="619"/>
      <c r="BE16" s="619"/>
      <c r="BF16" s="620"/>
      <c r="BG16" s="621" t="s">
        <v>130</v>
      </c>
      <c r="BH16" s="622"/>
      <c r="BI16" s="622"/>
      <c r="BJ16" s="622"/>
      <c r="BK16" s="622"/>
      <c r="BL16" s="622"/>
      <c r="BM16" s="622"/>
      <c r="BN16" s="623"/>
      <c r="BO16" s="659" t="s">
        <v>231</v>
      </c>
      <c r="BP16" s="659"/>
      <c r="BQ16" s="659"/>
      <c r="BR16" s="659"/>
      <c r="BS16" s="660" t="s">
        <v>231</v>
      </c>
      <c r="BT16" s="660"/>
      <c r="BU16" s="660"/>
      <c r="BV16" s="660"/>
      <c r="BW16" s="660"/>
      <c r="BX16" s="660"/>
      <c r="BY16" s="660"/>
      <c r="BZ16" s="660"/>
      <c r="CA16" s="660"/>
      <c r="CB16" s="698"/>
      <c r="CD16" s="618" t="s">
        <v>267</v>
      </c>
      <c r="CE16" s="619"/>
      <c r="CF16" s="619"/>
      <c r="CG16" s="619"/>
      <c r="CH16" s="619"/>
      <c r="CI16" s="619"/>
      <c r="CJ16" s="619"/>
      <c r="CK16" s="619"/>
      <c r="CL16" s="619"/>
      <c r="CM16" s="619"/>
      <c r="CN16" s="619"/>
      <c r="CO16" s="619"/>
      <c r="CP16" s="619"/>
      <c r="CQ16" s="620"/>
      <c r="CR16" s="621">
        <v>590711</v>
      </c>
      <c r="CS16" s="622"/>
      <c r="CT16" s="622"/>
      <c r="CU16" s="622"/>
      <c r="CV16" s="622"/>
      <c r="CW16" s="622"/>
      <c r="CX16" s="622"/>
      <c r="CY16" s="623"/>
      <c r="CZ16" s="659">
        <v>1.7</v>
      </c>
      <c r="DA16" s="659"/>
      <c r="DB16" s="659"/>
      <c r="DC16" s="659"/>
      <c r="DD16" s="627" t="s">
        <v>231</v>
      </c>
      <c r="DE16" s="622"/>
      <c r="DF16" s="622"/>
      <c r="DG16" s="622"/>
      <c r="DH16" s="622"/>
      <c r="DI16" s="622"/>
      <c r="DJ16" s="622"/>
      <c r="DK16" s="622"/>
      <c r="DL16" s="622"/>
      <c r="DM16" s="622"/>
      <c r="DN16" s="622"/>
      <c r="DO16" s="622"/>
      <c r="DP16" s="623"/>
      <c r="DQ16" s="627">
        <v>255776</v>
      </c>
      <c r="DR16" s="622"/>
      <c r="DS16" s="622"/>
      <c r="DT16" s="622"/>
      <c r="DU16" s="622"/>
      <c r="DV16" s="622"/>
      <c r="DW16" s="622"/>
      <c r="DX16" s="622"/>
      <c r="DY16" s="622"/>
      <c r="DZ16" s="622"/>
      <c r="EA16" s="622"/>
      <c r="EB16" s="622"/>
      <c r="EC16" s="658"/>
    </row>
    <row r="17" spans="2:133" ht="11.25" customHeight="1">
      <c r="B17" s="618" t="s">
        <v>268</v>
      </c>
      <c r="C17" s="619"/>
      <c r="D17" s="619"/>
      <c r="E17" s="619"/>
      <c r="F17" s="619"/>
      <c r="G17" s="619"/>
      <c r="H17" s="619"/>
      <c r="I17" s="619"/>
      <c r="J17" s="619"/>
      <c r="K17" s="619"/>
      <c r="L17" s="619"/>
      <c r="M17" s="619"/>
      <c r="N17" s="619"/>
      <c r="O17" s="619"/>
      <c r="P17" s="619"/>
      <c r="Q17" s="620"/>
      <c r="R17" s="621">
        <v>84751</v>
      </c>
      <c r="S17" s="622"/>
      <c r="T17" s="622"/>
      <c r="U17" s="622"/>
      <c r="V17" s="622"/>
      <c r="W17" s="622"/>
      <c r="X17" s="622"/>
      <c r="Y17" s="623"/>
      <c r="Z17" s="659">
        <v>0.2</v>
      </c>
      <c r="AA17" s="659"/>
      <c r="AB17" s="659"/>
      <c r="AC17" s="659"/>
      <c r="AD17" s="660">
        <v>84751</v>
      </c>
      <c r="AE17" s="660"/>
      <c r="AF17" s="660"/>
      <c r="AG17" s="660"/>
      <c r="AH17" s="660"/>
      <c r="AI17" s="660"/>
      <c r="AJ17" s="660"/>
      <c r="AK17" s="660"/>
      <c r="AL17" s="624">
        <v>0.5</v>
      </c>
      <c r="AM17" s="625"/>
      <c r="AN17" s="625"/>
      <c r="AO17" s="661"/>
      <c r="AP17" s="618" t="s">
        <v>269</v>
      </c>
      <c r="AQ17" s="619"/>
      <c r="AR17" s="619"/>
      <c r="AS17" s="619"/>
      <c r="AT17" s="619"/>
      <c r="AU17" s="619"/>
      <c r="AV17" s="619"/>
      <c r="AW17" s="619"/>
      <c r="AX17" s="619"/>
      <c r="AY17" s="619"/>
      <c r="AZ17" s="619"/>
      <c r="BA17" s="619"/>
      <c r="BB17" s="619"/>
      <c r="BC17" s="619"/>
      <c r="BD17" s="619"/>
      <c r="BE17" s="619"/>
      <c r="BF17" s="620"/>
      <c r="BG17" s="621" t="s">
        <v>231</v>
      </c>
      <c r="BH17" s="622"/>
      <c r="BI17" s="622"/>
      <c r="BJ17" s="622"/>
      <c r="BK17" s="622"/>
      <c r="BL17" s="622"/>
      <c r="BM17" s="622"/>
      <c r="BN17" s="623"/>
      <c r="BO17" s="659" t="s">
        <v>130</v>
      </c>
      <c r="BP17" s="659"/>
      <c r="BQ17" s="659"/>
      <c r="BR17" s="659"/>
      <c r="BS17" s="660" t="s">
        <v>231</v>
      </c>
      <c r="BT17" s="660"/>
      <c r="BU17" s="660"/>
      <c r="BV17" s="660"/>
      <c r="BW17" s="660"/>
      <c r="BX17" s="660"/>
      <c r="BY17" s="660"/>
      <c r="BZ17" s="660"/>
      <c r="CA17" s="660"/>
      <c r="CB17" s="698"/>
      <c r="CD17" s="618" t="s">
        <v>270</v>
      </c>
      <c r="CE17" s="619"/>
      <c r="CF17" s="619"/>
      <c r="CG17" s="619"/>
      <c r="CH17" s="619"/>
      <c r="CI17" s="619"/>
      <c r="CJ17" s="619"/>
      <c r="CK17" s="619"/>
      <c r="CL17" s="619"/>
      <c r="CM17" s="619"/>
      <c r="CN17" s="619"/>
      <c r="CO17" s="619"/>
      <c r="CP17" s="619"/>
      <c r="CQ17" s="620"/>
      <c r="CR17" s="621">
        <v>3532872</v>
      </c>
      <c r="CS17" s="622"/>
      <c r="CT17" s="622"/>
      <c r="CU17" s="622"/>
      <c r="CV17" s="622"/>
      <c r="CW17" s="622"/>
      <c r="CX17" s="622"/>
      <c r="CY17" s="623"/>
      <c r="CZ17" s="659">
        <v>10.1</v>
      </c>
      <c r="DA17" s="659"/>
      <c r="DB17" s="659"/>
      <c r="DC17" s="659"/>
      <c r="DD17" s="627" t="s">
        <v>130</v>
      </c>
      <c r="DE17" s="622"/>
      <c r="DF17" s="622"/>
      <c r="DG17" s="622"/>
      <c r="DH17" s="622"/>
      <c r="DI17" s="622"/>
      <c r="DJ17" s="622"/>
      <c r="DK17" s="622"/>
      <c r="DL17" s="622"/>
      <c r="DM17" s="622"/>
      <c r="DN17" s="622"/>
      <c r="DO17" s="622"/>
      <c r="DP17" s="623"/>
      <c r="DQ17" s="627">
        <v>3375009</v>
      </c>
      <c r="DR17" s="622"/>
      <c r="DS17" s="622"/>
      <c r="DT17" s="622"/>
      <c r="DU17" s="622"/>
      <c r="DV17" s="622"/>
      <c r="DW17" s="622"/>
      <c r="DX17" s="622"/>
      <c r="DY17" s="622"/>
      <c r="DZ17" s="622"/>
      <c r="EA17" s="622"/>
      <c r="EB17" s="622"/>
      <c r="EC17" s="658"/>
    </row>
    <row r="18" spans="2:133" ht="11.25" customHeight="1">
      <c r="B18" s="618" t="s">
        <v>271</v>
      </c>
      <c r="C18" s="619"/>
      <c r="D18" s="619"/>
      <c r="E18" s="619"/>
      <c r="F18" s="619"/>
      <c r="G18" s="619"/>
      <c r="H18" s="619"/>
      <c r="I18" s="619"/>
      <c r="J18" s="619"/>
      <c r="K18" s="619"/>
      <c r="L18" s="619"/>
      <c r="M18" s="619"/>
      <c r="N18" s="619"/>
      <c r="O18" s="619"/>
      <c r="P18" s="619"/>
      <c r="Q18" s="620"/>
      <c r="R18" s="621">
        <v>123333</v>
      </c>
      <c r="S18" s="622"/>
      <c r="T18" s="622"/>
      <c r="U18" s="622"/>
      <c r="V18" s="622"/>
      <c r="W18" s="622"/>
      <c r="X18" s="622"/>
      <c r="Y18" s="623"/>
      <c r="Z18" s="659">
        <v>0.3</v>
      </c>
      <c r="AA18" s="659"/>
      <c r="AB18" s="659"/>
      <c r="AC18" s="659"/>
      <c r="AD18" s="660">
        <v>123333</v>
      </c>
      <c r="AE18" s="660"/>
      <c r="AF18" s="660"/>
      <c r="AG18" s="660"/>
      <c r="AH18" s="660"/>
      <c r="AI18" s="660"/>
      <c r="AJ18" s="660"/>
      <c r="AK18" s="660"/>
      <c r="AL18" s="624">
        <v>0.7</v>
      </c>
      <c r="AM18" s="625"/>
      <c r="AN18" s="625"/>
      <c r="AO18" s="661"/>
      <c r="AP18" s="618" t="s">
        <v>272</v>
      </c>
      <c r="AQ18" s="619"/>
      <c r="AR18" s="619"/>
      <c r="AS18" s="619"/>
      <c r="AT18" s="619"/>
      <c r="AU18" s="619"/>
      <c r="AV18" s="619"/>
      <c r="AW18" s="619"/>
      <c r="AX18" s="619"/>
      <c r="AY18" s="619"/>
      <c r="AZ18" s="619"/>
      <c r="BA18" s="619"/>
      <c r="BB18" s="619"/>
      <c r="BC18" s="619"/>
      <c r="BD18" s="619"/>
      <c r="BE18" s="619"/>
      <c r="BF18" s="620"/>
      <c r="BG18" s="621" t="s">
        <v>231</v>
      </c>
      <c r="BH18" s="622"/>
      <c r="BI18" s="622"/>
      <c r="BJ18" s="622"/>
      <c r="BK18" s="622"/>
      <c r="BL18" s="622"/>
      <c r="BM18" s="622"/>
      <c r="BN18" s="623"/>
      <c r="BO18" s="659" t="s">
        <v>231</v>
      </c>
      <c r="BP18" s="659"/>
      <c r="BQ18" s="659"/>
      <c r="BR18" s="659"/>
      <c r="BS18" s="660" t="s">
        <v>231</v>
      </c>
      <c r="BT18" s="660"/>
      <c r="BU18" s="660"/>
      <c r="BV18" s="660"/>
      <c r="BW18" s="660"/>
      <c r="BX18" s="660"/>
      <c r="BY18" s="660"/>
      <c r="BZ18" s="660"/>
      <c r="CA18" s="660"/>
      <c r="CB18" s="698"/>
      <c r="CD18" s="618" t="s">
        <v>273</v>
      </c>
      <c r="CE18" s="619"/>
      <c r="CF18" s="619"/>
      <c r="CG18" s="619"/>
      <c r="CH18" s="619"/>
      <c r="CI18" s="619"/>
      <c r="CJ18" s="619"/>
      <c r="CK18" s="619"/>
      <c r="CL18" s="619"/>
      <c r="CM18" s="619"/>
      <c r="CN18" s="619"/>
      <c r="CO18" s="619"/>
      <c r="CP18" s="619"/>
      <c r="CQ18" s="620"/>
      <c r="CR18" s="621" t="s">
        <v>231</v>
      </c>
      <c r="CS18" s="622"/>
      <c r="CT18" s="622"/>
      <c r="CU18" s="622"/>
      <c r="CV18" s="622"/>
      <c r="CW18" s="622"/>
      <c r="CX18" s="622"/>
      <c r="CY18" s="623"/>
      <c r="CZ18" s="659" t="s">
        <v>130</v>
      </c>
      <c r="DA18" s="659"/>
      <c r="DB18" s="659"/>
      <c r="DC18" s="659"/>
      <c r="DD18" s="627" t="s">
        <v>231</v>
      </c>
      <c r="DE18" s="622"/>
      <c r="DF18" s="622"/>
      <c r="DG18" s="622"/>
      <c r="DH18" s="622"/>
      <c r="DI18" s="622"/>
      <c r="DJ18" s="622"/>
      <c r="DK18" s="622"/>
      <c r="DL18" s="622"/>
      <c r="DM18" s="622"/>
      <c r="DN18" s="622"/>
      <c r="DO18" s="622"/>
      <c r="DP18" s="623"/>
      <c r="DQ18" s="627" t="s">
        <v>231</v>
      </c>
      <c r="DR18" s="622"/>
      <c r="DS18" s="622"/>
      <c r="DT18" s="622"/>
      <c r="DU18" s="622"/>
      <c r="DV18" s="622"/>
      <c r="DW18" s="622"/>
      <c r="DX18" s="622"/>
      <c r="DY18" s="622"/>
      <c r="DZ18" s="622"/>
      <c r="EA18" s="622"/>
      <c r="EB18" s="622"/>
      <c r="EC18" s="658"/>
    </row>
    <row r="19" spans="2:133" ht="11.25" customHeight="1">
      <c r="B19" s="618" t="s">
        <v>274</v>
      </c>
      <c r="C19" s="619"/>
      <c r="D19" s="619"/>
      <c r="E19" s="619"/>
      <c r="F19" s="619"/>
      <c r="G19" s="619"/>
      <c r="H19" s="619"/>
      <c r="I19" s="619"/>
      <c r="J19" s="619"/>
      <c r="K19" s="619"/>
      <c r="L19" s="619"/>
      <c r="M19" s="619"/>
      <c r="N19" s="619"/>
      <c r="O19" s="619"/>
      <c r="P19" s="619"/>
      <c r="Q19" s="620"/>
      <c r="R19" s="621">
        <v>123313</v>
      </c>
      <c r="S19" s="622"/>
      <c r="T19" s="622"/>
      <c r="U19" s="622"/>
      <c r="V19" s="622"/>
      <c r="W19" s="622"/>
      <c r="X19" s="622"/>
      <c r="Y19" s="623"/>
      <c r="Z19" s="659">
        <v>0.3</v>
      </c>
      <c r="AA19" s="659"/>
      <c r="AB19" s="659"/>
      <c r="AC19" s="659"/>
      <c r="AD19" s="660">
        <v>123313</v>
      </c>
      <c r="AE19" s="660"/>
      <c r="AF19" s="660"/>
      <c r="AG19" s="660"/>
      <c r="AH19" s="660"/>
      <c r="AI19" s="660"/>
      <c r="AJ19" s="660"/>
      <c r="AK19" s="660"/>
      <c r="AL19" s="624">
        <v>0.7</v>
      </c>
      <c r="AM19" s="625"/>
      <c r="AN19" s="625"/>
      <c r="AO19" s="661"/>
      <c r="AP19" s="618" t="s">
        <v>275</v>
      </c>
      <c r="AQ19" s="619"/>
      <c r="AR19" s="619"/>
      <c r="AS19" s="619"/>
      <c r="AT19" s="619"/>
      <c r="AU19" s="619"/>
      <c r="AV19" s="619"/>
      <c r="AW19" s="619"/>
      <c r="AX19" s="619"/>
      <c r="AY19" s="619"/>
      <c r="AZ19" s="619"/>
      <c r="BA19" s="619"/>
      <c r="BB19" s="619"/>
      <c r="BC19" s="619"/>
      <c r="BD19" s="619"/>
      <c r="BE19" s="619"/>
      <c r="BF19" s="620"/>
      <c r="BG19" s="621">
        <v>203218</v>
      </c>
      <c r="BH19" s="622"/>
      <c r="BI19" s="622"/>
      <c r="BJ19" s="622"/>
      <c r="BK19" s="622"/>
      <c r="BL19" s="622"/>
      <c r="BM19" s="622"/>
      <c r="BN19" s="623"/>
      <c r="BO19" s="659">
        <v>2.5</v>
      </c>
      <c r="BP19" s="659"/>
      <c r="BQ19" s="659"/>
      <c r="BR19" s="659"/>
      <c r="BS19" s="660" t="s">
        <v>130</v>
      </c>
      <c r="BT19" s="660"/>
      <c r="BU19" s="660"/>
      <c r="BV19" s="660"/>
      <c r="BW19" s="660"/>
      <c r="BX19" s="660"/>
      <c r="BY19" s="660"/>
      <c r="BZ19" s="660"/>
      <c r="CA19" s="660"/>
      <c r="CB19" s="698"/>
      <c r="CD19" s="618" t="s">
        <v>276</v>
      </c>
      <c r="CE19" s="619"/>
      <c r="CF19" s="619"/>
      <c r="CG19" s="619"/>
      <c r="CH19" s="619"/>
      <c r="CI19" s="619"/>
      <c r="CJ19" s="619"/>
      <c r="CK19" s="619"/>
      <c r="CL19" s="619"/>
      <c r="CM19" s="619"/>
      <c r="CN19" s="619"/>
      <c r="CO19" s="619"/>
      <c r="CP19" s="619"/>
      <c r="CQ19" s="620"/>
      <c r="CR19" s="621" t="s">
        <v>231</v>
      </c>
      <c r="CS19" s="622"/>
      <c r="CT19" s="622"/>
      <c r="CU19" s="622"/>
      <c r="CV19" s="622"/>
      <c r="CW19" s="622"/>
      <c r="CX19" s="622"/>
      <c r="CY19" s="623"/>
      <c r="CZ19" s="659" t="s">
        <v>231</v>
      </c>
      <c r="DA19" s="659"/>
      <c r="DB19" s="659"/>
      <c r="DC19" s="659"/>
      <c r="DD19" s="627" t="s">
        <v>231</v>
      </c>
      <c r="DE19" s="622"/>
      <c r="DF19" s="622"/>
      <c r="DG19" s="622"/>
      <c r="DH19" s="622"/>
      <c r="DI19" s="622"/>
      <c r="DJ19" s="622"/>
      <c r="DK19" s="622"/>
      <c r="DL19" s="622"/>
      <c r="DM19" s="622"/>
      <c r="DN19" s="622"/>
      <c r="DO19" s="622"/>
      <c r="DP19" s="623"/>
      <c r="DQ19" s="627" t="s">
        <v>231</v>
      </c>
      <c r="DR19" s="622"/>
      <c r="DS19" s="622"/>
      <c r="DT19" s="622"/>
      <c r="DU19" s="622"/>
      <c r="DV19" s="622"/>
      <c r="DW19" s="622"/>
      <c r="DX19" s="622"/>
      <c r="DY19" s="622"/>
      <c r="DZ19" s="622"/>
      <c r="EA19" s="622"/>
      <c r="EB19" s="622"/>
      <c r="EC19" s="658"/>
    </row>
    <row r="20" spans="2:133" ht="11.25" customHeight="1">
      <c r="B20" s="688" t="s">
        <v>277</v>
      </c>
      <c r="C20" s="689"/>
      <c r="D20" s="689"/>
      <c r="E20" s="689"/>
      <c r="F20" s="689"/>
      <c r="G20" s="689"/>
      <c r="H20" s="689"/>
      <c r="I20" s="689"/>
      <c r="J20" s="689"/>
      <c r="K20" s="689"/>
      <c r="L20" s="689"/>
      <c r="M20" s="689"/>
      <c r="N20" s="689"/>
      <c r="O20" s="689"/>
      <c r="P20" s="689"/>
      <c r="Q20" s="690"/>
      <c r="R20" s="621">
        <v>20</v>
      </c>
      <c r="S20" s="622"/>
      <c r="T20" s="622"/>
      <c r="U20" s="622"/>
      <c r="V20" s="622"/>
      <c r="W20" s="622"/>
      <c r="X20" s="622"/>
      <c r="Y20" s="623"/>
      <c r="Z20" s="659">
        <v>0</v>
      </c>
      <c r="AA20" s="659"/>
      <c r="AB20" s="659"/>
      <c r="AC20" s="659"/>
      <c r="AD20" s="660">
        <v>20</v>
      </c>
      <c r="AE20" s="660"/>
      <c r="AF20" s="660"/>
      <c r="AG20" s="660"/>
      <c r="AH20" s="660"/>
      <c r="AI20" s="660"/>
      <c r="AJ20" s="660"/>
      <c r="AK20" s="660"/>
      <c r="AL20" s="624">
        <v>0</v>
      </c>
      <c r="AM20" s="625"/>
      <c r="AN20" s="625"/>
      <c r="AO20" s="661"/>
      <c r="AP20" s="618" t="s">
        <v>278</v>
      </c>
      <c r="AQ20" s="619"/>
      <c r="AR20" s="619"/>
      <c r="AS20" s="619"/>
      <c r="AT20" s="619"/>
      <c r="AU20" s="619"/>
      <c r="AV20" s="619"/>
      <c r="AW20" s="619"/>
      <c r="AX20" s="619"/>
      <c r="AY20" s="619"/>
      <c r="AZ20" s="619"/>
      <c r="BA20" s="619"/>
      <c r="BB20" s="619"/>
      <c r="BC20" s="619"/>
      <c r="BD20" s="619"/>
      <c r="BE20" s="619"/>
      <c r="BF20" s="620"/>
      <c r="BG20" s="621">
        <v>203218</v>
      </c>
      <c r="BH20" s="622"/>
      <c r="BI20" s="622"/>
      <c r="BJ20" s="622"/>
      <c r="BK20" s="622"/>
      <c r="BL20" s="622"/>
      <c r="BM20" s="622"/>
      <c r="BN20" s="623"/>
      <c r="BO20" s="659">
        <v>2.5</v>
      </c>
      <c r="BP20" s="659"/>
      <c r="BQ20" s="659"/>
      <c r="BR20" s="659"/>
      <c r="BS20" s="660" t="s">
        <v>130</v>
      </c>
      <c r="BT20" s="660"/>
      <c r="BU20" s="660"/>
      <c r="BV20" s="660"/>
      <c r="BW20" s="660"/>
      <c r="BX20" s="660"/>
      <c r="BY20" s="660"/>
      <c r="BZ20" s="660"/>
      <c r="CA20" s="660"/>
      <c r="CB20" s="698"/>
      <c r="CD20" s="618" t="s">
        <v>279</v>
      </c>
      <c r="CE20" s="619"/>
      <c r="CF20" s="619"/>
      <c r="CG20" s="619"/>
      <c r="CH20" s="619"/>
      <c r="CI20" s="619"/>
      <c r="CJ20" s="619"/>
      <c r="CK20" s="619"/>
      <c r="CL20" s="619"/>
      <c r="CM20" s="619"/>
      <c r="CN20" s="619"/>
      <c r="CO20" s="619"/>
      <c r="CP20" s="619"/>
      <c r="CQ20" s="620"/>
      <c r="CR20" s="621">
        <v>35097130</v>
      </c>
      <c r="CS20" s="622"/>
      <c r="CT20" s="622"/>
      <c r="CU20" s="622"/>
      <c r="CV20" s="622"/>
      <c r="CW20" s="622"/>
      <c r="CX20" s="622"/>
      <c r="CY20" s="623"/>
      <c r="CZ20" s="659">
        <v>100</v>
      </c>
      <c r="DA20" s="659"/>
      <c r="DB20" s="659"/>
      <c r="DC20" s="659"/>
      <c r="DD20" s="627">
        <v>3846185</v>
      </c>
      <c r="DE20" s="622"/>
      <c r="DF20" s="622"/>
      <c r="DG20" s="622"/>
      <c r="DH20" s="622"/>
      <c r="DI20" s="622"/>
      <c r="DJ20" s="622"/>
      <c r="DK20" s="622"/>
      <c r="DL20" s="622"/>
      <c r="DM20" s="622"/>
      <c r="DN20" s="622"/>
      <c r="DO20" s="622"/>
      <c r="DP20" s="623"/>
      <c r="DQ20" s="627">
        <v>20066064</v>
      </c>
      <c r="DR20" s="622"/>
      <c r="DS20" s="622"/>
      <c r="DT20" s="622"/>
      <c r="DU20" s="622"/>
      <c r="DV20" s="622"/>
      <c r="DW20" s="622"/>
      <c r="DX20" s="622"/>
      <c r="DY20" s="622"/>
      <c r="DZ20" s="622"/>
      <c r="EA20" s="622"/>
      <c r="EB20" s="622"/>
      <c r="EC20" s="658"/>
    </row>
    <row r="21" spans="2:133" ht="11.25" customHeight="1">
      <c r="B21" s="618" t="s">
        <v>280</v>
      </c>
      <c r="C21" s="619"/>
      <c r="D21" s="619"/>
      <c r="E21" s="619"/>
      <c r="F21" s="619"/>
      <c r="G21" s="619"/>
      <c r="H21" s="619"/>
      <c r="I21" s="619"/>
      <c r="J21" s="619"/>
      <c r="K21" s="619"/>
      <c r="L21" s="619"/>
      <c r="M21" s="619"/>
      <c r="N21" s="619"/>
      <c r="O21" s="619"/>
      <c r="P21" s="619"/>
      <c r="Q21" s="620"/>
      <c r="R21" s="621">
        <v>8253970</v>
      </c>
      <c r="S21" s="622"/>
      <c r="T21" s="622"/>
      <c r="U21" s="622"/>
      <c r="V21" s="622"/>
      <c r="W21" s="622"/>
      <c r="X21" s="622"/>
      <c r="Y21" s="623"/>
      <c r="Z21" s="659">
        <v>22.8</v>
      </c>
      <c r="AA21" s="659"/>
      <c r="AB21" s="659"/>
      <c r="AC21" s="659"/>
      <c r="AD21" s="660">
        <v>7741058</v>
      </c>
      <c r="AE21" s="660"/>
      <c r="AF21" s="660"/>
      <c r="AG21" s="660"/>
      <c r="AH21" s="660"/>
      <c r="AI21" s="660"/>
      <c r="AJ21" s="660"/>
      <c r="AK21" s="660"/>
      <c r="AL21" s="624">
        <v>42.9</v>
      </c>
      <c r="AM21" s="625"/>
      <c r="AN21" s="625"/>
      <c r="AO21" s="661"/>
      <c r="AP21" s="618" t="s">
        <v>281</v>
      </c>
      <c r="AQ21" s="699"/>
      <c r="AR21" s="699"/>
      <c r="AS21" s="699"/>
      <c r="AT21" s="699"/>
      <c r="AU21" s="699"/>
      <c r="AV21" s="699"/>
      <c r="AW21" s="699"/>
      <c r="AX21" s="699"/>
      <c r="AY21" s="699"/>
      <c r="AZ21" s="699"/>
      <c r="BA21" s="699"/>
      <c r="BB21" s="699"/>
      <c r="BC21" s="699"/>
      <c r="BD21" s="699"/>
      <c r="BE21" s="699"/>
      <c r="BF21" s="700"/>
      <c r="BG21" s="621">
        <v>3873</v>
      </c>
      <c r="BH21" s="622"/>
      <c r="BI21" s="622"/>
      <c r="BJ21" s="622"/>
      <c r="BK21" s="622"/>
      <c r="BL21" s="622"/>
      <c r="BM21" s="622"/>
      <c r="BN21" s="623"/>
      <c r="BO21" s="659">
        <v>0</v>
      </c>
      <c r="BP21" s="659"/>
      <c r="BQ21" s="659"/>
      <c r="BR21" s="659"/>
      <c r="BS21" s="660" t="s">
        <v>130</v>
      </c>
      <c r="BT21" s="660"/>
      <c r="BU21" s="660"/>
      <c r="BV21" s="660"/>
      <c r="BW21" s="660"/>
      <c r="BX21" s="660"/>
      <c r="BY21" s="660"/>
      <c r="BZ21" s="660"/>
      <c r="CA21" s="660"/>
      <c r="CB21" s="698"/>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c r="B22" s="618" t="s">
        <v>282</v>
      </c>
      <c r="C22" s="619"/>
      <c r="D22" s="619"/>
      <c r="E22" s="619"/>
      <c r="F22" s="619"/>
      <c r="G22" s="619"/>
      <c r="H22" s="619"/>
      <c r="I22" s="619"/>
      <c r="J22" s="619"/>
      <c r="K22" s="619"/>
      <c r="L22" s="619"/>
      <c r="M22" s="619"/>
      <c r="N22" s="619"/>
      <c r="O22" s="619"/>
      <c r="P22" s="619"/>
      <c r="Q22" s="620"/>
      <c r="R22" s="621">
        <v>7741058</v>
      </c>
      <c r="S22" s="622"/>
      <c r="T22" s="622"/>
      <c r="U22" s="622"/>
      <c r="V22" s="622"/>
      <c r="W22" s="622"/>
      <c r="X22" s="622"/>
      <c r="Y22" s="623"/>
      <c r="Z22" s="659">
        <v>21.4</v>
      </c>
      <c r="AA22" s="659"/>
      <c r="AB22" s="659"/>
      <c r="AC22" s="659"/>
      <c r="AD22" s="660">
        <v>7741058</v>
      </c>
      <c r="AE22" s="660"/>
      <c r="AF22" s="660"/>
      <c r="AG22" s="660"/>
      <c r="AH22" s="660"/>
      <c r="AI22" s="660"/>
      <c r="AJ22" s="660"/>
      <c r="AK22" s="660"/>
      <c r="AL22" s="624">
        <v>42.9</v>
      </c>
      <c r="AM22" s="625"/>
      <c r="AN22" s="625"/>
      <c r="AO22" s="661"/>
      <c r="AP22" s="618" t="s">
        <v>283</v>
      </c>
      <c r="AQ22" s="699"/>
      <c r="AR22" s="699"/>
      <c r="AS22" s="699"/>
      <c r="AT22" s="699"/>
      <c r="AU22" s="699"/>
      <c r="AV22" s="699"/>
      <c r="AW22" s="699"/>
      <c r="AX22" s="699"/>
      <c r="AY22" s="699"/>
      <c r="AZ22" s="699"/>
      <c r="BA22" s="699"/>
      <c r="BB22" s="699"/>
      <c r="BC22" s="699"/>
      <c r="BD22" s="699"/>
      <c r="BE22" s="699"/>
      <c r="BF22" s="700"/>
      <c r="BG22" s="621" t="s">
        <v>231</v>
      </c>
      <c r="BH22" s="622"/>
      <c r="BI22" s="622"/>
      <c r="BJ22" s="622"/>
      <c r="BK22" s="622"/>
      <c r="BL22" s="622"/>
      <c r="BM22" s="622"/>
      <c r="BN22" s="623"/>
      <c r="BO22" s="659" t="s">
        <v>130</v>
      </c>
      <c r="BP22" s="659"/>
      <c r="BQ22" s="659"/>
      <c r="BR22" s="659"/>
      <c r="BS22" s="660" t="s">
        <v>130</v>
      </c>
      <c r="BT22" s="660"/>
      <c r="BU22" s="660"/>
      <c r="BV22" s="660"/>
      <c r="BW22" s="660"/>
      <c r="BX22" s="660"/>
      <c r="BY22" s="660"/>
      <c r="BZ22" s="660"/>
      <c r="CA22" s="660"/>
      <c r="CB22" s="698"/>
      <c r="CD22" s="673" t="s">
        <v>284</v>
      </c>
      <c r="CE22" s="674"/>
      <c r="CF22" s="674"/>
      <c r="CG22" s="674"/>
      <c r="CH22" s="674"/>
      <c r="CI22" s="674"/>
      <c r="CJ22" s="674"/>
      <c r="CK22" s="674"/>
      <c r="CL22" s="674"/>
      <c r="CM22" s="674"/>
      <c r="CN22" s="674"/>
      <c r="CO22" s="674"/>
      <c r="CP22" s="674"/>
      <c r="CQ22" s="674"/>
      <c r="CR22" s="674"/>
      <c r="CS22" s="674"/>
      <c r="CT22" s="674"/>
      <c r="CU22" s="674"/>
      <c r="CV22" s="674"/>
      <c r="CW22" s="674"/>
      <c r="CX22" s="674"/>
      <c r="CY22" s="674"/>
      <c r="CZ22" s="674"/>
      <c r="DA22" s="674"/>
      <c r="DB22" s="674"/>
      <c r="DC22" s="674"/>
      <c r="DD22" s="674"/>
      <c r="DE22" s="674"/>
      <c r="DF22" s="674"/>
      <c r="DG22" s="674"/>
      <c r="DH22" s="674"/>
      <c r="DI22" s="674"/>
      <c r="DJ22" s="674"/>
      <c r="DK22" s="674"/>
      <c r="DL22" s="674"/>
      <c r="DM22" s="674"/>
      <c r="DN22" s="674"/>
      <c r="DO22" s="674"/>
      <c r="DP22" s="674"/>
      <c r="DQ22" s="674"/>
      <c r="DR22" s="674"/>
      <c r="DS22" s="674"/>
      <c r="DT22" s="674"/>
      <c r="DU22" s="674"/>
      <c r="DV22" s="674"/>
      <c r="DW22" s="674"/>
      <c r="DX22" s="674"/>
      <c r="DY22" s="674"/>
      <c r="DZ22" s="674"/>
      <c r="EA22" s="674"/>
      <c r="EB22" s="674"/>
      <c r="EC22" s="675"/>
    </row>
    <row r="23" spans="2:133" ht="11.25" customHeight="1">
      <c r="B23" s="618" t="s">
        <v>285</v>
      </c>
      <c r="C23" s="619"/>
      <c r="D23" s="619"/>
      <c r="E23" s="619"/>
      <c r="F23" s="619"/>
      <c r="G23" s="619"/>
      <c r="H23" s="619"/>
      <c r="I23" s="619"/>
      <c r="J23" s="619"/>
      <c r="K23" s="619"/>
      <c r="L23" s="619"/>
      <c r="M23" s="619"/>
      <c r="N23" s="619"/>
      <c r="O23" s="619"/>
      <c r="P23" s="619"/>
      <c r="Q23" s="620"/>
      <c r="R23" s="621">
        <v>512912</v>
      </c>
      <c r="S23" s="622"/>
      <c r="T23" s="622"/>
      <c r="U23" s="622"/>
      <c r="V23" s="622"/>
      <c r="W23" s="622"/>
      <c r="X23" s="622"/>
      <c r="Y23" s="623"/>
      <c r="Z23" s="659">
        <v>1.4</v>
      </c>
      <c r="AA23" s="659"/>
      <c r="AB23" s="659"/>
      <c r="AC23" s="659"/>
      <c r="AD23" s="660" t="s">
        <v>231</v>
      </c>
      <c r="AE23" s="660"/>
      <c r="AF23" s="660"/>
      <c r="AG23" s="660"/>
      <c r="AH23" s="660"/>
      <c r="AI23" s="660"/>
      <c r="AJ23" s="660"/>
      <c r="AK23" s="660"/>
      <c r="AL23" s="624" t="s">
        <v>231</v>
      </c>
      <c r="AM23" s="625"/>
      <c r="AN23" s="625"/>
      <c r="AO23" s="661"/>
      <c r="AP23" s="618" t="s">
        <v>286</v>
      </c>
      <c r="AQ23" s="699"/>
      <c r="AR23" s="699"/>
      <c r="AS23" s="699"/>
      <c r="AT23" s="699"/>
      <c r="AU23" s="699"/>
      <c r="AV23" s="699"/>
      <c r="AW23" s="699"/>
      <c r="AX23" s="699"/>
      <c r="AY23" s="699"/>
      <c r="AZ23" s="699"/>
      <c r="BA23" s="699"/>
      <c r="BB23" s="699"/>
      <c r="BC23" s="699"/>
      <c r="BD23" s="699"/>
      <c r="BE23" s="699"/>
      <c r="BF23" s="700"/>
      <c r="BG23" s="621">
        <v>199345</v>
      </c>
      <c r="BH23" s="622"/>
      <c r="BI23" s="622"/>
      <c r="BJ23" s="622"/>
      <c r="BK23" s="622"/>
      <c r="BL23" s="622"/>
      <c r="BM23" s="622"/>
      <c r="BN23" s="623"/>
      <c r="BO23" s="659">
        <v>2.5</v>
      </c>
      <c r="BP23" s="659"/>
      <c r="BQ23" s="659"/>
      <c r="BR23" s="659"/>
      <c r="BS23" s="660" t="s">
        <v>231</v>
      </c>
      <c r="BT23" s="660"/>
      <c r="BU23" s="660"/>
      <c r="BV23" s="660"/>
      <c r="BW23" s="660"/>
      <c r="BX23" s="660"/>
      <c r="BY23" s="660"/>
      <c r="BZ23" s="660"/>
      <c r="CA23" s="660"/>
      <c r="CB23" s="698"/>
      <c r="CD23" s="673" t="s">
        <v>225</v>
      </c>
      <c r="CE23" s="674"/>
      <c r="CF23" s="674"/>
      <c r="CG23" s="674"/>
      <c r="CH23" s="674"/>
      <c r="CI23" s="674"/>
      <c r="CJ23" s="674"/>
      <c r="CK23" s="674"/>
      <c r="CL23" s="674"/>
      <c r="CM23" s="674"/>
      <c r="CN23" s="674"/>
      <c r="CO23" s="674"/>
      <c r="CP23" s="674"/>
      <c r="CQ23" s="675"/>
      <c r="CR23" s="673" t="s">
        <v>287</v>
      </c>
      <c r="CS23" s="674"/>
      <c r="CT23" s="674"/>
      <c r="CU23" s="674"/>
      <c r="CV23" s="674"/>
      <c r="CW23" s="674"/>
      <c r="CX23" s="674"/>
      <c r="CY23" s="675"/>
      <c r="CZ23" s="673" t="s">
        <v>288</v>
      </c>
      <c r="DA23" s="674"/>
      <c r="DB23" s="674"/>
      <c r="DC23" s="675"/>
      <c r="DD23" s="673" t="s">
        <v>289</v>
      </c>
      <c r="DE23" s="674"/>
      <c r="DF23" s="674"/>
      <c r="DG23" s="674"/>
      <c r="DH23" s="674"/>
      <c r="DI23" s="674"/>
      <c r="DJ23" s="674"/>
      <c r="DK23" s="675"/>
      <c r="DL23" s="711" t="s">
        <v>290</v>
      </c>
      <c r="DM23" s="712"/>
      <c r="DN23" s="712"/>
      <c r="DO23" s="712"/>
      <c r="DP23" s="712"/>
      <c r="DQ23" s="712"/>
      <c r="DR23" s="712"/>
      <c r="DS23" s="712"/>
      <c r="DT23" s="712"/>
      <c r="DU23" s="712"/>
      <c r="DV23" s="713"/>
      <c r="DW23" s="673" t="s">
        <v>291</v>
      </c>
      <c r="DX23" s="674"/>
      <c r="DY23" s="674"/>
      <c r="DZ23" s="674"/>
      <c r="EA23" s="674"/>
      <c r="EB23" s="674"/>
      <c r="EC23" s="675"/>
    </row>
    <row r="24" spans="2:133" ht="11.25" customHeight="1">
      <c r="B24" s="618" t="s">
        <v>292</v>
      </c>
      <c r="C24" s="619"/>
      <c r="D24" s="619"/>
      <c r="E24" s="619"/>
      <c r="F24" s="619"/>
      <c r="G24" s="619"/>
      <c r="H24" s="619"/>
      <c r="I24" s="619"/>
      <c r="J24" s="619"/>
      <c r="K24" s="619"/>
      <c r="L24" s="619"/>
      <c r="M24" s="619"/>
      <c r="N24" s="619"/>
      <c r="O24" s="619"/>
      <c r="P24" s="619"/>
      <c r="Q24" s="620"/>
      <c r="R24" s="621" t="s">
        <v>231</v>
      </c>
      <c r="S24" s="622"/>
      <c r="T24" s="622"/>
      <c r="U24" s="622"/>
      <c r="V24" s="622"/>
      <c r="W24" s="622"/>
      <c r="X24" s="622"/>
      <c r="Y24" s="623"/>
      <c r="Z24" s="659" t="s">
        <v>231</v>
      </c>
      <c r="AA24" s="659"/>
      <c r="AB24" s="659"/>
      <c r="AC24" s="659"/>
      <c r="AD24" s="660" t="s">
        <v>231</v>
      </c>
      <c r="AE24" s="660"/>
      <c r="AF24" s="660"/>
      <c r="AG24" s="660"/>
      <c r="AH24" s="660"/>
      <c r="AI24" s="660"/>
      <c r="AJ24" s="660"/>
      <c r="AK24" s="660"/>
      <c r="AL24" s="624" t="s">
        <v>130</v>
      </c>
      <c r="AM24" s="625"/>
      <c r="AN24" s="625"/>
      <c r="AO24" s="661"/>
      <c r="AP24" s="618" t="s">
        <v>293</v>
      </c>
      <c r="AQ24" s="699"/>
      <c r="AR24" s="699"/>
      <c r="AS24" s="699"/>
      <c r="AT24" s="699"/>
      <c r="AU24" s="699"/>
      <c r="AV24" s="699"/>
      <c r="AW24" s="699"/>
      <c r="AX24" s="699"/>
      <c r="AY24" s="699"/>
      <c r="AZ24" s="699"/>
      <c r="BA24" s="699"/>
      <c r="BB24" s="699"/>
      <c r="BC24" s="699"/>
      <c r="BD24" s="699"/>
      <c r="BE24" s="699"/>
      <c r="BF24" s="700"/>
      <c r="BG24" s="621" t="s">
        <v>231</v>
      </c>
      <c r="BH24" s="622"/>
      <c r="BI24" s="622"/>
      <c r="BJ24" s="622"/>
      <c r="BK24" s="622"/>
      <c r="BL24" s="622"/>
      <c r="BM24" s="622"/>
      <c r="BN24" s="623"/>
      <c r="BO24" s="659" t="s">
        <v>130</v>
      </c>
      <c r="BP24" s="659"/>
      <c r="BQ24" s="659"/>
      <c r="BR24" s="659"/>
      <c r="BS24" s="660" t="s">
        <v>231</v>
      </c>
      <c r="BT24" s="660"/>
      <c r="BU24" s="660"/>
      <c r="BV24" s="660"/>
      <c r="BW24" s="660"/>
      <c r="BX24" s="660"/>
      <c r="BY24" s="660"/>
      <c r="BZ24" s="660"/>
      <c r="CA24" s="660"/>
      <c r="CB24" s="698"/>
      <c r="CD24" s="679" t="s">
        <v>294</v>
      </c>
      <c r="CE24" s="680"/>
      <c r="CF24" s="680"/>
      <c r="CG24" s="680"/>
      <c r="CH24" s="680"/>
      <c r="CI24" s="680"/>
      <c r="CJ24" s="680"/>
      <c r="CK24" s="680"/>
      <c r="CL24" s="680"/>
      <c r="CM24" s="680"/>
      <c r="CN24" s="680"/>
      <c r="CO24" s="680"/>
      <c r="CP24" s="680"/>
      <c r="CQ24" s="681"/>
      <c r="CR24" s="676">
        <v>19473417</v>
      </c>
      <c r="CS24" s="677"/>
      <c r="CT24" s="677"/>
      <c r="CU24" s="677"/>
      <c r="CV24" s="677"/>
      <c r="CW24" s="677"/>
      <c r="CX24" s="677"/>
      <c r="CY24" s="702"/>
      <c r="CZ24" s="703">
        <v>55.5</v>
      </c>
      <c r="DA24" s="685"/>
      <c r="DB24" s="685"/>
      <c r="DC24" s="705"/>
      <c r="DD24" s="701">
        <v>10635927</v>
      </c>
      <c r="DE24" s="677"/>
      <c r="DF24" s="677"/>
      <c r="DG24" s="677"/>
      <c r="DH24" s="677"/>
      <c r="DI24" s="677"/>
      <c r="DJ24" s="677"/>
      <c r="DK24" s="702"/>
      <c r="DL24" s="701">
        <v>10334338</v>
      </c>
      <c r="DM24" s="677"/>
      <c r="DN24" s="677"/>
      <c r="DO24" s="677"/>
      <c r="DP24" s="677"/>
      <c r="DQ24" s="677"/>
      <c r="DR24" s="677"/>
      <c r="DS24" s="677"/>
      <c r="DT24" s="677"/>
      <c r="DU24" s="677"/>
      <c r="DV24" s="702"/>
      <c r="DW24" s="703">
        <v>56.4</v>
      </c>
      <c r="DX24" s="685"/>
      <c r="DY24" s="685"/>
      <c r="DZ24" s="685"/>
      <c r="EA24" s="685"/>
      <c r="EB24" s="685"/>
      <c r="EC24" s="704"/>
    </row>
    <row r="25" spans="2:133" ht="11.25" customHeight="1">
      <c r="B25" s="618" t="s">
        <v>295</v>
      </c>
      <c r="C25" s="619"/>
      <c r="D25" s="619"/>
      <c r="E25" s="619"/>
      <c r="F25" s="619"/>
      <c r="G25" s="619"/>
      <c r="H25" s="619"/>
      <c r="I25" s="619"/>
      <c r="J25" s="619"/>
      <c r="K25" s="619"/>
      <c r="L25" s="619"/>
      <c r="M25" s="619"/>
      <c r="N25" s="619"/>
      <c r="O25" s="619"/>
      <c r="P25" s="619"/>
      <c r="Q25" s="620"/>
      <c r="R25" s="621">
        <v>18702671</v>
      </c>
      <c r="S25" s="622"/>
      <c r="T25" s="622"/>
      <c r="U25" s="622"/>
      <c r="V25" s="622"/>
      <c r="W25" s="622"/>
      <c r="X25" s="622"/>
      <c r="Y25" s="623"/>
      <c r="Z25" s="659">
        <v>51.7</v>
      </c>
      <c r="AA25" s="659"/>
      <c r="AB25" s="659"/>
      <c r="AC25" s="659"/>
      <c r="AD25" s="660">
        <v>17990414</v>
      </c>
      <c r="AE25" s="660"/>
      <c r="AF25" s="660"/>
      <c r="AG25" s="660"/>
      <c r="AH25" s="660"/>
      <c r="AI25" s="660"/>
      <c r="AJ25" s="660"/>
      <c r="AK25" s="660"/>
      <c r="AL25" s="624">
        <v>99.6</v>
      </c>
      <c r="AM25" s="625"/>
      <c r="AN25" s="625"/>
      <c r="AO25" s="661"/>
      <c r="AP25" s="618" t="s">
        <v>296</v>
      </c>
      <c r="AQ25" s="699"/>
      <c r="AR25" s="699"/>
      <c r="AS25" s="699"/>
      <c r="AT25" s="699"/>
      <c r="AU25" s="699"/>
      <c r="AV25" s="699"/>
      <c r="AW25" s="699"/>
      <c r="AX25" s="699"/>
      <c r="AY25" s="699"/>
      <c r="AZ25" s="699"/>
      <c r="BA25" s="699"/>
      <c r="BB25" s="699"/>
      <c r="BC25" s="699"/>
      <c r="BD25" s="699"/>
      <c r="BE25" s="699"/>
      <c r="BF25" s="700"/>
      <c r="BG25" s="621" t="s">
        <v>130</v>
      </c>
      <c r="BH25" s="622"/>
      <c r="BI25" s="622"/>
      <c r="BJ25" s="622"/>
      <c r="BK25" s="622"/>
      <c r="BL25" s="622"/>
      <c r="BM25" s="622"/>
      <c r="BN25" s="623"/>
      <c r="BO25" s="659" t="s">
        <v>130</v>
      </c>
      <c r="BP25" s="659"/>
      <c r="BQ25" s="659"/>
      <c r="BR25" s="659"/>
      <c r="BS25" s="660" t="s">
        <v>130</v>
      </c>
      <c r="BT25" s="660"/>
      <c r="BU25" s="660"/>
      <c r="BV25" s="660"/>
      <c r="BW25" s="660"/>
      <c r="BX25" s="660"/>
      <c r="BY25" s="660"/>
      <c r="BZ25" s="660"/>
      <c r="CA25" s="660"/>
      <c r="CB25" s="698"/>
      <c r="CD25" s="618" t="s">
        <v>297</v>
      </c>
      <c r="CE25" s="619"/>
      <c r="CF25" s="619"/>
      <c r="CG25" s="619"/>
      <c r="CH25" s="619"/>
      <c r="CI25" s="619"/>
      <c r="CJ25" s="619"/>
      <c r="CK25" s="619"/>
      <c r="CL25" s="619"/>
      <c r="CM25" s="619"/>
      <c r="CN25" s="619"/>
      <c r="CO25" s="619"/>
      <c r="CP25" s="619"/>
      <c r="CQ25" s="620"/>
      <c r="CR25" s="621">
        <v>4400159</v>
      </c>
      <c r="CS25" s="634"/>
      <c r="CT25" s="634"/>
      <c r="CU25" s="634"/>
      <c r="CV25" s="634"/>
      <c r="CW25" s="634"/>
      <c r="CX25" s="634"/>
      <c r="CY25" s="635"/>
      <c r="CZ25" s="624">
        <v>12.5</v>
      </c>
      <c r="DA25" s="636"/>
      <c r="DB25" s="636"/>
      <c r="DC25" s="637"/>
      <c r="DD25" s="627">
        <v>4106096</v>
      </c>
      <c r="DE25" s="634"/>
      <c r="DF25" s="634"/>
      <c r="DG25" s="634"/>
      <c r="DH25" s="634"/>
      <c r="DI25" s="634"/>
      <c r="DJ25" s="634"/>
      <c r="DK25" s="635"/>
      <c r="DL25" s="627">
        <v>4027184</v>
      </c>
      <c r="DM25" s="634"/>
      <c r="DN25" s="634"/>
      <c r="DO25" s="634"/>
      <c r="DP25" s="634"/>
      <c r="DQ25" s="634"/>
      <c r="DR25" s="634"/>
      <c r="DS25" s="634"/>
      <c r="DT25" s="634"/>
      <c r="DU25" s="634"/>
      <c r="DV25" s="635"/>
      <c r="DW25" s="624">
        <v>22</v>
      </c>
      <c r="DX25" s="636"/>
      <c r="DY25" s="636"/>
      <c r="DZ25" s="636"/>
      <c r="EA25" s="636"/>
      <c r="EB25" s="636"/>
      <c r="EC25" s="648"/>
    </row>
    <row r="26" spans="2:133" ht="11.25" customHeight="1">
      <c r="B26" s="618" t="s">
        <v>298</v>
      </c>
      <c r="C26" s="619"/>
      <c r="D26" s="619"/>
      <c r="E26" s="619"/>
      <c r="F26" s="619"/>
      <c r="G26" s="619"/>
      <c r="H26" s="619"/>
      <c r="I26" s="619"/>
      <c r="J26" s="619"/>
      <c r="K26" s="619"/>
      <c r="L26" s="619"/>
      <c r="M26" s="619"/>
      <c r="N26" s="619"/>
      <c r="O26" s="619"/>
      <c r="P26" s="619"/>
      <c r="Q26" s="620"/>
      <c r="R26" s="621">
        <v>11812</v>
      </c>
      <c r="S26" s="622"/>
      <c r="T26" s="622"/>
      <c r="U26" s="622"/>
      <c r="V26" s="622"/>
      <c r="W26" s="622"/>
      <c r="X26" s="622"/>
      <c r="Y26" s="623"/>
      <c r="Z26" s="659">
        <v>0</v>
      </c>
      <c r="AA26" s="659"/>
      <c r="AB26" s="659"/>
      <c r="AC26" s="659"/>
      <c r="AD26" s="660">
        <v>11812</v>
      </c>
      <c r="AE26" s="660"/>
      <c r="AF26" s="660"/>
      <c r="AG26" s="660"/>
      <c r="AH26" s="660"/>
      <c r="AI26" s="660"/>
      <c r="AJ26" s="660"/>
      <c r="AK26" s="660"/>
      <c r="AL26" s="624">
        <v>0.1</v>
      </c>
      <c r="AM26" s="625"/>
      <c r="AN26" s="625"/>
      <c r="AO26" s="661"/>
      <c r="AP26" s="618" t="s">
        <v>299</v>
      </c>
      <c r="AQ26" s="699"/>
      <c r="AR26" s="699"/>
      <c r="AS26" s="699"/>
      <c r="AT26" s="699"/>
      <c r="AU26" s="699"/>
      <c r="AV26" s="699"/>
      <c r="AW26" s="699"/>
      <c r="AX26" s="699"/>
      <c r="AY26" s="699"/>
      <c r="AZ26" s="699"/>
      <c r="BA26" s="699"/>
      <c r="BB26" s="699"/>
      <c r="BC26" s="699"/>
      <c r="BD26" s="699"/>
      <c r="BE26" s="699"/>
      <c r="BF26" s="700"/>
      <c r="BG26" s="621" t="s">
        <v>130</v>
      </c>
      <c r="BH26" s="622"/>
      <c r="BI26" s="622"/>
      <c r="BJ26" s="622"/>
      <c r="BK26" s="622"/>
      <c r="BL26" s="622"/>
      <c r="BM26" s="622"/>
      <c r="BN26" s="623"/>
      <c r="BO26" s="659" t="s">
        <v>130</v>
      </c>
      <c r="BP26" s="659"/>
      <c r="BQ26" s="659"/>
      <c r="BR26" s="659"/>
      <c r="BS26" s="660" t="s">
        <v>231</v>
      </c>
      <c r="BT26" s="660"/>
      <c r="BU26" s="660"/>
      <c r="BV26" s="660"/>
      <c r="BW26" s="660"/>
      <c r="BX26" s="660"/>
      <c r="BY26" s="660"/>
      <c r="BZ26" s="660"/>
      <c r="CA26" s="660"/>
      <c r="CB26" s="698"/>
      <c r="CD26" s="618" t="s">
        <v>300</v>
      </c>
      <c r="CE26" s="619"/>
      <c r="CF26" s="619"/>
      <c r="CG26" s="619"/>
      <c r="CH26" s="619"/>
      <c r="CI26" s="619"/>
      <c r="CJ26" s="619"/>
      <c r="CK26" s="619"/>
      <c r="CL26" s="619"/>
      <c r="CM26" s="619"/>
      <c r="CN26" s="619"/>
      <c r="CO26" s="619"/>
      <c r="CP26" s="619"/>
      <c r="CQ26" s="620"/>
      <c r="CR26" s="621">
        <v>2687238</v>
      </c>
      <c r="CS26" s="622"/>
      <c r="CT26" s="622"/>
      <c r="CU26" s="622"/>
      <c r="CV26" s="622"/>
      <c r="CW26" s="622"/>
      <c r="CX26" s="622"/>
      <c r="CY26" s="623"/>
      <c r="CZ26" s="624">
        <v>7.7</v>
      </c>
      <c r="DA26" s="636"/>
      <c r="DB26" s="636"/>
      <c r="DC26" s="637"/>
      <c r="DD26" s="627">
        <v>2502268</v>
      </c>
      <c r="DE26" s="622"/>
      <c r="DF26" s="622"/>
      <c r="DG26" s="622"/>
      <c r="DH26" s="622"/>
      <c r="DI26" s="622"/>
      <c r="DJ26" s="622"/>
      <c r="DK26" s="623"/>
      <c r="DL26" s="627" t="s">
        <v>231</v>
      </c>
      <c r="DM26" s="622"/>
      <c r="DN26" s="622"/>
      <c r="DO26" s="622"/>
      <c r="DP26" s="622"/>
      <c r="DQ26" s="622"/>
      <c r="DR26" s="622"/>
      <c r="DS26" s="622"/>
      <c r="DT26" s="622"/>
      <c r="DU26" s="622"/>
      <c r="DV26" s="623"/>
      <c r="DW26" s="624" t="s">
        <v>231</v>
      </c>
      <c r="DX26" s="636"/>
      <c r="DY26" s="636"/>
      <c r="DZ26" s="636"/>
      <c r="EA26" s="636"/>
      <c r="EB26" s="636"/>
      <c r="EC26" s="648"/>
    </row>
    <row r="27" spans="2:133" ht="11.25" customHeight="1">
      <c r="B27" s="618" t="s">
        <v>301</v>
      </c>
      <c r="C27" s="619"/>
      <c r="D27" s="619"/>
      <c r="E27" s="619"/>
      <c r="F27" s="619"/>
      <c r="G27" s="619"/>
      <c r="H27" s="619"/>
      <c r="I27" s="619"/>
      <c r="J27" s="619"/>
      <c r="K27" s="619"/>
      <c r="L27" s="619"/>
      <c r="M27" s="619"/>
      <c r="N27" s="619"/>
      <c r="O27" s="619"/>
      <c r="P27" s="619"/>
      <c r="Q27" s="620"/>
      <c r="R27" s="621">
        <v>119632</v>
      </c>
      <c r="S27" s="622"/>
      <c r="T27" s="622"/>
      <c r="U27" s="622"/>
      <c r="V27" s="622"/>
      <c r="W27" s="622"/>
      <c r="X27" s="622"/>
      <c r="Y27" s="623"/>
      <c r="Z27" s="659">
        <v>0.3</v>
      </c>
      <c r="AA27" s="659"/>
      <c r="AB27" s="659"/>
      <c r="AC27" s="659"/>
      <c r="AD27" s="660" t="s">
        <v>231</v>
      </c>
      <c r="AE27" s="660"/>
      <c r="AF27" s="660"/>
      <c r="AG27" s="660"/>
      <c r="AH27" s="660"/>
      <c r="AI27" s="660"/>
      <c r="AJ27" s="660"/>
      <c r="AK27" s="660"/>
      <c r="AL27" s="624" t="s">
        <v>130</v>
      </c>
      <c r="AM27" s="625"/>
      <c r="AN27" s="625"/>
      <c r="AO27" s="661"/>
      <c r="AP27" s="618" t="s">
        <v>302</v>
      </c>
      <c r="AQ27" s="619"/>
      <c r="AR27" s="619"/>
      <c r="AS27" s="619"/>
      <c r="AT27" s="619"/>
      <c r="AU27" s="619"/>
      <c r="AV27" s="619"/>
      <c r="AW27" s="619"/>
      <c r="AX27" s="619"/>
      <c r="AY27" s="619"/>
      <c r="AZ27" s="619"/>
      <c r="BA27" s="619"/>
      <c r="BB27" s="619"/>
      <c r="BC27" s="619"/>
      <c r="BD27" s="619"/>
      <c r="BE27" s="619"/>
      <c r="BF27" s="620"/>
      <c r="BG27" s="621">
        <v>8019974</v>
      </c>
      <c r="BH27" s="622"/>
      <c r="BI27" s="622"/>
      <c r="BJ27" s="622"/>
      <c r="BK27" s="622"/>
      <c r="BL27" s="622"/>
      <c r="BM27" s="622"/>
      <c r="BN27" s="623"/>
      <c r="BO27" s="659">
        <v>100</v>
      </c>
      <c r="BP27" s="659"/>
      <c r="BQ27" s="659"/>
      <c r="BR27" s="659"/>
      <c r="BS27" s="660" t="s">
        <v>130</v>
      </c>
      <c r="BT27" s="660"/>
      <c r="BU27" s="660"/>
      <c r="BV27" s="660"/>
      <c r="BW27" s="660"/>
      <c r="BX27" s="660"/>
      <c r="BY27" s="660"/>
      <c r="BZ27" s="660"/>
      <c r="CA27" s="660"/>
      <c r="CB27" s="698"/>
      <c r="CD27" s="618" t="s">
        <v>303</v>
      </c>
      <c r="CE27" s="619"/>
      <c r="CF27" s="619"/>
      <c r="CG27" s="619"/>
      <c r="CH27" s="619"/>
      <c r="CI27" s="619"/>
      <c r="CJ27" s="619"/>
      <c r="CK27" s="619"/>
      <c r="CL27" s="619"/>
      <c r="CM27" s="619"/>
      <c r="CN27" s="619"/>
      <c r="CO27" s="619"/>
      <c r="CP27" s="619"/>
      <c r="CQ27" s="620"/>
      <c r="CR27" s="621">
        <v>11540386</v>
      </c>
      <c r="CS27" s="634"/>
      <c r="CT27" s="634"/>
      <c r="CU27" s="634"/>
      <c r="CV27" s="634"/>
      <c r="CW27" s="634"/>
      <c r="CX27" s="634"/>
      <c r="CY27" s="635"/>
      <c r="CZ27" s="624">
        <v>32.9</v>
      </c>
      <c r="DA27" s="636"/>
      <c r="DB27" s="636"/>
      <c r="DC27" s="637"/>
      <c r="DD27" s="627">
        <v>3154822</v>
      </c>
      <c r="DE27" s="634"/>
      <c r="DF27" s="634"/>
      <c r="DG27" s="634"/>
      <c r="DH27" s="634"/>
      <c r="DI27" s="634"/>
      <c r="DJ27" s="634"/>
      <c r="DK27" s="635"/>
      <c r="DL27" s="627">
        <v>2932145</v>
      </c>
      <c r="DM27" s="634"/>
      <c r="DN27" s="634"/>
      <c r="DO27" s="634"/>
      <c r="DP27" s="634"/>
      <c r="DQ27" s="634"/>
      <c r="DR27" s="634"/>
      <c r="DS27" s="634"/>
      <c r="DT27" s="634"/>
      <c r="DU27" s="634"/>
      <c r="DV27" s="635"/>
      <c r="DW27" s="624">
        <v>16</v>
      </c>
      <c r="DX27" s="636"/>
      <c r="DY27" s="636"/>
      <c r="DZ27" s="636"/>
      <c r="EA27" s="636"/>
      <c r="EB27" s="636"/>
      <c r="EC27" s="648"/>
    </row>
    <row r="28" spans="2:133" ht="11.25" customHeight="1">
      <c r="B28" s="618" t="s">
        <v>304</v>
      </c>
      <c r="C28" s="619"/>
      <c r="D28" s="619"/>
      <c r="E28" s="619"/>
      <c r="F28" s="619"/>
      <c r="G28" s="619"/>
      <c r="H28" s="619"/>
      <c r="I28" s="619"/>
      <c r="J28" s="619"/>
      <c r="K28" s="619"/>
      <c r="L28" s="619"/>
      <c r="M28" s="619"/>
      <c r="N28" s="619"/>
      <c r="O28" s="619"/>
      <c r="P28" s="619"/>
      <c r="Q28" s="620"/>
      <c r="R28" s="621">
        <v>363524</v>
      </c>
      <c r="S28" s="622"/>
      <c r="T28" s="622"/>
      <c r="U28" s="622"/>
      <c r="V28" s="622"/>
      <c r="W28" s="622"/>
      <c r="X28" s="622"/>
      <c r="Y28" s="623"/>
      <c r="Z28" s="659">
        <v>1</v>
      </c>
      <c r="AA28" s="659"/>
      <c r="AB28" s="659"/>
      <c r="AC28" s="659"/>
      <c r="AD28" s="660">
        <v>24022</v>
      </c>
      <c r="AE28" s="660"/>
      <c r="AF28" s="660"/>
      <c r="AG28" s="660"/>
      <c r="AH28" s="660"/>
      <c r="AI28" s="660"/>
      <c r="AJ28" s="660"/>
      <c r="AK28" s="660"/>
      <c r="AL28" s="624">
        <v>0.1</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305</v>
      </c>
      <c r="CE28" s="619"/>
      <c r="CF28" s="619"/>
      <c r="CG28" s="619"/>
      <c r="CH28" s="619"/>
      <c r="CI28" s="619"/>
      <c r="CJ28" s="619"/>
      <c r="CK28" s="619"/>
      <c r="CL28" s="619"/>
      <c r="CM28" s="619"/>
      <c r="CN28" s="619"/>
      <c r="CO28" s="619"/>
      <c r="CP28" s="619"/>
      <c r="CQ28" s="620"/>
      <c r="CR28" s="621">
        <v>3532872</v>
      </c>
      <c r="CS28" s="622"/>
      <c r="CT28" s="622"/>
      <c r="CU28" s="622"/>
      <c r="CV28" s="622"/>
      <c r="CW28" s="622"/>
      <c r="CX28" s="622"/>
      <c r="CY28" s="623"/>
      <c r="CZ28" s="624">
        <v>10.1</v>
      </c>
      <c r="DA28" s="636"/>
      <c r="DB28" s="636"/>
      <c r="DC28" s="637"/>
      <c r="DD28" s="627">
        <v>3375009</v>
      </c>
      <c r="DE28" s="622"/>
      <c r="DF28" s="622"/>
      <c r="DG28" s="622"/>
      <c r="DH28" s="622"/>
      <c r="DI28" s="622"/>
      <c r="DJ28" s="622"/>
      <c r="DK28" s="623"/>
      <c r="DL28" s="627">
        <v>3375009</v>
      </c>
      <c r="DM28" s="622"/>
      <c r="DN28" s="622"/>
      <c r="DO28" s="622"/>
      <c r="DP28" s="622"/>
      <c r="DQ28" s="622"/>
      <c r="DR28" s="622"/>
      <c r="DS28" s="622"/>
      <c r="DT28" s="622"/>
      <c r="DU28" s="622"/>
      <c r="DV28" s="623"/>
      <c r="DW28" s="624">
        <v>18.399999999999999</v>
      </c>
      <c r="DX28" s="636"/>
      <c r="DY28" s="636"/>
      <c r="DZ28" s="636"/>
      <c r="EA28" s="636"/>
      <c r="EB28" s="636"/>
      <c r="EC28" s="648"/>
    </row>
    <row r="29" spans="2:133" ht="11.25" customHeight="1">
      <c r="B29" s="618" t="s">
        <v>306</v>
      </c>
      <c r="C29" s="619"/>
      <c r="D29" s="619"/>
      <c r="E29" s="619"/>
      <c r="F29" s="619"/>
      <c r="G29" s="619"/>
      <c r="H29" s="619"/>
      <c r="I29" s="619"/>
      <c r="J29" s="619"/>
      <c r="K29" s="619"/>
      <c r="L29" s="619"/>
      <c r="M29" s="619"/>
      <c r="N29" s="619"/>
      <c r="O29" s="619"/>
      <c r="P29" s="619"/>
      <c r="Q29" s="620"/>
      <c r="R29" s="621">
        <v>200083</v>
      </c>
      <c r="S29" s="622"/>
      <c r="T29" s="622"/>
      <c r="U29" s="622"/>
      <c r="V29" s="622"/>
      <c r="W29" s="622"/>
      <c r="X29" s="622"/>
      <c r="Y29" s="623"/>
      <c r="Z29" s="659">
        <v>0.6</v>
      </c>
      <c r="AA29" s="659"/>
      <c r="AB29" s="659"/>
      <c r="AC29" s="659"/>
      <c r="AD29" s="660">
        <v>1</v>
      </c>
      <c r="AE29" s="660"/>
      <c r="AF29" s="660"/>
      <c r="AG29" s="660"/>
      <c r="AH29" s="660"/>
      <c r="AI29" s="660"/>
      <c r="AJ29" s="660"/>
      <c r="AK29" s="660"/>
      <c r="AL29" s="624">
        <v>0</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698"/>
      <c r="CD29" s="640" t="s">
        <v>307</v>
      </c>
      <c r="CE29" s="641"/>
      <c r="CF29" s="618" t="s">
        <v>72</v>
      </c>
      <c r="CG29" s="619"/>
      <c r="CH29" s="619"/>
      <c r="CI29" s="619"/>
      <c r="CJ29" s="619"/>
      <c r="CK29" s="619"/>
      <c r="CL29" s="619"/>
      <c r="CM29" s="619"/>
      <c r="CN29" s="619"/>
      <c r="CO29" s="619"/>
      <c r="CP29" s="619"/>
      <c r="CQ29" s="620"/>
      <c r="CR29" s="621">
        <v>3532795</v>
      </c>
      <c r="CS29" s="634"/>
      <c r="CT29" s="634"/>
      <c r="CU29" s="634"/>
      <c r="CV29" s="634"/>
      <c r="CW29" s="634"/>
      <c r="CX29" s="634"/>
      <c r="CY29" s="635"/>
      <c r="CZ29" s="624">
        <v>10.1</v>
      </c>
      <c r="DA29" s="636"/>
      <c r="DB29" s="636"/>
      <c r="DC29" s="637"/>
      <c r="DD29" s="627">
        <v>3374932</v>
      </c>
      <c r="DE29" s="634"/>
      <c r="DF29" s="634"/>
      <c r="DG29" s="634"/>
      <c r="DH29" s="634"/>
      <c r="DI29" s="634"/>
      <c r="DJ29" s="634"/>
      <c r="DK29" s="635"/>
      <c r="DL29" s="627">
        <v>3374932</v>
      </c>
      <c r="DM29" s="634"/>
      <c r="DN29" s="634"/>
      <c r="DO29" s="634"/>
      <c r="DP29" s="634"/>
      <c r="DQ29" s="634"/>
      <c r="DR29" s="634"/>
      <c r="DS29" s="634"/>
      <c r="DT29" s="634"/>
      <c r="DU29" s="634"/>
      <c r="DV29" s="635"/>
      <c r="DW29" s="624">
        <v>18.399999999999999</v>
      </c>
      <c r="DX29" s="636"/>
      <c r="DY29" s="636"/>
      <c r="DZ29" s="636"/>
      <c r="EA29" s="636"/>
      <c r="EB29" s="636"/>
      <c r="EC29" s="648"/>
    </row>
    <row r="30" spans="2:133" ht="11.25" customHeight="1">
      <c r="B30" s="618" t="s">
        <v>308</v>
      </c>
      <c r="C30" s="619"/>
      <c r="D30" s="619"/>
      <c r="E30" s="619"/>
      <c r="F30" s="619"/>
      <c r="G30" s="619"/>
      <c r="H30" s="619"/>
      <c r="I30" s="619"/>
      <c r="J30" s="619"/>
      <c r="K30" s="619"/>
      <c r="L30" s="619"/>
      <c r="M30" s="619"/>
      <c r="N30" s="619"/>
      <c r="O30" s="619"/>
      <c r="P30" s="619"/>
      <c r="Q30" s="620"/>
      <c r="R30" s="621">
        <v>8900091</v>
      </c>
      <c r="S30" s="622"/>
      <c r="T30" s="622"/>
      <c r="U30" s="622"/>
      <c r="V30" s="622"/>
      <c r="W30" s="622"/>
      <c r="X30" s="622"/>
      <c r="Y30" s="623"/>
      <c r="Z30" s="659">
        <v>24.6</v>
      </c>
      <c r="AA30" s="659"/>
      <c r="AB30" s="659"/>
      <c r="AC30" s="659"/>
      <c r="AD30" s="660" t="s">
        <v>130</v>
      </c>
      <c r="AE30" s="660"/>
      <c r="AF30" s="660"/>
      <c r="AG30" s="660"/>
      <c r="AH30" s="660"/>
      <c r="AI30" s="660"/>
      <c r="AJ30" s="660"/>
      <c r="AK30" s="660"/>
      <c r="AL30" s="624" t="s">
        <v>231</v>
      </c>
      <c r="AM30" s="625"/>
      <c r="AN30" s="625"/>
      <c r="AO30" s="661"/>
      <c r="AP30" s="673" t="s">
        <v>225</v>
      </c>
      <c r="AQ30" s="674"/>
      <c r="AR30" s="674"/>
      <c r="AS30" s="674"/>
      <c r="AT30" s="674"/>
      <c r="AU30" s="674"/>
      <c r="AV30" s="674"/>
      <c r="AW30" s="674"/>
      <c r="AX30" s="674"/>
      <c r="AY30" s="674"/>
      <c r="AZ30" s="674"/>
      <c r="BA30" s="674"/>
      <c r="BB30" s="674"/>
      <c r="BC30" s="674"/>
      <c r="BD30" s="674"/>
      <c r="BE30" s="674"/>
      <c r="BF30" s="675"/>
      <c r="BG30" s="673" t="s">
        <v>309</v>
      </c>
      <c r="BH30" s="696"/>
      <c r="BI30" s="696"/>
      <c r="BJ30" s="696"/>
      <c r="BK30" s="696"/>
      <c r="BL30" s="696"/>
      <c r="BM30" s="696"/>
      <c r="BN30" s="696"/>
      <c r="BO30" s="696"/>
      <c r="BP30" s="696"/>
      <c r="BQ30" s="697"/>
      <c r="BR30" s="673" t="s">
        <v>310</v>
      </c>
      <c r="BS30" s="696"/>
      <c r="BT30" s="696"/>
      <c r="BU30" s="696"/>
      <c r="BV30" s="696"/>
      <c r="BW30" s="696"/>
      <c r="BX30" s="696"/>
      <c r="BY30" s="696"/>
      <c r="BZ30" s="696"/>
      <c r="CA30" s="696"/>
      <c r="CB30" s="697"/>
      <c r="CD30" s="642"/>
      <c r="CE30" s="643"/>
      <c r="CF30" s="618" t="s">
        <v>311</v>
      </c>
      <c r="CG30" s="619"/>
      <c r="CH30" s="619"/>
      <c r="CI30" s="619"/>
      <c r="CJ30" s="619"/>
      <c r="CK30" s="619"/>
      <c r="CL30" s="619"/>
      <c r="CM30" s="619"/>
      <c r="CN30" s="619"/>
      <c r="CO30" s="619"/>
      <c r="CP30" s="619"/>
      <c r="CQ30" s="620"/>
      <c r="CR30" s="621">
        <v>3426632</v>
      </c>
      <c r="CS30" s="622"/>
      <c r="CT30" s="622"/>
      <c r="CU30" s="622"/>
      <c r="CV30" s="622"/>
      <c r="CW30" s="622"/>
      <c r="CX30" s="622"/>
      <c r="CY30" s="623"/>
      <c r="CZ30" s="624">
        <v>9.8000000000000007</v>
      </c>
      <c r="DA30" s="636"/>
      <c r="DB30" s="636"/>
      <c r="DC30" s="637"/>
      <c r="DD30" s="627">
        <v>3281124</v>
      </c>
      <c r="DE30" s="622"/>
      <c r="DF30" s="622"/>
      <c r="DG30" s="622"/>
      <c r="DH30" s="622"/>
      <c r="DI30" s="622"/>
      <c r="DJ30" s="622"/>
      <c r="DK30" s="623"/>
      <c r="DL30" s="627">
        <v>3281124</v>
      </c>
      <c r="DM30" s="622"/>
      <c r="DN30" s="622"/>
      <c r="DO30" s="622"/>
      <c r="DP30" s="622"/>
      <c r="DQ30" s="622"/>
      <c r="DR30" s="622"/>
      <c r="DS30" s="622"/>
      <c r="DT30" s="622"/>
      <c r="DU30" s="622"/>
      <c r="DV30" s="623"/>
      <c r="DW30" s="624">
        <v>17.899999999999999</v>
      </c>
      <c r="DX30" s="636"/>
      <c r="DY30" s="636"/>
      <c r="DZ30" s="636"/>
      <c r="EA30" s="636"/>
      <c r="EB30" s="636"/>
      <c r="EC30" s="648"/>
    </row>
    <row r="31" spans="2:133" ht="11.25" customHeight="1">
      <c r="B31" s="688" t="s">
        <v>312</v>
      </c>
      <c r="C31" s="689"/>
      <c r="D31" s="689"/>
      <c r="E31" s="689"/>
      <c r="F31" s="689"/>
      <c r="G31" s="689"/>
      <c r="H31" s="689"/>
      <c r="I31" s="689"/>
      <c r="J31" s="689"/>
      <c r="K31" s="689"/>
      <c r="L31" s="689"/>
      <c r="M31" s="689"/>
      <c r="N31" s="689"/>
      <c r="O31" s="689"/>
      <c r="P31" s="689"/>
      <c r="Q31" s="690"/>
      <c r="R31" s="621" t="s">
        <v>231</v>
      </c>
      <c r="S31" s="622"/>
      <c r="T31" s="622"/>
      <c r="U31" s="622"/>
      <c r="V31" s="622"/>
      <c r="W31" s="622"/>
      <c r="X31" s="622"/>
      <c r="Y31" s="623"/>
      <c r="Z31" s="659" t="s">
        <v>130</v>
      </c>
      <c r="AA31" s="659"/>
      <c r="AB31" s="659"/>
      <c r="AC31" s="659"/>
      <c r="AD31" s="660" t="s">
        <v>231</v>
      </c>
      <c r="AE31" s="660"/>
      <c r="AF31" s="660"/>
      <c r="AG31" s="660"/>
      <c r="AH31" s="660"/>
      <c r="AI31" s="660"/>
      <c r="AJ31" s="660"/>
      <c r="AK31" s="660"/>
      <c r="AL31" s="624" t="s">
        <v>231</v>
      </c>
      <c r="AM31" s="625"/>
      <c r="AN31" s="625"/>
      <c r="AO31" s="661"/>
      <c r="AP31" s="691" t="s">
        <v>313</v>
      </c>
      <c r="AQ31" s="692"/>
      <c r="AR31" s="692"/>
      <c r="AS31" s="692"/>
      <c r="AT31" s="693" t="s">
        <v>314</v>
      </c>
      <c r="AU31" s="218"/>
      <c r="AV31" s="218"/>
      <c r="AW31" s="218"/>
      <c r="AX31" s="679" t="s">
        <v>189</v>
      </c>
      <c r="AY31" s="680"/>
      <c r="AZ31" s="680"/>
      <c r="BA31" s="680"/>
      <c r="BB31" s="680"/>
      <c r="BC31" s="680"/>
      <c r="BD31" s="680"/>
      <c r="BE31" s="680"/>
      <c r="BF31" s="681"/>
      <c r="BG31" s="683">
        <v>99</v>
      </c>
      <c r="BH31" s="684"/>
      <c r="BI31" s="684"/>
      <c r="BJ31" s="684"/>
      <c r="BK31" s="684"/>
      <c r="BL31" s="684"/>
      <c r="BM31" s="685">
        <v>95.9</v>
      </c>
      <c r="BN31" s="684"/>
      <c r="BO31" s="684"/>
      <c r="BP31" s="684"/>
      <c r="BQ31" s="686"/>
      <c r="BR31" s="683">
        <v>98.5</v>
      </c>
      <c r="BS31" s="684"/>
      <c r="BT31" s="684"/>
      <c r="BU31" s="684"/>
      <c r="BV31" s="684"/>
      <c r="BW31" s="684"/>
      <c r="BX31" s="685">
        <v>95.7</v>
      </c>
      <c r="BY31" s="684"/>
      <c r="BZ31" s="684"/>
      <c r="CA31" s="684"/>
      <c r="CB31" s="686"/>
      <c r="CD31" s="642"/>
      <c r="CE31" s="643"/>
      <c r="CF31" s="618" t="s">
        <v>315</v>
      </c>
      <c r="CG31" s="619"/>
      <c r="CH31" s="619"/>
      <c r="CI31" s="619"/>
      <c r="CJ31" s="619"/>
      <c r="CK31" s="619"/>
      <c r="CL31" s="619"/>
      <c r="CM31" s="619"/>
      <c r="CN31" s="619"/>
      <c r="CO31" s="619"/>
      <c r="CP31" s="619"/>
      <c r="CQ31" s="620"/>
      <c r="CR31" s="621">
        <v>106163</v>
      </c>
      <c r="CS31" s="634"/>
      <c r="CT31" s="634"/>
      <c r="CU31" s="634"/>
      <c r="CV31" s="634"/>
      <c r="CW31" s="634"/>
      <c r="CX31" s="634"/>
      <c r="CY31" s="635"/>
      <c r="CZ31" s="624">
        <v>0.3</v>
      </c>
      <c r="DA31" s="636"/>
      <c r="DB31" s="636"/>
      <c r="DC31" s="637"/>
      <c r="DD31" s="627">
        <v>93808</v>
      </c>
      <c r="DE31" s="634"/>
      <c r="DF31" s="634"/>
      <c r="DG31" s="634"/>
      <c r="DH31" s="634"/>
      <c r="DI31" s="634"/>
      <c r="DJ31" s="634"/>
      <c r="DK31" s="635"/>
      <c r="DL31" s="627">
        <v>93808</v>
      </c>
      <c r="DM31" s="634"/>
      <c r="DN31" s="634"/>
      <c r="DO31" s="634"/>
      <c r="DP31" s="634"/>
      <c r="DQ31" s="634"/>
      <c r="DR31" s="634"/>
      <c r="DS31" s="634"/>
      <c r="DT31" s="634"/>
      <c r="DU31" s="634"/>
      <c r="DV31" s="635"/>
      <c r="DW31" s="624">
        <v>0.5</v>
      </c>
      <c r="DX31" s="636"/>
      <c r="DY31" s="636"/>
      <c r="DZ31" s="636"/>
      <c r="EA31" s="636"/>
      <c r="EB31" s="636"/>
      <c r="EC31" s="648"/>
    </row>
    <row r="32" spans="2:133" ht="11.25" customHeight="1">
      <c r="B32" s="618" t="s">
        <v>316</v>
      </c>
      <c r="C32" s="619"/>
      <c r="D32" s="619"/>
      <c r="E32" s="619"/>
      <c r="F32" s="619"/>
      <c r="G32" s="619"/>
      <c r="H32" s="619"/>
      <c r="I32" s="619"/>
      <c r="J32" s="619"/>
      <c r="K32" s="619"/>
      <c r="L32" s="619"/>
      <c r="M32" s="619"/>
      <c r="N32" s="619"/>
      <c r="O32" s="619"/>
      <c r="P32" s="619"/>
      <c r="Q32" s="620"/>
      <c r="R32" s="621">
        <v>3089138</v>
      </c>
      <c r="S32" s="622"/>
      <c r="T32" s="622"/>
      <c r="U32" s="622"/>
      <c r="V32" s="622"/>
      <c r="W32" s="622"/>
      <c r="X32" s="622"/>
      <c r="Y32" s="623"/>
      <c r="Z32" s="659">
        <v>8.5</v>
      </c>
      <c r="AA32" s="659"/>
      <c r="AB32" s="659"/>
      <c r="AC32" s="659"/>
      <c r="AD32" s="660" t="s">
        <v>231</v>
      </c>
      <c r="AE32" s="660"/>
      <c r="AF32" s="660"/>
      <c r="AG32" s="660"/>
      <c r="AH32" s="660"/>
      <c r="AI32" s="660"/>
      <c r="AJ32" s="660"/>
      <c r="AK32" s="660"/>
      <c r="AL32" s="624" t="s">
        <v>231</v>
      </c>
      <c r="AM32" s="625"/>
      <c r="AN32" s="625"/>
      <c r="AO32" s="661"/>
      <c r="AP32" s="662"/>
      <c r="AQ32" s="663"/>
      <c r="AR32" s="663"/>
      <c r="AS32" s="663"/>
      <c r="AT32" s="694"/>
      <c r="AU32" s="214" t="s">
        <v>317</v>
      </c>
      <c r="AX32" s="618" t="s">
        <v>318</v>
      </c>
      <c r="AY32" s="619"/>
      <c r="AZ32" s="619"/>
      <c r="BA32" s="619"/>
      <c r="BB32" s="619"/>
      <c r="BC32" s="619"/>
      <c r="BD32" s="619"/>
      <c r="BE32" s="619"/>
      <c r="BF32" s="620"/>
      <c r="BG32" s="687">
        <v>99</v>
      </c>
      <c r="BH32" s="634"/>
      <c r="BI32" s="634"/>
      <c r="BJ32" s="634"/>
      <c r="BK32" s="634"/>
      <c r="BL32" s="634"/>
      <c r="BM32" s="625">
        <v>97.1</v>
      </c>
      <c r="BN32" s="634"/>
      <c r="BO32" s="634"/>
      <c r="BP32" s="634"/>
      <c r="BQ32" s="657"/>
      <c r="BR32" s="687">
        <v>99</v>
      </c>
      <c r="BS32" s="634"/>
      <c r="BT32" s="634"/>
      <c r="BU32" s="634"/>
      <c r="BV32" s="634"/>
      <c r="BW32" s="634"/>
      <c r="BX32" s="625">
        <v>97</v>
      </c>
      <c r="BY32" s="634"/>
      <c r="BZ32" s="634"/>
      <c r="CA32" s="634"/>
      <c r="CB32" s="657"/>
      <c r="CD32" s="644"/>
      <c r="CE32" s="645"/>
      <c r="CF32" s="618" t="s">
        <v>319</v>
      </c>
      <c r="CG32" s="619"/>
      <c r="CH32" s="619"/>
      <c r="CI32" s="619"/>
      <c r="CJ32" s="619"/>
      <c r="CK32" s="619"/>
      <c r="CL32" s="619"/>
      <c r="CM32" s="619"/>
      <c r="CN32" s="619"/>
      <c r="CO32" s="619"/>
      <c r="CP32" s="619"/>
      <c r="CQ32" s="620"/>
      <c r="CR32" s="621">
        <v>77</v>
      </c>
      <c r="CS32" s="622"/>
      <c r="CT32" s="622"/>
      <c r="CU32" s="622"/>
      <c r="CV32" s="622"/>
      <c r="CW32" s="622"/>
      <c r="CX32" s="622"/>
      <c r="CY32" s="623"/>
      <c r="CZ32" s="624">
        <v>0</v>
      </c>
      <c r="DA32" s="636"/>
      <c r="DB32" s="636"/>
      <c r="DC32" s="637"/>
      <c r="DD32" s="627">
        <v>77</v>
      </c>
      <c r="DE32" s="622"/>
      <c r="DF32" s="622"/>
      <c r="DG32" s="622"/>
      <c r="DH32" s="622"/>
      <c r="DI32" s="622"/>
      <c r="DJ32" s="622"/>
      <c r="DK32" s="623"/>
      <c r="DL32" s="627">
        <v>77</v>
      </c>
      <c r="DM32" s="622"/>
      <c r="DN32" s="622"/>
      <c r="DO32" s="622"/>
      <c r="DP32" s="622"/>
      <c r="DQ32" s="622"/>
      <c r="DR32" s="622"/>
      <c r="DS32" s="622"/>
      <c r="DT32" s="622"/>
      <c r="DU32" s="622"/>
      <c r="DV32" s="623"/>
      <c r="DW32" s="624">
        <v>0</v>
      </c>
      <c r="DX32" s="636"/>
      <c r="DY32" s="636"/>
      <c r="DZ32" s="636"/>
      <c r="EA32" s="636"/>
      <c r="EB32" s="636"/>
      <c r="EC32" s="648"/>
    </row>
    <row r="33" spans="2:133" ht="11.25" customHeight="1">
      <c r="B33" s="618" t="s">
        <v>320</v>
      </c>
      <c r="C33" s="619"/>
      <c r="D33" s="619"/>
      <c r="E33" s="619"/>
      <c r="F33" s="619"/>
      <c r="G33" s="619"/>
      <c r="H33" s="619"/>
      <c r="I33" s="619"/>
      <c r="J33" s="619"/>
      <c r="K33" s="619"/>
      <c r="L33" s="619"/>
      <c r="M33" s="619"/>
      <c r="N33" s="619"/>
      <c r="O33" s="619"/>
      <c r="P33" s="619"/>
      <c r="Q33" s="620"/>
      <c r="R33" s="621">
        <v>110131</v>
      </c>
      <c r="S33" s="622"/>
      <c r="T33" s="622"/>
      <c r="U33" s="622"/>
      <c r="V33" s="622"/>
      <c r="W33" s="622"/>
      <c r="X33" s="622"/>
      <c r="Y33" s="623"/>
      <c r="Z33" s="659">
        <v>0.3</v>
      </c>
      <c r="AA33" s="659"/>
      <c r="AB33" s="659"/>
      <c r="AC33" s="659"/>
      <c r="AD33" s="660">
        <v>19885</v>
      </c>
      <c r="AE33" s="660"/>
      <c r="AF33" s="660"/>
      <c r="AG33" s="660"/>
      <c r="AH33" s="660"/>
      <c r="AI33" s="660"/>
      <c r="AJ33" s="660"/>
      <c r="AK33" s="660"/>
      <c r="AL33" s="624">
        <v>0.1</v>
      </c>
      <c r="AM33" s="625"/>
      <c r="AN33" s="625"/>
      <c r="AO33" s="661"/>
      <c r="AP33" s="664"/>
      <c r="AQ33" s="665"/>
      <c r="AR33" s="665"/>
      <c r="AS33" s="665"/>
      <c r="AT33" s="695"/>
      <c r="AU33" s="219"/>
      <c r="AV33" s="219"/>
      <c r="AW33" s="219"/>
      <c r="AX33" s="602" t="s">
        <v>321</v>
      </c>
      <c r="AY33" s="603"/>
      <c r="AZ33" s="603"/>
      <c r="BA33" s="603"/>
      <c r="BB33" s="603"/>
      <c r="BC33" s="603"/>
      <c r="BD33" s="603"/>
      <c r="BE33" s="603"/>
      <c r="BF33" s="604"/>
      <c r="BG33" s="682">
        <v>98.9</v>
      </c>
      <c r="BH33" s="606"/>
      <c r="BI33" s="606"/>
      <c r="BJ33" s="606"/>
      <c r="BK33" s="606"/>
      <c r="BL33" s="606"/>
      <c r="BM33" s="652">
        <v>94.4</v>
      </c>
      <c r="BN33" s="606"/>
      <c r="BO33" s="606"/>
      <c r="BP33" s="606"/>
      <c r="BQ33" s="669"/>
      <c r="BR33" s="682">
        <v>98</v>
      </c>
      <c r="BS33" s="606"/>
      <c r="BT33" s="606"/>
      <c r="BU33" s="606"/>
      <c r="BV33" s="606"/>
      <c r="BW33" s="606"/>
      <c r="BX33" s="652">
        <v>94.2</v>
      </c>
      <c r="BY33" s="606"/>
      <c r="BZ33" s="606"/>
      <c r="CA33" s="606"/>
      <c r="CB33" s="669"/>
      <c r="CD33" s="618" t="s">
        <v>322</v>
      </c>
      <c r="CE33" s="619"/>
      <c r="CF33" s="619"/>
      <c r="CG33" s="619"/>
      <c r="CH33" s="619"/>
      <c r="CI33" s="619"/>
      <c r="CJ33" s="619"/>
      <c r="CK33" s="619"/>
      <c r="CL33" s="619"/>
      <c r="CM33" s="619"/>
      <c r="CN33" s="619"/>
      <c r="CO33" s="619"/>
      <c r="CP33" s="619"/>
      <c r="CQ33" s="620"/>
      <c r="CR33" s="621">
        <v>11186817</v>
      </c>
      <c r="CS33" s="634"/>
      <c r="CT33" s="634"/>
      <c r="CU33" s="634"/>
      <c r="CV33" s="634"/>
      <c r="CW33" s="634"/>
      <c r="CX33" s="634"/>
      <c r="CY33" s="635"/>
      <c r="CZ33" s="624">
        <v>31.9</v>
      </c>
      <c r="DA33" s="636"/>
      <c r="DB33" s="636"/>
      <c r="DC33" s="637"/>
      <c r="DD33" s="627">
        <v>8177896</v>
      </c>
      <c r="DE33" s="634"/>
      <c r="DF33" s="634"/>
      <c r="DG33" s="634"/>
      <c r="DH33" s="634"/>
      <c r="DI33" s="634"/>
      <c r="DJ33" s="634"/>
      <c r="DK33" s="635"/>
      <c r="DL33" s="627">
        <v>6310565</v>
      </c>
      <c r="DM33" s="634"/>
      <c r="DN33" s="634"/>
      <c r="DO33" s="634"/>
      <c r="DP33" s="634"/>
      <c r="DQ33" s="634"/>
      <c r="DR33" s="634"/>
      <c r="DS33" s="634"/>
      <c r="DT33" s="634"/>
      <c r="DU33" s="634"/>
      <c r="DV33" s="635"/>
      <c r="DW33" s="624">
        <v>34.4</v>
      </c>
      <c r="DX33" s="636"/>
      <c r="DY33" s="636"/>
      <c r="DZ33" s="636"/>
      <c r="EA33" s="636"/>
      <c r="EB33" s="636"/>
      <c r="EC33" s="648"/>
    </row>
    <row r="34" spans="2:133" ht="11.25" customHeight="1">
      <c r="B34" s="618" t="s">
        <v>323</v>
      </c>
      <c r="C34" s="619"/>
      <c r="D34" s="619"/>
      <c r="E34" s="619"/>
      <c r="F34" s="619"/>
      <c r="G34" s="619"/>
      <c r="H34" s="619"/>
      <c r="I34" s="619"/>
      <c r="J34" s="619"/>
      <c r="K34" s="619"/>
      <c r="L34" s="619"/>
      <c r="M34" s="619"/>
      <c r="N34" s="619"/>
      <c r="O34" s="619"/>
      <c r="P34" s="619"/>
      <c r="Q34" s="620"/>
      <c r="R34" s="621">
        <v>503755</v>
      </c>
      <c r="S34" s="622"/>
      <c r="T34" s="622"/>
      <c r="U34" s="622"/>
      <c r="V34" s="622"/>
      <c r="W34" s="622"/>
      <c r="X34" s="622"/>
      <c r="Y34" s="623"/>
      <c r="Z34" s="659">
        <v>1.4</v>
      </c>
      <c r="AA34" s="659"/>
      <c r="AB34" s="659"/>
      <c r="AC34" s="659"/>
      <c r="AD34" s="660" t="s">
        <v>130</v>
      </c>
      <c r="AE34" s="660"/>
      <c r="AF34" s="660"/>
      <c r="AG34" s="660"/>
      <c r="AH34" s="660"/>
      <c r="AI34" s="660"/>
      <c r="AJ34" s="660"/>
      <c r="AK34" s="660"/>
      <c r="AL34" s="624" t="s">
        <v>231</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324</v>
      </c>
      <c r="CE34" s="619"/>
      <c r="CF34" s="619"/>
      <c r="CG34" s="619"/>
      <c r="CH34" s="619"/>
      <c r="CI34" s="619"/>
      <c r="CJ34" s="619"/>
      <c r="CK34" s="619"/>
      <c r="CL34" s="619"/>
      <c r="CM34" s="619"/>
      <c r="CN34" s="619"/>
      <c r="CO34" s="619"/>
      <c r="CP34" s="619"/>
      <c r="CQ34" s="620"/>
      <c r="CR34" s="621">
        <v>4843065</v>
      </c>
      <c r="CS34" s="622"/>
      <c r="CT34" s="622"/>
      <c r="CU34" s="622"/>
      <c r="CV34" s="622"/>
      <c r="CW34" s="622"/>
      <c r="CX34" s="622"/>
      <c r="CY34" s="623"/>
      <c r="CZ34" s="624">
        <v>13.8</v>
      </c>
      <c r="DA34" s="636"/>
      <c r="DB34" s="636"/>
      <c r="DC34" s="637"/>
      <c r="DD34" s="627">
        <v>3377195</v>
      </c>
      <c r="DE34" s="622"/>
      <c r="DF34" s="622"/>
      <c r="DG34" s="622"/>
      <c r="DH34" s="622"/>
      <c r="DI34" s="622"/>
      <c r="DJ34" s="622"/>
      <c r="DK34" s="623"/>
      <c r="DL34" s="627">
        <v>3039883</v>
      </c>
      <c r="DM34" s="622"/>
      <c r="DN34" s="622"/>
      <c r="DO34" s="622"/>
      <c r="DP34" s="622"/>
      <c r="DQ34" s="622"/>
      <c r="DR34" s="622"/>
      <c r="DS34" s="622"/>
      <c r="DT34" s="622"/>
      <c r="DU34" s="622"/>
      <c r="DV34" s="623"/>
      <c r="DW34" s="624">
        <v>16.600000000000001</v>
      </c>
      <c r="DX34" s="636"/>
      <c r="DY34" s="636"/>
      <c r="DZ34" s="636"/>
      <c r="EA34" s="636"/>
      <c r="EB34" s="636"/>
      <c r="EC34" s="648"/>
    </row>
    <row r="35" spans="2:133" ht="11.25" customHeight="1">
      <c r="B35" s="618" t="s">
        <v>325</v>
      </c>
      <c r="C35" s="619"/>
      <c r="D35" s="619"/>
      <c r="E35" s="619"/>
      <c r="F35" s="619"/>
      <c r="G35" s="619"/>
      <c r="H35" s="619"/>
      <c r="I35" s="619"/>
      <c r="J35" s="619"/>
      <c r="K35" s="619"/>
      <c r="L35" s="619"/>
      <c r="M35" s="619"/>
      <c r="N35" s="619"/>
      <c r="O35" s="619"/>
      <c r="P35" s="619"/>
      <c r="Q35" s="620"/>
      <c r="R35" s="621">
        <v>557755</v>
      </c>
      <c r="S35" s="622"/>
      <c r="T35" s="622"/>
      <c r="U35" s="622"/>
      <c r="V35" s="622"/>
      <c r="W35" s="622"/>
      <c r="X35" s="622"/>
      <c r="Y35" s="623"/>
      <c r="Z35" s="659">
        <v>1.5</v>
      </c>
      <c r="AA35" s="659"/>
      <c r="AB35" s="659"/>
      <c r="AC35" s="659"/>
      <c r="AD35" s="660" t="s">
        <v>231</v>
      </c>
      <c r="AE35" s="660"/>
      <c r="AF35" s="660"/>
      <c r="AG35" s="660"/>
      <c r="AH35" s="660"/>
      <c r="AI35" s="660"/>
      <c r="AJ35" s="660"/>
      <c r="AK35" s="660"/>
      <c r="AL35" s="624" t="s">
        <v>130</v>
      </c>
      <c r="AM35" s="625"/>
      <c r="AN35" s="625"/>
      <c r="AO35" s="661"/>
      <c r="AP35" s="222"/>
      <c r="AQ35" s="673" t="s">
        <v>326</v>
      </c>
      <c r="AR35" s="674"/>
      <c r="AS35" s="674"/>
      <c r="AT35" s="674"/>
      <c r="AU35" s="674"/>
      <c r="AV35" s="674"/>
      <c r="AW35" s="674"/>
      <c r="AX35" s="674"/>
      <c r="AY35" s="674"/>
      <c r="AZ35" s="674"/>
      <c r="BA35" s="674"/>
      <c r="BB35" s="674"/>
      <c r="BC35" s="674"/>
      <c r="BD35" s="674"/>
      <c r="BE35" s="674"/>
      <c r="BF35" s="675"/>
      <c r="BG35" s="673" t="s">
        <v>327</v>
      </c>
      <c r="BH35" s="674"/>
      <c r="BI35" s="674"/>
      <c r="BJ35" s="674"/>
      <c r="BK35" s="674"/>
      <c r="BL35" s="674"/>
      <c r="BM35" s="674"/>
      <c r="BN35" s="674"/>
      <c r="BO35" s="674"/>
      <c r="BP35" s="674"/>
      <c r="BQ35" s="674"/>
      <c r="BR35" s="674"/>
      <c r="BS35" s="674"/>
      <c r="BT35" s="674"/>
      <c r="BU35" s="674"/>
      <c r="BV35" s="674"/>
      <c r="BW35" s="674"/>
      <c r="BX35" s="674"/>
      <c r="BY35" s="674"/>
      <c r="BZ35" s="674"/>
      <c r="CA35" s="674"/>
      <c r="CB35" s="675"/>
      <c r="CD35" s="618" t="s">
        <v>328</v>
      </c>
      <c r="CE35" s="619"/>
      <c r="CF35" s="619"/>
      <c r="CG35" s="619"/>
      <c r="CH35" s="619"/>
      <c r="CI35" s="619"/>
      <c r="CJ35" s="619"/>
      <c r="CK35" s="619"/>
      <c r="CL35" s="619"/>
      <c r="CM35" s="619"/>
      <c r="CN35" s="619"/>
      <c r="CO35" s="619"/>
      <c r="CP35" s="619"/>
      <c r="CQ35" s="620"/>
      <c r="CR35" s="621">
        <v>204156</v>
      </c>
      <c r="CS35" s="634"/>
      <c r="CT35" s="634"/>
      <c r="CU35" s="634"/>
      <c r="CV35" s="634"/>
      <c r="CW35" s="634"/>
      <c r="CX35" s="634"/>
      <c r="CY35" s="635"/>
      <c r="CZ35" s="624">
        <v>0.6</v>
      </c>
      <c r="DA35" s="636"/>
      <c r="DB35" s="636"/>
      <c r="DC35" s="637"/>
      <c r="DD35" s="627">
        <v>151849</v>
      </c>
      <c r="DE35" s="634"/>
      <c r="DF35" s="634"/>
      <c r="DG35" s="634"/>
      <c r="DH35" s="634"/>
      <c r="DI35" s="634"/>
      <c r="DJ35" s="634"/>
      <c r="DK35" s="635"/>
      <c r="DL35" s="627">
        <v>150052</v>
      </c>
      <c r="DM35" s="634"/>
      <c r="DN35" s="634"/>
      <c r="DO35" s="634"/>
      <c r="DP35" s="634"/>
      <c r="DQ35" s="634"/>
      <c r="DR35" s="634"/>
      <c r="DS35" s="634"/>
      <c r="DT35" s="634"/>
      <c r="DU35" s="634"/>
      <c r="DV35" s="635"/>
      <c r="DW35" s="624">
        <v>0.8</v>
      </c>
      <c r="DX35" s="636"/>
      <c r="DY35" s="636"/>
      <c r="DZ35" s="636"/>
      <c r="EA35" s="636"/>
      <c r="EB35" s="636"/>
      <c r="EC35" s="648"/>
    </row>
    <row r="36" spans="2:133" ht="11.25" customHeight="1">
      <c r="B36" s="618" t="s">
        <v>329</v>
      </c>
      <c r="C36" s="619"/>
      <c r="D36" s="619"/>
      <c r="E36" s="619"/>
      <c r="F36" s="619"/>
      <c r="G36" s="619"/>
      <c r="H36" s="619"/>
      <c r="I36" s="619"/>
      <c r="J36" s="619"/>
      <c r="K36" s="619"/>
      <c r="L36" s="619"/>
      <c r="M36" s="619"/>
      <c r="N36" s="619"/>
      <c r="O36" s="619"/>
      <c r="P36" s="619"/>
      <c r="Q36" s="620"/>
      <c r="R36" s="621">
        <v>563499</v>
      </c>
      <c r="S36" s="622"/>
      <c r="T36" s="622"/>
      <c r="U36" s="622"/>
      <c r="V36" s="622"/>
      <c r="W36" s="622"/>
      <c r="X36" s="622"/>
      <c r="Y36" s="623"/>
      <c r="Z36" s="659">
        <v>1.6</v>
      </c>
      <c r="AA36" s="659"/>
      <c r="AB36" s="659"/>
      <c r="AC36" s="659"/>
      <c r="AD36" s="660" t="s">
        <v>130</v>
      </c>
      <c r="AE36" s="660"/>
      <c r="AF36" s="660"/>
      <c r="AG36" s="660"/>
      <c r="AH36" s="660"/>
      <c r="AI36" s="660"/>
      <c r="AJ36" s="660"/>
      <c r="AK36" s="660"/>
      <c r="AL36" s="624" t="s">
        <v>231</v>
      </c>
      <c r="AM36" s="625"/>
      <c r="AN36" s="625"/>
      <c r="AO36" s="661"/>
      <c r="AP36" s="222"/>
      <c r="AQ36" s="670" t="s">
        <v>330</v>
      </c>
      <c r="AR36" s="671"/>
      <c r="AS36" s="671"/>
      <c r="AT36" s="671"/>
      <c r="AU36" s="671"/>
      <c r="AV36" s="671"/>
      <c r="AW36" s="671"/>
      <c r="AX36" s="671"/>
      <c r="AY36" s="672"/>
      <c r="AZ36" s="676">
        <v>3553306</v>
      </c>
      <c r="BA36" s="677"/>
      <c r="BB36" s="677"/>
      <c r="BC36" s="677"/>
      <c r="BD36" s="677"/>
      <c r="BE36" s="677"/>
      <c r="BF36" s="678"/>
      <c r="BG36" s="679" t="s">
        <v>331</v>
      </c>
      <c r="BH36" s="680"/>
      <c r="BI36" s="680"/>
      <c r="BJ36" s="680"/>
      <c r="BK36" s="680"/>
      <c r="BL36" s="680"/>
      <c r="BM36" s="680"/>
      <c r="BN36" s="680"/>
      <c r="BO36" s="680"/>
      <c r="BP36" s="680"/>
      <c r="BQ36" s="680"/>
      <c r="BR36" s="680"/>
      <c r="BS36" s="680"/>
      <c r="BT36" s="680"/>
      <c r="BU36" s="681"/>
      <c r="BV36" s="676">
        <v>106424</v>
      </c>
      <c r="BW36" s="677"/>
      <c r="BX36" s="677"/>
      <c r="BY36" s="677"/>
      <c r="BZ36" s="677"/>
      <c r="CA36" s="677"/>
      <c r="CB36" s="678"/>
      <c r="CD36" s="618" t="s">
        <v>332</v>
      </c>
      <c r="CE36" s="619"/>
      <c r="CF36" s="619"/>
      <c r="CG36" s="619"/>
      <c r="CH36" s="619"/>
      <c r="CI36" s="619"/>
      <c r="CJ36" s="619"/>
      <c r="CK36" s="619"/>
      <c r="CL36" s="619"/>
      <c r="CM36" s="619"/>
      <c r="CN36" s="619"/>
      <c r="CO36" s="619"/>
      <c r="CP36" s="619"/>
      <c r="CQ36" s="620"/>
      <c r="CR36" s="621">
        <v>2487641</v>
      </c>
      <c r="CS36" s="622"/>
      <c r="CT36" s="622"/>
      <c r="CU36" s="622"/>
      <c r="CV36" s="622"/>
      <c r="CW36" s="622"/>
      <c r="CX36" s="622"/>
      <c r="CY36" s="623"/>
      <c r="CZ36" s="624">
        <v>7.1</v>
      </c>
      <c r="DA36" s="636"/>
      <c r="DB36" s="636"/>
      <c r="DC36" s="637"/>
      <c r="DD36" s="627">
        <v>1939402</v>
      </c>
      <c r="DE36" s="622"/>
      <c r="DF36" s="622"/>
      <c r="DG36" s="622"/>
      <c r="DH36" s="622"/>
      <c r="DI36" s="622"/>
      <c r="DJ36" s="622"/>
      <c r="DK36" s="623"/>
      <c r="DL36" s="627">
        <v>607061</v>
      </c>
      <c r="DM36" s="622"/>
      <c r="DN36" s="622"/>
      <c r="DO36" s="622"/>
      <c r="DP36" s="622"/>
      <c r="DQ36" s="622"/>
      <c r="DR36" s="622"/>
      <c r="DS36" s="622"/>
      <c r="DT36" s="622"/>
      <c r="DU36" s="622"/>
      <c r="DV36" s="623"/>
      <c r="DW36" s="624">
        <v>3.3</v>
      </c>
      <c r="DX36" s="636"/>
      <c r="DY36" s="636"/>
      <c r="DZ36" s="636"/>
      <c r="EA36" s="636"/>
      <c r="EB36" s="636"/>
      <c r="EC36" s="648"/>
    </row>
    <row r="37" spans="2:133" ht="11.25" customHeight="1">
      <c r="B37" s="618" t="s">
        <v>333</v>
      </c>
      <c r="C37" s="619"/>
      <c r="D37" s="619"/>
      <c r="E37" s="619"/>
      <c r="F37" s="619"/>
      <c r="G37" s="619"/>
      <c r="H37" s="619"/>
      <c r="I37" s="619"/>
      <c r="J37" s="619"/>
      <c r="K37" s="619"/>
      <c r="L37" s="619"/>
      <c r="M37" s="619"/>
      <c r="N37" s="619"/>
      <c r="O37" s="619"/>
      <c r="P37" s="619"/>
      <c r="Q37" s="620"/>
      <c r="R37" s="621">
        <v>469877</v>
      </c>
      <c r="S37" s="622"/>
      <c r="T37" s="622"/>
      <c r="U37" s="622"/>
      <c r="V37" s="622"/>
      <c r="W37" s="622"/>
      <c r="X37" s="622"/>
      <c r="Y37" s="623"/>
      <c r="Z37" s="659">
        <v>1.3</v>
      </c>
      <c r="AA37" s="659"/>
      <c r="AB37" s="659"/>
      <c r="AC37" s="659"/>
      <c r="AD37" s="660">
        <v>12611</v>
      </c>
      <c r="AE37" s="660"/>
      <c r="AF37" s="660"/>
      <c r="AG37" s="660"/>
      <c r="AH37" s="660"/>
      <c r="AI37" s="660"/>
      <c r="AJ37" s="660"/>
      <c r="AK37" s="660"/>
      <c r="AL37" s="624">
        <v>0.1</v>
      </c>
      <c r="AM37" s="625"/>
      <c r="AN37" s="625"/>
      <c r="AO37" s="661"/>
      <c r="AQ37" s="654" t="s">
        <v>334</v>
      </c>
      <c r="AR37" s="655"/>
      <c r="AS37" s="655"/>
      <c r="AT37" s="655"/>
      <c r="AU37" s="655"/>
      <c r="AV37" s="655"/>
      <c r="AW37" s="655"/>
      <c r="AX37" s="655"/>
      <c r="AY37" s="656"/>
      <c r="AZ37" s="621">
        <v>93803</v>
      </c>
      <c r="BA37" s="622"/>
      <c r="BB37" s="622"/>
      <c r="BC37" s="622"/>
      <c r="BD37" s="634"/>
      <c r="BE37" s="634"/>
      <c r="BF37" s="657"/>
      <c r="BG37" s="618" t="s">
        <v>335</v>
      </c>
      <c r="BH37" s="619"/>
      <c r="BI37" s="619"/>
      <c r="BJ37" s="619"/>
      <c r="BK37" s="619"/>
      <c r="BL37" s="619"/>
      <c r="BM37" s="619"/>
      <c r="BN37" s="619"/>
      <c r="BO37" s="619"/>
      <c r="BP37" s="619"/>
      <c r="BQ37" s="619"/>
      <c r="BR37" s="619"/>
      <c r="BS37" s="619"/>
      <c r="BT37" s="619"/>
      <c r="BU37" s="620"/>
      <c r="BV37" s="621">
        <v>-22942</v>
      </c>
      <c r="BW37" s="622"/>
      <c r="BX37" s="622"/>
      <c r="BY37" s="622"/>
      <c r="BZ37" s="622"/>
      <c r="CA37" s="622"/>
      <c r="CB37" s="658"/>
      <c r="CD37" s="618" t="s">
        <v>336</v>
      </c>
      <c r="CE37" s="619"/>
      <c r="CF37" s="619"/>
      <c r="CG37" s="619"/>
      <c r="CH37" s="619"/>
      <c r="CI37" s="619"/>
      <c r="CJ37" s="619"/>
      <c r="CK37" s="619"/>
      <c r="CL37" s="619"/>
      <c r="CM37" s="619"/>
      <c r="CN37" s="619"/>
      <c r="CO37" s="619"/>
      <c r="CP37" s="619"/>
      <c r="CQ37" s="620"/>
      <c r="CR37" s="621">
        <v>18451</v>
      </c>
      <c r="CS37" s="634"/>
      <c r="CT37" s="634"/>
      <c r="CU37" s="634"/>
      <c r="CV37" s="634"/>
      <c r="CW37" s="634"/>
      <c r="CX37" s="634"/>
      <c r="CY37" s="635"/>
      <c r="CZ37" s="624">
        <v>0.1</v>
      </c>
      <c r="DA37" s="636"/>
      <c r="DB37" s="636"/>
      <c r="DC37" s="637"/>
      <c r="DD37" s="627">
        <v>18451</v>
      </c>
      <c r="DE37" s="634"/>
      <c r="DF37" s="634"/>
      <c r="DG37" s="634"/>
      <c r="DH37" s="634"/>
      <c r="DI37" s="634"/>
      <c r="DJ37" s="634"/>
      <c r="DK37" s="635"/>
      <c r="DL37" s="627">
        <v>5958</v>
      </c>
      <c r="DM37" s="634"/>
      <c r="DN37" s="634"/>
      <c r="DO37" s="634"/>
      <c r="DP37" s="634"/>
      <c r="DQ37" s="634"/>
      <c r="DR37" s="634"/>
      <c r="DS37" s="634"/>
      <c r="DT37" s="634"/>
      <c r="DU37" s="634"/>
      <c r="DV37" s="635"/>
      <c r="DW37" s="624">
        <v>0</v>
      </c>
      <c r="DX37" s="636"/>
      <c r="DY37" s="636"/>
      <c r="DZ37" s="636"/>
      <c r="EA37" s="636"/>
      <c r="EB37" s="636"/>
      <c r="EC37" s="648"/>
    </row>
    <row r="38" spans="2:133" ht="11.25" customHeight="1">
      <c r="B38" s="618" t="s">
        <v>337</v>
      </c>
      <c r="C38" s="619"/>
      <c r="D38" s="619"/>
      <c r="E38" s="619"/>
      <c r="F38" s="619"/>
      <c r="G38" s="619"/>
      <c r="H38" s="619"/>
      <c r="I38" s="619"/>
      <c r="J38" s="619"/>
      <c r="K38" s="619"/>
      <c r="L38" s="619"/>
      <c r="M38" s="619"/>
      <c r="N38" s="619"/>
      <c r="O38" s="619"/>
      <c r="P38" s="619"/>
      <c r="Q38" s="620"/>
      <c r="R38" s="621">
        <v>2611000</v>
      </c>
      <c r="S38" s="622"/>
      <c r="T38" s="622"/>
      <c r="U38" s="622"/>
      <c r="V38" s="622"/>
      <c r="W38" s="622"/>
      <c r="X38" s="622"/>
      <c r="Y38" s="623"/>
      <c r="Z38" s="659">
        <v>7.2</v>
      </c>
      <c r="AA38" s="659"/>
      <c r="AB38" s="659"/>
      <c r="AC38" s="659"/>
      <c r="AD38" s="660" t="s">
        <v>231</v>
      </c>
      <c r="AE38" s="660"/>
      <c r="AF38" s="660"/>
      <c r="AG38" s="660"/>
      <c r="AH38" s="660"/>
      <c r="AI38" s="660"/>
      <c r="AJ38" s="660"/>
      <c r="AK38" s="660"/>
      <c r="AL38" s="624" t="s">
        <v>231</v>
      </c>
      <c r="AM38" s="625"/>
      <c r="AN38" s="625"/>
      <c r="AO38" s="661"/>
      <c r="AQ38" s="654" t="s">
        <v>338</v>
      </c>
      <c r="AR38" s="655"/>
      <c r="AS38" s="655"/>
      <c r="AT38" s="655"/>
      <c r="AU38" s="655"/>
      <c r="AV38" s="655"/>
      <c r="AW38" s="655"/>
      <c r="AX38" s="655"/>
      <c r="AY38" s="656"/>
      <c r="AZ38" s="621">
        <v>73101</v>
      </c>
      <c r="BA38" s="622"/>
      <c r="BB38" s="622"/>
      <c r="BC38" s="622"/>
      <c r="BD38" s="634"/>
      <c r="BE38" s="634"/>
      <c r="BF38" s="657"/>
      <c r="BG38" s="618" t="s">
        <v>339</v>
      </c>
      <c r="BH38" s="619"/>
      <c r="BI38" s="619"/>
      <c r="BJ38" s="619"/>
      <c r="BK38" s="619"/>
      <c r="BL38" s="619"/>
      <c r="BM38" s="619"/>
      <c r="BN38" s="619"/>
      <c r="BO38" s="619"/>
      <c r="BP38" s="619"/>
      <c r="BQ38" s="619"/>
      <c r="BR38" s="619"/>
      <c r="BS38" s="619"/>
      <c r="BT38" s="619"/>
      <c r="BU38" s="620"/>
      <c r="BV38" s="621">
        <v>10121</v>
      </c>
      <c r="BW38" s="622"/>
      <c r="BX38" s="622"/>
      <c r="BY38" s="622"/>
      <c r="BZ38" s="622"/>
      <c r="CA38" s="622"/>
      <c r="CB38" s="658"/>
      <c r="CD38" s="618" t="s">
        <v>340</v>
      </c>
      <c r="CE38" s="619"/>
      <c r="CF38" s="619"/>
      <c r="CG38" s="619"/>
      <c r="CH38" s="619"/>
      <c r="CI38" s="619"/>
      <c r="CJ38" s="619"/>
      <c r="CK38" s="619"/>
      <c r="CL38" s="619"/>
      <c r="CM38" s="619"/>
      <c r="CN38" s="619"/>
      <c r="CO38" s="619"/>
      <c r="CP38" s="619"/>
      <c r="CQ38" s="620"/>
      <c r="CR38" s="621">
        <v>3386402</v>
      </c>
      <c r="CS38" s="622"/>
      <c r="CT38" s="622"/>
      <c r="CU38" s="622"/>
      <c r="CV38" s="622"/>
      <c r="CW38" s="622"/>
      <c r="CX38" s="622"/>
      <c r="CY38" s="623"/>
      <c r="CZ38" s="624">
        <v>9.6</v>
      </c>
      <c r="DA38" s="636"/>
      <c r="DB38" s="636"/>
      <c r="DC38" s="637"/>
      <c r="DD38" s="627">
        <v>2668265</v>
      </c>
      <c r="DE38" s="622"/>
      <c r="DF38" s="622"/>
      <c r="DG38" s="622"/>
      <c r="DH38" s="622"/>
      <c r="DI38" s="622"/>
      <c r="DJ38" s="622"/>
      <c r="DK38" s="623"/>
      <c r="DL38" s="627">
        <v>2513569</v>
      </c>
      <c r="DM38" s="622"/>
      <c r="DN38" s="622"/>
      <c r="DO38" s="622"/>
      <c r="DP38" s="622"/>
      <c r="DQ38" s="622"/>
      <c r="DR38" s="622"/>
      <c r="DS38" s="622"/>
      <c r="DT38" s="622"/>
      <c r="DU38" s="622"/>
      <c r="DV38" s="623"/>
      <c r="DW38" s="624">
        <v>13.7</v>
      </c>
      <c r="DX38" s="636"/>
      <c r="DY38" s="636"/>
      <c r="DZ38" s="636"/>
      <c r="EA38" s="636"/>
      <c r="EB38" s="636"/>
      <c r="EC38" s="648"/>
    </row>
    <row r="39" spans="2:133" ht="11.25" customHeight="1">
      <c r="B39" s="618" t="s">
        <v>341</v>
      </c>
      <c r="C39" s="619"/>
      <c r="D39" s="619"/>
      <c r="E39" s="619"/>
      <c r="F39" s="619"/>
      <c r="G39" s="619"/>
      <c r="H39" s="619"/>
      <c r="I39" s="619"/>
      <c r="J39" s="619"/>
      <c r="K39" s="619"/>
      <c r="L39" s="619"/>
      <c r="M39" s="619"/>
      <c r="N39" s="619"/>
      <c r="O39" s="619"/>
      <c r="P39" s="619"/>
      <c r="Q39" s="620"/>
      <c r="R39" s="621" t="s">
        <v>130</v>
      </c>
      <c r="S39" s="622"/>
      <c r="T39" s="622"/>
      <c r="U39" s="622"/>
      <c r="V39" s="622"/>
      <c r="W39" s="622"/>
      <c r="X39" s="622"/>
      <c r="Y39" s="623"/>
      <c r="Z39" s="659" t="s">
        <v>130</v>
      </c>
      <c r="AA39" s="659"/>
      <c r="AB39" s="659"/>
      <c r="AC39" s="659"/>
      <c r="AD39" s="660" t="s">
        <v>130</v>
      </c>
      <c r="AE39" s="660"/>
      <c r="AF39" s="660"/>
      <c r="AG39" s="660"/>
      <c r="AH39" s="660"/>
      <c r="AI39" s="660"/>
      <c r="AJ39" s="660"/>
      <c r="AK39" s="660"/>
      <c r="AL39" s="624" t="s">
        <v>231</v>
      </c>
      <c r="AM39" s="625"/>
      <c r="AN39" s="625"/>
      <c r="AO39" s="661"/>
      <c r="AQ39" s="654" t="s">
        <v>342</v>
      </c>
      <c r="AR39" s="655"/>
      <c r="AS39" s="655"/>
      <c r="AT39" s="655"/>
      <c r="AU39" s="655"/>
      <c r="AV39" s="655"/>
      <c r="AW39" s="655"/>
      <c r="AX39" s="655"/>
      <c r="AY39" s="656"/>
      <c r="AZ39" s="621" t="s">
        <v>231</v>
      </c>
      <c r="BA39" s="622"/>
      <c r="BB39" s="622"/>
      <c r="BC39" s="622"/>
      <c r="BD39" s="634"/>
      <c r="BE39" s="634"/>
      <c r="BF39" s="657"/>
      <c r="BG39" s="618" t="s">
        <v>343</v>
      </c>
      <c r="BH39" s="619"/>
      <c r="BI39" s="619"/>
      <c r="BJ39" s="619"/>
      <c r="BK39" s="619"/>
      <c r="BL39" s="619"/>
      <c r="BM39" s="619"/>
      <c r="BN39" s="619"/>
      <c r="BO39" s="619"/>
      <c r="BP39" s="619"/>
      <c r="BQ39" s="619"/>
      <c r="BR39" s="619"/>
      <c r="BS39" s="619"/>
      <c r="BT39" s="619"/>
      <c r="BU39" s="620"/>
      <c r="BV39" s="621">
        <v>15119</v>
      </c>
      <c r="BW39" s="622"/>
      <c r="BX39" s="622"/>
      <c r="BY39" s="622"/>
      <c r="BZ39" s="622"/>
      <c r="CA39" s="622"/>
      <c r="CB39" s="658"/>
      <c r="CD39" s="618" t="s">
        <v>344</v>
      </c>
      <c r="CE39" s="619"/>
      <c r="CF39" s="619"/>
      <c r="CG39" s="619"/>
      <c r="CH39" s="619"/>
      <c r="CI39" s="619"/>
      <c r="CJ39" s="619"/>
      <c r="CK39" s="619"/>
      <c r="CL39" s="619"/>
      <c r="CM39" s="619"/>
      <c r="CN39" s="619"/>
      <c r="CO39" s="619"/>
      <c r="CP39" s="619"/>
      <c r="CQ39" s="620"/>
      <c r="CR39" s="621">
        <v>265553</v>
      </c>
      <c r="CS39" s="634"/>
      <c r="CT39" s="634"/>
      <c r="CU39" s="634"/>
      <c r="CV39" s="634"/>
      <c r="CW39" s="634"/>
      <c r="CX39" s="634"/>
      <c r="CY39" s="635"/>
      <c r="CZ39" s="624">
        <v>0.8</v>
      </c>
      <c r="DA39" s="636"/>
      <c r="DB39" s="636"/>
      <c r="DC39" s="637"/>
      <c r="DD39" s="627">
        <v>41185</v>
      </c>
      <c r="DE39" s="634"/>
      <c r="DF39" s="634"/>
      <c r="DG39" s="634"/>
      <c r="DH39" s="634"/>
      <c r="DI39" s="634"/>
      <c r="DJ39" s="634"/>
      <c r="DK39" s="635"/>
      <c r="DL39" s="627" t="s">
        <v>231</v>
      </c>
      <c r="DM39" s="634"/>
      <c r="DN39" s="634"/>
      <c r="DO39" s="634"/>
      <c r="DP39" s="634"/>
      <c r="DQ39" s="634"/>
      <c r="DR39" s="634"/>
      <c r="DS39" s="634"/>
      <c r="DT39" s="634"/>
      <c r="DU39" s="634"/>
      <c r="DV39" s="635"/>
      <c r="DW39" s="624" t="s">
        <v>231</v>
      </c>
      <c r="DX39" s="636"/>
      <c r="DY39" s="636"/>
      <c r="DZ39" s="636"/>
      <c r="EA39" s="636"/>
      <c r="EB39" s="636"/>
      <c r="EC39" s="648"/>
    </row>
    <row r="40" spans="2:133" ht="11.25" customHeight="1">
      <c r="B40" s="618" t="s">
        <v>345</v>
      </c>
      <c r="C40" s="619"/>
      <c r="D40" s="619"/>
      <c r="E40" s="619"/>
      <c r="F40" s="619"/>
      <c r="G40" s="619"/>
      <c r="H40" s="619"/>
      <c r="I40" s="619"/>
      <c r="J40" s="619"/>
      <c r="K40" s="619"/>
      <c r="L40" s="619"/>
      <c r="M40" s="619"/>
      <c r="N40" s="619"/>
      <c r="O40" s="619"/>
      <c r="P40" s="619"/>
      <c r="Q40" s="620"/>
      <c r="R40" s="621">
        <v>280100</v>
      </c>
      <c r="S40" s="622"/>
      <c r="T40" s="622"/>
      <c r="U40" s="622"/>
      <c r="V40" s="622"/>
      <c r="W40" s="622"/>
      <c r="X40" s="622"/>
      <c r="Y40" s="623"/>
      <c r="Z40" s="659">
        <v>0.8</v>
      </c>
      <c r="AA40" s="659"/>
      <c r="AB40" s="659"/>
      <c r="AC40" s="659"/>
      <c r="AD40" s="660" t="s">
        <v>231</v>
      </c>
      <c r="AE40" s="660"/>
      <c r="AF40" s="660"/>
      <c r="AG40" s="660"/>
      <c r="AH40" s="660"/>
      <c r="AI40" s="660"/>
      <c r="AJ40" s="660"/>
      <c r="AK40" s="660"/>
      <c r="AL40" s="624" t="s">
        <v>231</v>
      </c>
      <c r="AM40" s="625"/>
      <c r="AN40" s="625"/>
      <c r="AO40" s="661"/>
      <c r="AQ40" s="654" t="s">
        <v>346</v>
      </c>
      <c r="AR40" s="655"/>
      <c r="AS40" s="655"/>
      <c r="AT40" s="655"/>
      <c r="AU40" s="655"/>
      <c r="AV40" s="655"/>
      <c r="AW40" s="655"/>
      <c r="AX40" s="655"/>
      <c r="AY40" s="656"/>
      <c r="AZ40" s="621" t="s">
        <v>130</v>
      </c>
      <c r="BA40" s="622"/>
      <c r="BB40" s="622"/>
      <c r="BC40" s="622"/>
      <c r="BD40" s="634"/>
      <c r="BE40" s="634"/>
      <c r="BF40" s="657"/>
      <c r="BG40" s="662" t="s">
        <v>347</v>
      </c>
      <c r="BH40" s="663"/>
      <c r="BI40" s="663"/>
      <c r="BJ40" s="663"/>
      <c r="BK40" s="663"/>
      <c r="BL40" s="223"/>
      <c r="BM40" s="619" t="s">
        <v>348</v>
      </c>
      <c r="BN40" s="619"/>
      <c r="BO40" s="619"/>
      <c r="BP40" s="619"/>
      <c r="BQ40" s="619"/>
      <c r="BR40" s="619"/>
      <c r="BS40" s="619"/>
      <c r="BT40" s="619"/>
      <c r="BU40" s="620"/>
      <c r="BV40" s="621">
        <v>84</v>
      </c>
      <c r="BW40" s="622"/>
      <c r="BX40" s="622"/>
      <c r="BY40" s="622"/>
      <c r="BZ40" s="622"/>
      <c r="CA40" s="622"/>
      <c r="CB40" s="658"/>
      <c r="CD40" s="618" t="s">
        <v>349</v>
      </c>
      <c r="CE40" s="619"/>
      <c r="CF40" s="619"/>
      <c r="CG40" s="619"/>
      <c r="CH40" s="619"/>
      <c r="CI40" s="619"/>
      <c r="CJ40" s="619"/>
      <c r="CK40" s="619"/>
      <c r="CL40" s="619"/>
      <c r="CM40" s="619"/>
      <c r="CN40" s="619"/>
      <c r="CO40" s="619"/>
      <c r="CP40" s="619"/>
      <c r="CQ40" s="620"/>
      <c r="CR40" s="621" t="s">
        <v>231</v>
      </c>
      <c r="CS40" s="622"/>
      <c r="CT40" s="622"/>
      <c r="CU40" s="622"/>
      <c r="CV40" s="622"/>
      <c r="CW40" s="622"/>
      <c r="CX40" s="622"/>
      <c r="CY40" s="623"/>
      <c r="CZ40" s="624" t="s">
        <v>231</v>
      </c>
      <c r="DA40" s="636"/>
      <c r="DB40" s="636"/>
      <c r="DC40" s="637"/>
      <c r="DD40" s="627" t="s">
        <v>130</v>
      </c>
      <c r="DE40" s="622"/>
      <c r="DF40" s="622"/>
      <c r="DG40" s="622"/>
      <c r="DH40" s="622"/>
      <c r="DI40" s="622"/>
      <c r="DJ40" s="622"/>
      <c r="DK40" s="623"/>
      <c r="DL40" s="627" t="s">
        <v>130</v>
      </c>
      <c r="DM40" s="622"/>
      <c r="DN40" s="622"/>
      <c r="DO40" s="622"/>
      <c r="DP40" s="622"/>
      <c r="DQ40" s="622"/>
      <c r="DR40" s="622"/>
      <c r="DS40" s="622"/>
      <c r="DT40" s="622"/>
      <c r="DU40" s="622"/>
      <c r="DV40" s="623"/>
      <c r="DW40" s="624" t="s">
        <v>130</v>
      </c>
      <c r="DX40" s="636"/>
      <c r="DY40" s="636"/>
      <c r="DZ40" s="636"/>
      <c r="EA40" s="636"/>
      <c r="EB40" s="636"/>
      <c r="EC40" s="648"/>
    </row>
    <row r="41" spans="2:133" ht="11.25" customHeight="1">
      <c r="B41" s="602" t="s">
        <v>350</v>
      </c>
      <c r="C41" s="603"/>
      <c r="D41" s="603"/>
      <c r="E41" s="603"/>
      <c r="F41" s="603"/>
      <c r="G41" s="603"/>
      <c r="H41" s="603"/>
      <c r="I41" s="603"/>
      <c r="J41" s="603"/>
      <c r="K41" s="603"/>
      <c r="L41" s="603"/>
      <c r="M41" s="603"/>
      <c r="N41" s="603"/>
      <c r="O41" s="603"/>
      <c r="P41" s="603"/>
      <c r="Q41" s="604"/>
      <c r="R41" s="605">
        <v>36202968</v>
      </c>
      <c r="S41" s="646"/>
      <c r="T41" s="646"/>
      <c r="U41" s="646"/>
      <c r="V41" s="646"/>
      <c r="W41" s="646"/>
      <c r="X41" s="646"/>
      <c r="Y41" s="649"/>
      <c r="Z41" s="650">
        <v>100</v>
      </c>
      <c r="AA41" s="650"/>
      <c r="AB41" s="650"/>
      <c r="AC41" s="650"/>
      <c r="AD41" s="651">
        <v>18058745</v>
      </c>
      <c r="AE41" s="651"/>
      <c r="AF41" s="651"/>
      <c r="AG41" s="651"/>
      <c r="AH41" s="651"/>
      <c r="AI41" s="651"/>
      <c r="AJ41" s="651"/>
      <c r="AK41" s="651"/>
      <c r="AL41" s="608">
        <v>100</v>
      </c>
      <c r="AM41" s="652"/>
      <c r="AN41" s="652"/>
      <c r="AO41" s="653"/>
      <c r="AQ41" s="654" t="s">
        <v>351</v>
      </c>
      <c r="AR41" s="655"/>
      <c r="AS41" s="655"/>
      <c r="AT41" s="655"/>
      <c r="AU41" s="655"/>
      <c r="AV41" s="655"/>
      <c r="AW41" s="655"/>
      <c r="AX41" s="655"/>
      <c r="AY41" s="656"/>
      <c r="AZ41" s="621">
        <v>737100</v>
      </c>
      <c r="BA41" s="622"/>
      <c r="BB41" s="622"/>
      <c r="BC41" s="622"/>
      <c r="BD41" s="634"/>
      <c r="BE41" s="634"/>
      <c r="BF41" s="657"/>
      <c r="BG41" s="662"/>
      <c r="BH41" s="663"/>
      <c r="BI41" s="663"/>
      <c r="BJ41" s="663"/>
      <c r="BK41" s="663"/>
      <c r="BL41" s="223"/>
      <c r="BM41" s="619" t="s">
        <v>352</v>
      </c>
      <c r="BN41" s="619"/>
      <c r="BO41" s="619"/>
      <c r="BP41" s="619"/>
      <c r="BQ41" s="619"/>
      <c r="BR41" s="619"/>
      <c r="BS41" s="619"/>
      <c r="BT41" s="619"/>
      <c r="BU41" s="620"/>
      <c r="BV41" s="621" t="s">
        <v>231</v>
      </c>
      <c r="BW41" s="622"/>
      <c r="BX41" s="622"/>
      <c r="BY41" s="622"/>
      <c r="BZ41" s="622"/>
      <c r="CA41" s="622"/>
      <c r="CB41" s="658"/>
      <c r="CD41" s="618" t="s">
        <v>353</v>
      </c>
      <c r="CE41" s="619"/>
      <c r="CF41" s="619"/>
      <c r="CG41" s="619"/>
      <c r="CH41" s="619"/>
      <c r="CI41" s="619"/>
      <c r="CJ41" s="619"/>
      <c r="CK41" s="619"/>
      <c r="CL41" s="619"/>
      <c r="CM41" s="619"/>
      <c r="CN41" s="619"/>
      <c r="CO41" s="619"/>
      <c r="CP41" s="619"/>
      <c r="CQ41" s="620"/>
      <c r="CR41" s="621" t="s">
        <v>130</v>
      </c>
      <c r="CS41" s="634"/>
      <c r="CT41" s="634"/>
      <c r="CU41" s="634"/>
      <c r="CV41" s="634"/>
      <c r="CW41" s="634"/>
      <c r="CX41" s="634"/>
      <c r="CY41" s="635"/>
      <c r="CZ41" s="624" t="s">
        <v>231</v>
      </c>
      <c r="DA41" s="636"/>
      <c r="DB41" s="636"/>
      <c r="DC41" s="637"/>
      <c r="DD41" s="627" t="s">
        <v>231</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c r="AQ42" s="666" t="s">
        <v>354</v>
      </c>
      <c r="AR42" s="667"/>
      <c r="AS42" s="667"/>
      <c r="AT42" s="667"/>
      <c r="AU42" s="667"/>
      <c r="AV42" s="667"/>
      <c r="AW42" s="667"/>
      <c r="AX42" s="667"/>
      <c r="AY42" s="668"/>
      <c r="AZ42" s="605">
        <v>2649302</v>
      </c>
      <c r="BA42" s="646"/>
      <c r="BB42" s="646"/>
      <c r="BC42" s="646"/>
      <c r="BD42" s="606"/>
      <c r="BE42" s="606"/>
      <c r="BF42" s="669"/>
      <c r="BG42" s="664"/>
      <c r="BH42" s="665"/>
      <c r="BI42" s="665"/>
      <c r="BJ42" s="665"/>
      <c r="BK42" s="665"/>
      <c r="BL42" s="224"/>
      <c r="BM42" s="603" t="s">
        <v>355</v>
      </c>
      <c r="BN42" s="603"/>
      <c r="BO42" s="603"/>
      <c r="BP42" s="603"/>
      <c r="BQ42" s="603"/>
      <c r="BR42" s="603"/>
      <c r="BS42" s="603"/>
      <c r="BT42" s="603"/>
      <c r="BU42" s="604"/>
      <c r="BV42" s="605">
        <v>468</v>
      </c>
      <c r="BW42" s="646"/>
      <c r="BX42" s="646"/>
      <c r="BY42" s="646"/>
      <c r="BZ42" s="646"/>
      <c r="CA42" s="646"/>
      <c r="CB42" s="647"/>
      <c r="CD42" s="618" t="s">
        <v>356</v>
      </c>
      <c r="CE42" s="619"/>
      <c r="CF42" s="619"/>
      <c r="CG42" s="619"/>
      <c r="CH42" s="619"/>
      <c r="CI42" s="619"/>
      <c r="CJ42" s="619"/>
      <c r="CK42" s="619"/>
      <c r="CL42" s="619"/>
      <c r="CM42" s="619"/>
      <c r="CN42" s="619"/>
      <c r="CO42" s="619"/>
      <c r="CP42" s="619"/>
      <c r="CQ42" s="620"/>
      <c r="CR42" s="621">
        <v>4436896</v>
      </c>
      <c r="CS42" s="634"/>
      <c r="CT42" s="634"/>
      <c r="CU42" s="634"/>
      <c r="CV42" s="634"/>
      <c r="CW42" s="634"/>
      <c r="CX42" s="634"/>
      <c r="CY42" s="635"/>
      <c r="CZ42" s="624">
        <v>12.6</v>
      </c>
      <c r="DA42" s="636"/>
      <c r="DB42" s="636"/>
      <c r="DC42" s="637"/>
      <c r="DD42" s="627">
        <v>1252241</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c r="B43" s="214" t="s">
        <v>357</v>
      </c>
      <c r="CD43" s="618" t="s">
        <v>358</v>
      </c>
      <c r="CE43" s="619"/>
      <c r="CF43" s="619"/>
      <c r="CG43" s="619"/>
      <c r="CH43" s="619"/>
      <c r="CI43" s="619"/>
      <c r="CJ43" s="619"/>
      <c r="CK43" s="619"/>
      <c r="CL43" s="619"/>
      <c r="CM43" s="619"/>
      <c r="CN43" s="619"/>
      <c r="CO43" s="619"/>
      <c r="CP43" s="619"/>
      <c r="CQ43" s="620"/>
      <c r="CR43" s="621">
        <v>557379</v>
      </c>
      <c r="CS43" s="634"/>
      <c r="CT43" s="634"/>
      <c r="CU43" s="634"/>
      <c r="CV43" s="634"/>
      <c r="CW43" s="634"/>
      <c r="CX43" s="634"/>
      <c r="CY43" s="635"/>
      <c r="CZ43" s="624">
        <v>1.6</v>
      </c>
      <c r="DA43" s="636"/>
      <c r="DB43" s="636"/>
      <c r="DC43" s="637"/>
      <c r="DD43" s="627">
        <v>542388</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c r="B44" s="638" t="s">
        <v>359</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307</v>
      </c>
      <c r="CE44" s="641"/>
      <c r="CF44" s="618" t="s">
        <v>360</v>
      </c>
      <c r="CG44" s="619"/>
      <c r="CH44" s="619"/>
      <c r="CI44" s="619"/>
      <c r="CJ44" s="619"/>
      <c r="CK44" s="619"/>
      <c r="CL44" s="619"/>
      <c r="CM44" s="619"/>
      <c r="CN44" s="619"/>
      <c r="CO44" s="619"/>
      <c r="CP44" s="619"/>
      <c r="CQ44" s="620"/>
      <c r="CR44" s="621">
        <v>3846185</v>
      </c>
      <c r="CS44" s="622"/>
      <c r="CT44" s="622"/>
      <c r="CU44" s="622"/>
      <c r="CV44" s="622"/>
      <c r="CW44" s="622"/>
      <c r="CX44" s="622"/>
      <c r="CY44" s="623"/>
      <c r="CZ44" s="624">
        <v>11</v>
      </c>
      <c r="DA44" s="625"/>
      <c r="DB44" s="625"/>
      <c r="DC44" s="626"/>
      <c r="DD44" s="627">
        <v>996465</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c r="B45" s="638" t="s">
        <v>361</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362</v>
      </c>
      <c r="CG45" s="619"/>
      <c r="CH45" s="619"/>
      <c r="CI45" s="619"/>
      <c r="CJ45" s="619"/>
      <c r="CK45" s="619"/>
      <c r="CL45" s="619"/>
      <c r="CM45" s="619"/>
      <c r="CN45" s="619"/>
      <c r="CO45" s="619"/>
      <c r="CP45" s="619"/>
      <c r="CQ45" s="620"/>
      <c r="CR45" s="621">
        <v>1184947</v>
      </c>
      <c r="CS45" s="634"/>
      <c r="CT45" s="634"/>
      <c r="CU45" s="634"/>
      <c r="CV45" s="634"/>
      <c r="CW45" s="634"/>
      <c r="CX45" s="634"/>
      <c r="CY45" s="635"/>
      <c r="CZ45" s="624">
        <v>3.4</v>
      </c>
      <c r="DA45" s="636"/>
      <c r="DB45" s="636"/>
      <c r="DC45" s="637"/>
      <c r="DD45" s="627">
        <v>73372</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c r="B46" s="225"/>
      <c r="CD46" s="642"/>
      <c r="CE46" s="643"/>
      <c r="CF46" s="618" t="s">
        <v>363</v>
      </c>
      <c r="CG46" s="619"/>
      <c r="CH46" s="619"/>
      <c r="CI46" s="619"/>
      <c r="CJ46" s="619"/>
      <c r="CK46" s="619"/>
      <c r="CL46" s="619"/>
      <c r="CM46" s="619"/>
      <c r="CN46" s="619"/>
      <c r="CO46" s="619"/>
      <c r="CP46" s="619"/>
      <c r="CQ46" s="620"/>
      <c r="CR46" s="621">
        <v>2556292</v>
      </c>
      <c r="CS46" s="622"/>
      <c r="CT46" s="622"/>
      <c r="CU46" s="622"/>
      <c r="CV46" s="622"/>
      <c r="CW46" s="622"/>
      <c r="CX46" s="622"/>
      <c r="CY46" s="623"/>
      <c r="CZ46" s="624">
        <v>7.3</v>
      </c>
      <c r="DA46" s="625"/>
      <c r="DB46" s="625"/>
      <c r="DC46" s="626"/>
      <c r="DD46" s="627">
        <v>905176</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c r="B47" s="225"/>
      <c r="CD47" s="642"/>
      <c r="CE47" s="643"/>
      <c r="CF47" s="618" t="s">
        <v>364</v>
      </c>
      <c r="CG47" s="619"/>
      <c r="CH47" s="619"/>
      <c r="CI47" s="619"/>
      <c r="CJ47" s="619"/>
      <c r="CK47" s="619"/>
      <c r="CL47" s="619"/>
      <c r="CM47" s="619"/>
      <c r="CN47" s="619"/>
      <c r="CO47" s="619"/>
      <c r="CP47" s="619"/>
      <c r="CQ47" s="620"/>
      <c r="CR47" s="621">
        <v>590711</v>
      </c>
      <c r="CS47" s="634"/>
      <c r="CT47" s="634"/>
      <c r="CU47" s="634"/>
      <c r="CV47" s="634"/>
      <c r="CW47" s="634"/>
      <c r="CX47" s="634"/>
      <c r="CY47" s="635"/>
      <c r="CZ47" s="624">
        <v>1.7</v>
      </c>
      <c r="DA47" s="636"/>
      <c r="DB47" s="636"/>
      <c r="DC47" s="637"/>
      <c r="DD47" s="627">
        <v>255776</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c r="B48" s="225"/>
      <c r="CD48" s="644"/>
      <c r="CE48" s="645"/>
      <c r="CF48" s="618" t="s">
        <v>365</v>
      </c>
      <c r="CG48" s="619"/>
      <c r="CH48" s="619"/>
      <c r="CI48" s="619"/>
      <c r="CJ48" s="619"/>
      <c r="CK48" s="619"/>
      <c r="CL48" s="619"/>
      <c r="CM48" s="619"/>
      <c r="CN48" s="619"/>
      <c r="CO48" s="619"/>
      <c r="CP48" s="619"/>
      <c r="CQ48" s="620"/>
      <c r="CR48" s="621" t="s">
        <v>231</v>
      </c>
      <c r="CS48" s="622"/>
      <c r="CT48" s="622"/>
      <c r="CU48" s="622"/>
      <c r="CV48" s="622"/>
      <c r="CW48" s="622"/>
      <c r="CX48" s="622"/>
      <c r="CY48" s="623"/>
      <c r="CZ48" s="624" t="s">
        <v>130</v>
      </c>
      <c r="DA48" s="625"/>
      <c r="DB48" s="625"/>
      <c r="DC48" s="626"/>
      <c r="DD48" s="627" t="s">
        <v>231</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c r="B49" s="225"/>
      <c r="CD49" s="602" t="s">
        <v>366</v>
      </c>
      <c r="CE49" s="603"/>
      <c r="CF49" s="603"/>
      <c r="CG49" s="603"/>
      <c r="CH49" s="603"/>
      <c r="CI49" s="603"/>
      <c r="CJ49" s="603"/>
      <c r="CK49" s="603"/>
      <c r="CL49" s="603"/>
      <c r="CM49" s="603"/>
      <c r="CN49" s="603"/>
      <c r="CO49" s="603"/>
      <c r="CP49" s="603"/>
      <c r="CQ49" s="604"/>
      <c r="CR49" s="605">
        <v>35097130</v>
      </c>
      <c r="CS49" s="606"/>
      <c r="CT49" s="606"/>
      <c r="CU49" s="606"/>
      <c r="CV49" s="606"/>
      <c r="CW49" s="606"/>
      <c r="CX49" s="606"/>
      <c r="CY49" s="607"/>
      <c r="CZ49" s="608">
        <v>100</v>
      </c>
      <c r="DA49" s="609"/>
      <c r="DB49" s="609"/>
      <c r="DC49" s="610"/>
      <c r="DD49" s="611">
        <v>20066064</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etxh3nvIWDzYPerxA3v2L9mlecinUUpsNkL05UfHDTTwj3CghruWPNwoI4dFb0kAHbqEFwu7H+eViryTecP7Zg==" saltValue="Lo/N8zF9QBB4rM9wtAjZJg=="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R30:CB30"/>
    <mergeCell ref="CF30:CQ30"/>
    <mergeCell ref="CR30:CY30"/>
    <mergeCell ref="CZ30:DC30"/>
    <mergeCell ref="DD30:DK30"/>
    <mergeCell ref="DL30:DV30"/>
    <mergeCell ref="DD29:DK29"/>
    <mergeCell ref="DL29:DV29"/>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B30:Q30"/>
    <mergeCell ref="R30:Y30"/>
    <mergeCell ref="Z30:AC30"/>
    <mergeCell ref="AD30:AK30"/>
    <mergeCell ref="AL30:AO30"/>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cols>
    <col min="1" max="130" width="2.75" style="231" customWidth="1"/>
    <col min="131" max="131" width="1.625" style="231" customWidth="1"/>
    <col min="132" max="16384" width="9" style="231" hidden="1"/>
  </cols>
  <sheetData>
    <row r="1" spans="1:131" ht="11.25" customHeight="1" thickBot="1">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c r="A2" s="1090" t="s">
        <v>367</v>
      </c>
      <c r="B2" s="1090"/>
      <c r="C2" s="1090"/>
      <c r="D2" s="1090"/>
      <c r="E2" s="1090"/>
      <c r="F2" s="1090"/>
      <c r="G2" s="1090"/>
      <c r="H2" s="1090"/>
      <c r="I2" s="1090"/>
      <c r="J2" s="1090"/>
      <c r="K2" s="1090"/>
      <c r="L2" s="1090"/>
      <c r="M2" s="1090"/>
      <c r="N2" s="1090"/>
      <c r="O2" s="1090"/>
      <c r="P2" s="1090"/>
      <c r="Q2" s="1090"/>
      <c r="R2" s="1090"/>
      <c r="S2" s="1090"/>
      <c r="T2" s="1090"/>
      <c r="U2" s="1090"/>
      <c r="V2" s="1090"/>
      <c r="W2" s="1090"/>
      <c r="X2" s="1090"/>
      <c r="Y2" s="1090"/>
      <c r="Z2" s="1090"/>
      <c r="AA2" s="1090"/>
      <c r="AB2" s="1090"/>
      <c r="AC2" s="1090"/>
      <c r="AD2" s="1090"/>
      <c r="AE2" s="1090"/>
      <c r="AF2" s="1090"/>
      <c r="AG2" s="1090"/>
      <c r="AH2" s="1090"/>
      <c r="AI2" s="1090"/>
      <c r="AJ2" s="1090"/>
      <c r="AK2" s="1090"/>
      <c r="AL2" s="1090"/>
      <c r="AM2" s="1090"/>
      <c r="AN2" s="1090"/>
      <c r="AO2" s="1090"/>
      <c r="AP2" s="1090"/>
      <c r="AQ2" s="1090"/>
      <c r="AR2" s="1090"/>
      <c r="AS2" s="1090"/>
      <c r="AT2" s="1090"/>
      <c r="AU2" s="1090"/>
      <c r="AV2" s="1090"/>
      <c r="AW2" s="1090"/>
      <c r="AX2" s="1090"/>
      <c r="AY2" s="1090"/>
      <c r="AZ2" s="1090"/>
      <c r="BA2" s="1090"/>
      <c r="BB2" s="1090"/>
      <c r="BC2" s="1090"/>
      <c r="BD2" s="1090"/>
      <c r="BE2" s="1090"/>
      <c r="BF2" s="1090"/>
      <c r="BG2" s="1090"/>
      <c r="BH2" s="1090"/>
      <c r="BI2" s="1090"/>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91" t="s">
        <v>368</v>
      </c>
      <c r="DK2" s="1092"/>
      <c r="DL2" s="1092"/>
      <c r="DM2" s="1092"/>
      <c r="DN2" s="1092"/>
      <c r="DO2" s="1093"/>
      <c r="DP2" s="228"/>
      <c r="DQ2" s="1091" t="s">
        <v>369</v>
      </c>
      <c r="DR2" s="1092"/>
      <c r="DS2" s="1092"/>
      <c r="DT2" s="1092"/>
      <c r="DU2" s="1092"/>
      <c r="DV2" s="1092"/>
      <c r="DW2" s="1092"/>
      <c r="DX2" s="1092"/>
      <c r="DY2" s="1092"/>
      <c r="DZ2" s="1093"/>
      <c r="EA2" s="230"/>
    </row>
    <row r="3" spans="1:131" ht="11.25" customHeight="1">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c r="A4" s="1059" t="s">
        <v>370</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371</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c r="A5" s="995" t="s">
        <v>372</v>
      </c>
      <c r="B5" s="996"/>
      <c r="C5" s="996"/>
      <c r="D5" s="996"/>
      <c r="E5" s="996"/>
      <c r="F5" s="996"/>
      <c r="G5" s="996"/>
      <c r="H5" s="996"/>
      <c r="I5" s="996"/>
      <c r="J5" s="996"/>
      <c r="K5" s="996"/>
      <c r="L5" s="996"/>
      <c r="M5" s="996"/>
      <c r="N5" s="996"/>
      <c r="O5" s="996"/>
      <c r="P5" s="997"/>
      <c r="Q5" s="1001" t="s">
        <v>373</v>
      </c>
      <c r="R5" s="1002"/>
      <c r="S5" s="1002"/>
      <c r="T5" s="1002"/>
      <c r="U5" s="1003"/>
      <c r="V5" s="1001" t="s">
        <v>374</v>
      </c>
      <c r="W5" s="1002"/>
      <c r="X5" s="1002"/>
      <c r="Y5" s="1002"/>
      <c r="Z5" s="1003"/>
      <c r="AA5" s="1001" t="s">
        <v>375</v>
      </c>
      <c r="AB5" s="1002"/>
      <c r="AC5" s="1002"/>
      <c r="AD5" s="1002"/>
      <c r="AE5" s="1002"/>
      <c r="AF5" s="1094" t="s">
        <v>376</v>
      </c>
      <c r="AG5" s="1002"/>
      <c r="AH5" s="1002"/>
      <c r="AI5" s="1002"/>
      <c r="AJ5" s="1015"/>
      <c r="AK5" s="1002" t="s">
        <v>377</v>
      </c>
      <c r="AL5" s="1002"/>
      <c r="AM5" s="1002"/>
      <c r="AN5" s="1002"/>
      <c r="AO5" s="1003"/>
      <c r="AP5" s="1001" t="s">
        <v>378</v>
      </c>
      <c r="AQ5" s="1002"/>
      <c r="AR5" s="1002"/>
      <c r="AS5" s="1002"/>
      <c r="AT5" s="1003"/>
      <c r="AU5" s="1001" t="s">
        <v>379</v>
      </c>
      <c r="AV5" s="1002"/>
      <c r="AW5" s="1002"/>
      <c r="AX5" s="1002"/>
      <c r="AY5" s="1015"/>
      <c r="AZ5" s="232"/>
      <c r="BA5" s="232"/>
      <c r="BB5" s="232"/>
      <c r="BC5" s="232"/>
      <c r="BD5" s="232"/>
      <c r="BE5" s="233"/>
      <c r="BF5" s="233"/>
      <c r="BG5" s="233"/>
      <c r="BH5" s="233"/>
      <c r="BI5" s="233"/>
      <c r="BJ5" s="233"/>
      <c r="BK5" s="233"/>
      <c r="BL5" s="233"/>
      <c r="BM5" s="233"/>
      <c r="BN5" s="233"/>
      <c r="BO5" s="233"/>
      <c r="BP5" s="233"/>
      <c r="BQ5" s="995" t="s">
        <v>380</v>
      </c>
      <c r="BR5" s="996"/>
      <c r="BS5" s="996"/>
      <c r="BT5" s="996"/>
      <c r="BU5" s="996"/>
      <c r="BV5" s="996"/>
      <c r="BW5" s="996"/>
      <c r="BX5" s="996"/>
      <c r="BY5" s="996"/>
      <c r="BZ5" s="996"/>
      <c r="CA5" s="996"/>
      <c r="CB5" s="996"/>
      <c r="CC5" s="996"/>
      <c r="CD5" s="996"/>
      <c r="CE5" s="996"/>
      <c r="CF5" s="996"/>
      <c r="CG5" s="997"/>
      <c r="CH5" s="1001" t="s">
        <v>381</v>
      </c>
      <c r="CI5" s="1002"/>
      <c r="CJ5" s="1002"/>
      <c r="CK5" s="1002"/>
      <c r="CL5" s="1003"/>
      <c r="CM5" s="1001" t="s">
        <v>382</v>
      </c>
      <c r="CN5" s="1002"/>
      <c r="CO5" s="1002"/>
      <c r="CP5" s="1002"/>
      <c r="CQ5" s="1003"/>
      <c r="CR5" s="1001" t="s">
        <v>383</v>
      </c>
      <c r="CS5" s="1002"/>
      <c r="CT5" s="1002"/>
      <c r="CU5" s="1002"/>
      <c r="CV5" s="1003"/>
      <c r="CW5" s="1001" t="s">
        <v>384</v>
      </c>
      <c r="CX5" s="1002"/>
      <c r="CY5" s="1002"/>
      <c r="CZ5" s="1002"/>
      <c r="DA5" s="1003"/>
      <c r="DB5" s="1001" t="s">
        <v>385</v>
      </c>
      <c r="DC5" s="1002"/>
      <c r="DD5" s="1002"/>
      <c r="DE5" s="1002"/>
      <c r="DF5" s="1003"/>
      <c r="DG5" s="1084" t="s">
        <v>386</v>
      </c>
      <c r="DH5" s="1085"/>
      <c r="DI5" s="1085"/>
      <c r="DJ5" s="1085"/>
      <c r="DK5" s="1086"/>
      <c r="DL5" s="1084" t="s">
        <v>387</v>
      </c>
      <c r="DM5" s="1085"/>
      <c r="DN5" s="1085"/>
      <c r="DO5" s="1085"/>
      <c r="DP5" s="1086"/>
      <c r="DQ5" s="1001" t="s">
        <v>388</v>
      </c>
      <c r="DR5" s="1002"/>
      <c r="DS5" s="1002"/>
      <c r="DT5" s="1002"/>
      <c r="DU5" s="1003"/>
      <c r="DV5" s="1001" t="s">
        <v>379</v>
      </c>
      <c r="DW5" s="1002"/>
      <c r="DX5" s="1002"/>
      <c r="DY5" s="1002"/>
      <c r="DZ5" s="1015"/>
      <c r="EA5" s="234"/>
    </row>
    <row r="6" spans="1:131" s="235" customFormat="1" ht="26.25" customHeight="1" thickBot="1">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095"/>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087"/>
      <c r="DH6" s="1088"/>
      <c r="DI6" s="1088"/>
      <c r="DJ6" s="1088"/>
      <c r="DK6" s="1089"/>
      <c r="DL6" s="1087"/>
      <c r="DM6" s="1088"/>
      <c r="DN6" s="1088"/>
      <c r="DO6" s="1088"/>
      <c r="DP6" s="1089"/>
      <c r="DQ6" s="1004"/>
      <c r="DR6" s="1005"/>
      <c r="DS6" s="1005"/>
      <c r="DT6" s="1005"/>
      <c r="DU6" s="1006"/>
      <c r="DV6" s="1004"/>
      <c r="DW6" s="1005"/>
      <c r="DX6" s="1005"/>
      <c r="DY6" s="1005"/>
      <c r="DZ6" s="1016"/>
      <c r="EA6" s="234"/>
    </row>
    <row r="7" spans="1:131" s="235" customFormat="1" ht="26.25" customHeight="1" thickTop="1">
      <c r="A7" s="236">
        <v>1</v>
      </c>
      <c r="B7" s="1047" t="s">
        <v>389</v>
      </c>
      <c r="C7" s="1048"/>
      <c r="D7" s="1048"/>
      <c r="E7" s="1048"/>
      <c r="F7" s="1048"/>
      <c r="G7" s="1048"/>
      <c r="H7" s="1048"/>
      <c r="I7" s="1048"/>
      <c r="J7" s="1048"/>
      <c r="K7" s="1048"/>
      <c r="L7" s="1048"/>
      <c r="M7" s="1048"/>
      <c r="N7" s="1048"/>
      <c r="O7" s="1048"/>
      <c r="P7" s="1049"/>
      <c r="Q7" s="1102">
        <v>36202</v>
      </c>
      <c r="R7" s="1103"/>
      <c r="S7" s="1103"/>
      <c r="T7" s="1103"/>
      <c r="U7" s="1103"/>
      <c r="V7" s="1103">
        <v>35096</v>
      </c>
      <c r="W7" s="1103"/>
      <c r="X7" s="1103"/>
      <c r="Y7" s="1103"/>
      <c r="Z7" s="1103"/>
      <c r="AA7" s="1103">
        <v>1106</v>
      </c>
      <c r="AB7" s="1103"/>
      <c r="AC7" s="1103"/>
      <c r="AD7" s="1103"/>
      <c r="AE7" s="1104"/>
      <c r="AF7" s="1105">
        <v>917</v>
      </c>
      <c r="AG7" s="1106"/>
      <c r="AH7" s="1106"/>
      <c r="AI7" s="1106"/>
      <c r="AJ7" s="1107"/>
      <c r="AK7" s="1108">
        <v>558</v>
      </c>
      <c r="AL7" s="1109"/>
      <c r="AM7" s="1109"/>
      <c r="AN7" s="1109"/>
      <c r="AO7" s="1109"/>
      <c r="AP7" s="1109">
        <v>30456</v>
      </c>
      <c r="AQ7" s="1109"/>
      <c r="AR7" s="1109"/>
      <c r="AS7" s="1109"/>
      <c r="AT7" s="1109"/>
      <c r="AU7" s="1110"/>
      <c r="AV7" s="1110"/>
      <c r="AW7" s="1110"/>
      <c r="AX7" s="1110"/>
      <c r="AY7" s="1111"/>
      <c r="AZ7" s="232"/>
      <c r="BA7" s="232"/>
      <c r="BB7" s="232"/>
      <c r="BC7" s="232"/>
      <c r="BD7" s="232"/>
      <c r="BE7" s="233"/>
      <c r="BF7" s="233"/>
      <c r="BG7" s="233"/>
      <c r="BH7" s="233"/>
      <c r="BI7" s="233"/>
      <c r="BJ7" s="233"/>
      <c r="BK7" s="233"/>
      <c r="BL7" s="233"/>
      <c r="BM7" s="233"/>
      <c r="BN7" s="233"/>
      <c r="BO7" s="233"/>
      <c r="BP7" s="233"/>
      <c r="BQ7" s="236">
        <v>1</v>
      </c>
      <c r="BR7" s="237"/>
      <c r="BS7" s="1099" t="s">
        <v>600</v>
      </c>
      <c r="BT7" s="1100"/>
      <c r="BU7" s="1100"/>
      <c r="BV7" s="1100"/>
      <c r="BW7" s="1100"/>
      <c r="BX7" s="1100"/>
      <c r="BY7" s="1100"/>
      <c r="BZ7" s="1100"/>
      <c r="CA7" s="1100"/>
      <c r="CB7" s="1100"/>
      <c r="CC7" s="1100"/>
      <c r="CD7" s="1100"/>
      <c r="CE7" s="1100"/>
      <c r="CF7" s="1100"/>
      <c r="CG7" s="1112"/>
      <c r="CH7" s="1096">
        <v>43</v>
      </c>
      <c r="CI7" s="1097"/>
      <c r="CJ7" s="1097"/>
      <c r="CK7" s="1097"/>
      <c r="CL7" s="1098"/>
      <c r="CM7" s="1096">
        <v>2437</v>
      </c>
      <c r="CN7" s="1097"/>
      <c r="CO7" s="1097"/>
      <c r="CP7" s="1097"/>
      <c r="CQ7" s="1098"/>
      <c r="CR7" s="1096">
        <v>5</v>
      </c>
      <c r="CS7" s="1097"/>
      <c r="CT7" s="1097"/>
      <c r="CU7" s="1097"/>
      <c r="CV7" s="1098"/>
      <c r="CW7" s="1096" t="s">
        <v>602</v>
      </c>
      <c r="CX7" s="1097"/>
      <c r="CY7" s="1097"/>
      <c r="CZ7" s="1097"/>
      <c r="DA7" s="1098"/>
      <c r="DB7" s="1096" t="s">
        <v>591</v>
      </c>
      <c r="DC7" s="1097"/>
      <c r="DD7" s="1097"/>
      <c r="DE7" s="1097"/>
      <c r="DF7" s="1098"/>
      <c r="DG7" s="1096" t="s">
        <v>609</v>
      </c>
      <c r="DH7" s="1097"/>
      <c r="DI7" s="1097"/>
      <c r="DJ7" s="1097"/>
      <c r="DK7" s="1098"/>
      <c r="DL7" s="1096" t="s">
        <v>609</v>
      </c>
      <c r="DM7" s="1097"/>
      <c r="DN7" s="1097"/>
      <c r="DO7" s="1097"/>
      <c r="DP7" s="1098"/>
      <c r="DQ7" s="1096" t="s">
        <v>609</v>
      </c>
      <c r="DR7" s="1097"/>
      <c r="DS7" s="1097"/>
      <c r="DT7" s="1097"/>
      <c r="DU7" s="1098"/>
      <c r="DV7" s="1099"/>
      <c r="DW7" s="1100"/>
      <c r="DX7" s="1100"/>
      <c r="DY7" s="1100"/>
      <c r="DZ7" s="1101"/>
      <c r="EA7" s="234"/>
    </row>
    <row r="8" spans="1:131" s="235" customFormat="1" ht="26.25" customHeight="1">
      <c r="A8" s="238">
        <v>2</v>
      </c>
      <c r="B8" s="1030" t="s">
        <v>390</v>
      </c>
      <c r="C8" s="1031"/>
      <c r="D8" s="1031"/>
      <c r="E8" s="1031"/>
      <c r="F8" s="1031"/>
      <c r="G8" s="1031"/>
      <c r="H8" s="1031"/>
      <c r="I8" s="1031"/>
      <c r="J8" s="1031"/>
      <c r="K8" s="1031"/>
      <c r="L8" s="1031"/>
      <c r="M8" s="1031"/>
      <c r="N8" s="1031"/>
      <c r="O8" s="1031"/>
      <c r="P8" s="1032"/>
      <c r="Q8" s="1038">
        <v>1</v>
      </c>
      <c r="R8" s="1039"/>
      <c r="S8" s="1039"/>
      <c r="T8" s="1039"/>
      <c r="U8" s="1039"/>
      <c r="V8" s="1039">
        <v>1</v>
      </c>
      <c r="W8" s="1039"/>
      <c r="X8" s="1039"/>
      <c r="Y8" s="1039"/>
      <c r="Z8" s="1039"/>
      <c r="AA8" s="1039">
        <v>0</v>
      </c>
      <c r="AB8" s="1039"/>
      <c r="AC8" s="1039"/>
      <c r="AD8" s="1039"/>
      <c r="AE8" s="1040"/>
      <c r="AF8" s="1035">
        <v>0</v>
      </c>
      <c r="AG8" s="1036"/>
      <c r="AH8" s="1036"/>
      <c r="AI8" s="1036"/>
      <c r="AJ8" s="1037"/>
      <c r="AK8" s="1080" t="s">
        <v>609</v>
      </c>
      <c r="AL8" s="1081"/>
      <c r="AM8" s="1081"/>
      <c r="AN8" s="1081"/>
      <c r="AO8" s="1081"/>
      <c r="AP8" s="1081" t="s">
        <v>609</v>
      </c>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992" t="s">
        <v>601</v>
      </c>
      <c r="BT8" s="993"/>
      <c r="BU8" s="993"/>
      <c r="BV8" s="993"/>
      <c r="BW8" s="993"/>
      <c r="BX8" s="993"/>
      <c r="BY8" s="993"/>
      <c r="BZ8" s="993"/>
      <c r="CA8" s="993"/>
      <c r="CB8" s="993"/>
      <c r="CC8" s="993"/>
      <c r="CD8" s="993"/>
      <c r="CE8" s="993"/>
      <c r="CF8" s="993"/>
      <c r="CG8" s="1014"/>
      <c r="CH8" s="989">
        <v>7</v>
      </c>
      <c r="CI8" s="990"/>
      <c r="CJ8" s="990"/>
      <c r="CK8" s="990"/>
      <c r="CL8" s="991"/>
      <c r="CM8" s="989">
        <v>39</v>
      </c>
      <c r="CN8" s="990"/>
      <c r="CO8" s="990"/>
      <c r="CP8" s="990"/>
      <c r="CQ8" s="991"/>
      <c r="CR8" s="989">
        <v>30</v>
      </c>
      <c r="CS8" s="990"/>
      <c r="CT8" s="990"/>
      <c r="CU8" s="990"/>
      <c r="CV8" s="991"/>
      <c r="CW8" s="989" t="s">
        <v>591</v>
      </c>
      <c r="CX8" s="990"/>
      <c r="CY8" s="990"/>
      <c r="CZ8" s="990"/>
      <c r="DA8" s="991"/>
      <c r="DB8" s="989" t="s">
        <v>603</v>
      </c>
      <c r="DC8" s="990"/>
      <c r="DD8" s="990"/>
      <c r="DE8" s="990"/>
      <c r="DF8" s="991"/>
      <c r="DG8" s="989" t="s">
        <v>609</v>
      </c>
      <c r="DH8" s="990"/>
      <c r="DI8" s="990"/>
      <c r="DJ8" s="990"/>
      <c r="DK8" s="991"/>
      <c r="DL8" s="989" t="s">
        <v>609</v>
      </c>
      <c r="DM8" s="990"/>
      <c r="DN8" s="990"/>
      <c r="DO8" s="990"/>
      <c r="DP8" s="991"/>
      <c r="DQ8" s="989" t="s">
        <v>609</v>
      </c>
      <c r="DR8" s="990"/>
      <c r="DS8" s="990"/>
      <c r="DT8" s="990"/>
      <c r="DU8" s="991"/>
      <c r="DV8" s="992"/>
      <c r="DW8" s="993"/>
      <c r="DX8" s="993"/>
      <c r="DY8" s="993"/>
      <c r="DZ8" s="994"/>
      <c r="EA8" s="234"/>
    </row>
    <row r="9" spans="1:131" s="235" customFormat="1" ht="26.25" customHeight="1">
      <c r="A9" s="238">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80"/>
      <c r="AL9" s="1081"/>
      <c r="AM9" s="1081"/>
      <c r="AN9" s="1081"/>
      <c r="AO9" s="1081"/>
      <c r="AP9" s="1081"/>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992"/>
      <c r="BT9" s="993"/>
      <c r="BU9" s="993"/>
      <c r="BV9" s="993"/>
      <c r="BW9" s="993"/>
      <c r="BX9" s="993"/>
      <c r="BY9" s="993"/>
      <c r="BZ9" s="993"/>
      <c r="CA9" s="993"/>
      <c r="CB9" s="993"/>
      <c r="CC9" s="993"/>
      <c r="CD9" s="993"/>
      <c r="CE9" s="993"/>
      <c r="CF9" s="993"/>
      <c r="CG9" s="1014"/>
      <c r="CH9" s="989"/>
      <c r="CI9" s="990"/>
      <c r="CJ9" s="990"/>
      <c r="CK9" s="990"/>
      <c r="CL9" s="991"/>
      <c r="CM9" s="989"/>
      <c r="CN9" s="990"/>
      <c r="CO9" s="990"/>
      <c r="CP9" s="990"/>
      <c r="CQ9" s="991"/>
      <c r="CR9" s="989"/>
      <c r="CS9" s="990"/>
      <c r="CT9" s="990"/>
      <c r="CU9" s="990"/>
      <c r="CV9" s="991"/>
      <c r="CW9" s="989"/>
      <c r="CX9" s="990"/>
      <c r="CY9" s="990"/>
      <c r="CZ9" s="990"/>
      <c r="DA9" s="991"/>
      <c r="DB9" s="989"/>
      <c r="DC9" s="990"/>
      <c r="DD9" s="990"/>
      <c r="DE9" s="990"/>
      <c r="DF9" s="991"/>
      <c r="DG9" s="989"/>
      <c r="DH9" s="990"/>
      <c r="DI9" s="990"/>
      <c r="DJ9" s="990"/>
      <c r="DK9" s="991"/>
      <c r="DL9" s="989"/>
      <c r="DM9" s="990"/>
      <c r="DN9" s="990"/>
      <c r="DO9" s="990"/>
      <c r="DP9" s="991"/>
      <c r="DQ9" s="989"/>
      <c r="DR9" s="990"/>
      <c r="DS9" s="990"/>
      <c r="DT9" s="990"/>
      <c r="DU9" s="991"/>
      <c r="DV9" s="992"/>
      <c r="DW9" s="993"/>
      <c r="DX9" s="993"/>
      <c r="DY9" s="993"/>
      <c r="DZ9" s="994"/>
      <c r="EA9" s="234"/>
    </row>
    <row r="10" spans="1:131" s="235" customFormat="1" ht="26.25" customHeight="1">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992"/>
      <c r="BT10" s="993"/>
      <c r="BU10" s="993"/>
      <c r="BV10" s="993"/>
      <c r="BW10" s="993"/>
      <c r="BX10" s="993"/>
      <c r="BY10" s="993"/>
      <c r="BZ10" s="993"/>
      <c r="CA10" s="993"/>
      <c r="CB10" s="993"/>
      <c r="CC10" s="993"/>
      <c r="CD10" s="993"/>
      <c r="CE10" s="993"/>
      <c r="CF10" s="993"/>
      <c r="CG10" s="1014"/>
      <c r="CH10" s="989"/>
      <c r="CI10" s="990"/>
      <c r="CJ10" s="990"/>
      <c r="CK10" s="990"/>
      <c r="CL10" s="991"/>
      <c r="CM10" s="989"/>
      <c r="CN10" s="990"/>
      <c r="CO10" s="990"/>
      <c r="CP10" s="990"/>
      <c r="CQ10" s="991"/>
      <c r="CR10" s="989"/>
      <c r="CS10" s="990"/>
      <c r="CT10" s="990"/>
      <c r="CU10" s="990"/>
      <c r="CV10" s="991"/>
      <c r="CW10" s="989"/>
      <c r="CX10" s="990"/>
      <c r="CY10" s="990"/>
      <c r="CZ10" s="990"/>
      <c r="DA10" s="991"/>
      <c r="DB10" s="989"/>
      <c r="DC10" s="990"/>
      <c r="DD10" s="990"/>
      <c r="DE10" s="990"/>
      <c r="DF10" s="991"/>
      <c r="DG10" s="989"/>
      <c r="DH10" s="990"/>
      <c r="DI10" s="990"/>
      <c r="DJ10" s="990"/>
      <c r="DK10" s="991"/>
      <c r="DL10" s="989"/>
      <c r="DM10" s="990"/>
      <c r="DN10" s="990"/>
      <c r="DO10" s="990"/>
      <c r="DP10" s="991"/>
      <c r="DQ10" s="989"/>
      <c r="DR10" s="990"/>
      <c r="DS10" s="990"/>
      <c r="DT10" s="990"/>
      <c r="DU10" s="991"/>
      <c r="DV10" s="992"/>
      <c r="DW10" s="993"/>
      <c r="DX10" s="993"/>
      <c r="DY10" s="993"/>
      <c r="DZ10" s="994"/>
      <c r="EA10" s="234"/>
    </row>
    <row r="11" spans="1:131" s="235" customFormat="1" ht="26.25" customHeight="1">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992"/>
      <c r="BT11" s="993"/>
      <c r="BU11" s="993"/>
      <c r="BV11" s="993"/>
      <c r="BW11" s="993"/>
      <c r="BX11" s="993"/>
      <c r="BY11" s="993"/>
      <c r="BZ11" s="993"/>
      <c r="CA11" s="993"/>
      <c r="CB11" s="993"/>
      <c r="CC11" s="993"/>
      <c r="CD11" s="993"/>
      <c r="CE11" s="993"/>
      <c r="CF11" s="993"/>
      <c r="CG11" s="1014"/>
      <c r="CH11" s="989"/>
      <c r="CI11" s="990"/>
      <c r="CJ11" s="990"/>
      <c r="CK11" s="990"/>
      <c r="CL11" s="991"/>
      <c r="CM11" s="989"/>
      <c r="CN11" s="990"/>
      <c r="CO11" s="990"/>
      <c r="CP11" s="990"/>
      <c r="CQ11" s="991"/>
      <c r="CR11" s="989"/>
      <c r="CS11" s="990"/>
      <c r="CT11" s="990"/>
      <c r="CU11" s="990"/>
      <c r="CV11" s="991"/>
      <c r="CW11" s="989"/>
      <c r="CX11" s="990"/>
      <c r="CY11" s="990"/>
      <c r="CZ11" s="990"/>
      <c r="DA11" s="991"/>
      <c r="DB11" s="989"/>
      <c r="DC11" s="990"/>
      <c r="DD11" s="990"/>
      <c r="DE11" s="990"/>
      <c r="DF11" s="991"/>
      <c r="DG11" s="989"/>
      <c r="DH11" s="990"/>
      <c r="DI11" s="990"/>
      <c r="DJ11" s="990"/>
      <c r="DK11" s="991"/>
      <c r="DL11" s="989"/>
      <c r="DM11" s="990"/>
      <c r="DN11" s="990"/>
      <c r="DO11" s="990"/>
      <c r="DP11" s="991"/>
      <c r="DQ11" s="989"/>
      <c r="DR11" s="990"/>
      <c r="DS11" s="990"/>
      <c r="DT11" s="990"/>
      <c r="DU11" s="991"/>
      <c r="DV11" s="992"/>
      <c r="DW11" s="993"/>
      <c r="DX11" s="993"/>
      <c r="DY11" s="993"/>
      <c r="DZ11" s="994"/>
      <c r="EA11" s="234"/>
    </row>
    <row r="12" spans="1:131" s="235" customFormat="1" ht="26.25" customHeight="1">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992"/>
      <c r="BT12" s="993"/>
      <c r="BU12" s="993"/>
      <c r="BV12" s="993"/>
      <c r="BW12" s="993"/>
      <c r="BX12" s="993"/>
      <c r="BY12" s="993"/>
      <c r="BZ12" s="993"/>
      <c r="CA12" s="993"/>
      <c r="CB12" s="993"/>
      <c r="CC12" s="993"/>
      <c r="CD12" s="993"/>
      <c r="CE12" s="993"/>
      <c r="CF12" s="993"/>
      <c r="CG12" s="1014"/>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34"/>
    </row>
    <row r="13" spans="1:131" s="235" customFormat="1" ht="26.25" customHeight="1">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4"/>
    </row>
    <row r="14" spans="1:131" s="235" customFormat="1" ht="26.25" customHeight="1">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4"/>
    </row>
    <row r="15" spans="1:131" s="235" customFormat="1" ht="26.25" customHeight="1">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4"/>
    </row>
    <row r="16" spans="1:131" s="235" customFormat="1" ht="26.25" customHeight="1">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391</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c r="A23" s="240" t="s">
        <v>392</v>
      </c>
      <c r="B23" s="937" t="s">
        <v>393</v>
      </c>
      <c r="C23" s="938"/>
      <c r="D23" s="938"/>
      <c r="E23" s="938"/>
      <c r="F23" s="938"/>
      <c r="G23" s="938"/>
      <c r="H23" s="938"/>
      <c r="I23" s="938"/>
      <c r="J23" s="938"/>
      <c r="K23" s="938"/>
      <c r="L23" s="938"/>
      <c r="M23" s="938"/>
      <c r="N23" s="938"/>
      <c r="O23" s="938"/>
      <c r="P23" s="948"/>
      <c r="Q23" s="1067">
        <v>36203</v>
      </c>
      <c r="R23" s="1061"/>
      <c r="S23" s="1061"/>
      <c r="T23" s="1061"/>
      <c r="U23" s="1061"/>
      <c r="V23" s="1061">
        <v>35097</v>
      </c>
      <c r="W23" s="1061"/>
      <c r="X23" s="1061"/>
      <c r="Y23" s="1061"/>
      <c r="Z23" s="1061"/>
      <c r="AA23" s="1061">
        <v>1106</v>
      </c>
      <c r="AB23" s="1061"/>
      <c r="AC23" s="1061"/>
      <c r="AD23" s="1061"/>
      <c r="AE23" s="1068"/>
      <c r="AF23" s="1069">
        <v>917</v>
      </c>
      <c r="AG23" s="1061"/>
      <c r="AH23" s="1061"/>
      <c r="AI23" s="1061"/>
      <c r="AJ23" s="1070"/>
      <c r="AK23" s="1071"/>
      <c r="AL23" s="1072"/>
      <c r="AM23" s="1072"/>
      <c r="AN23" s="1072"/>
      <c r="AO23" s="1072"/>
      <c r="AP23" s="1061">
        <v>30456</v>
      </c>
      <c r="AQ23" s="1061"/>
      <c r="AR23" s="1061"/>
      <c r="AS23" s="1061"/>
      <c r="AT23" s="1061"/>
      <c r="AU23" s="1062"/>
      <c r="AV23" s="1062"/>
      <c r="AW23" s="1062"/>
      <c r="AX23" s="1062"/>
      <c r="AY23" s="1063"/>
      <c r="AZ23" s="1064" t="s">
        <v>394</v>
      </c>
      <c r="BA23" s="1065"/>
      <c r="BB23" s="1065"/>
      <c r="BC23" s="1065"/>
      <c r="BD23" s="1066"/>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c r="A24" s="1060" t="s">
        <v>395</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c r="A25" s="1059" t="s">
        <v>396</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c r="A26" s="995" t="s">
        <v>372</v>
      </c>
      <c r="B26" s="996"/>
      <c r="C26" s="996"/>
      <c r="D26" s="996"/>
      <c r="E26" s="996"/>
      <c r="F26" s="996"/>
      <c r="G26" s="996"/>
      <c r="H26" s="996"/>
      <c r="I26" s="996"/>
      <c r="J26" s="996"/>
      <c r="K26" s="996"/>
      <c r="L26" s="996"/>
      <c r="M26" s="996"/>
      <c r="N26" s="996"/>
      <c r="O26" s="996"/>
      <c r="P26" s="997"/>
      <c r="Q26" s="1001" t="s">
        <v>397</v>
      </c>
      <c r="R26" s="1002"/>
      <c r="S26" s="1002"/>
      <c r="T26" s="1002"/>
      <c r="U26" s="1003"/>
      <c r="V26" s="1001" t="s">
        <v>398</v>
      </c>
      <c r="W26" s="1002"/>
      <c r="X26" s="1002"/>
      <c r="Y26" s="1002"/>
      <c r="Z26" s="1003"/>
      <c r="AA26" s="1001" t="s">
        <v>399</v>
      </c>
      <c r="AB26" s="1002"/>
      <c r="AC26" s="1002"/>
      <c r="AD26" s="1002"/>
      <c r="AE26" s="1002"/>
      <c r="AF26" s="1055" t="s">
        <v>400</v>
      </c>
      <c r="AG26" s="1008"/>
      <c r="AH26" s="1008"/>
      <c r="AI26" s="1008"/>
      <c r="AJ26" s="1056"/>
      <c r="AK26" s="1002" t="s">
        <v>401</v>
      </c>
      <c r="AL26" s="1002"/>
      <c r="AM26" s="1002"/>
      <c r="AN26" s="1002"/>
      <c r="AO26" s="1003"/>
      <c r="AP26" s="1001" t="s">
        <v>402</v>
      </c>
      <c r="AQ26" s="1002"/>
      <c r="AR26" s="1002"/>
      <c r="AS26" s="1002"/>
      <c r="AT26" s="1003"/>
      <c r="AU26" s="1001" t="s">
        <v>403</v>
      </c>
      <c r="AV26" s="1002"/>
      <c r="AW26" s="1002"/>
      <c r="AX26" s="1002"/>
      <c r="AY26" s="1003"/>
      <c r="AZ26" s="1001" t="s">
        <v>404</v>
      </c>
      <c r="BA26" s="1002"/>
      <c r="BB26" s="1002"/>
      <c r="BC26" s="1002"/>
      <c r="BD26" s="1003"/>
      <c r="BE26" s="1001" t="s">
        <v>379</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c r="A28" s="242">
        <v>1</v>
      </c>
      <c r="B28" s="1047" t="s">
        <v>405</v>
      </c>
      <c r="C28" s="1048"/>
      <c r="D28" s="1048"/>
      <c r="E28" s="1048"/>
      <c r="F28" s="1048"/>
      <c r="G28" s="1048"/>
      <c r="H28" s="1048"/>
      <c r="I28" s="1048"/>
      <c r="J28" s="1048"/>
      <c r="K28" s="1048"/>
      <c r="L28" s="1048"/>
      <c r="M28" s="1048"/>
      <c r="N28" s="1048"/>
      <c r="O28" s="1048"/>
      <c r="P28" s="1049"/>
      <c r="Q28" s="1050">
        <v>9476</v>
      </c>
      <c r="R28" s="1051"/>
      <c r="S28" s="1051"/>
      <c r="T28" s="1051"/>
      <c r="U28" s="1051"/>
      <c r="V28" s="1051">
        <v>9370</v>
      </c>
      <c r="W28" s="1051"/>
      <c r="X28" s="1051"/>
      <c r="Y28" s="1051"/>
      <c r="Z28" s="1051"/>
      <c r="AA28" s="1051">
        <v>106</v>
      </c>
      <c r="AB28" s="1051"/>
      <c r="AC28" s="1051"/>
      <c r="AD28" s="1051"/>
      <c r="AE28" s="1052"/>
      <c r="AF28" s="1053">
        <v>106</v>
      </c>
      <c r="AG28" s="1051"/>
      <c r="AH28" s="1051"/>
      <c r="AI28" s="1051"/>
      <c r="AJ28" s="1054"/>
      <c r="AK28" s="1042">
        <v>730</v>
      </c>
      <c r="AL28" s="1043"/>
      <c r="AM28" s="1043"/>
      <c r="AN28" s="1043"/>
      <c r="AO28" s="1043"/>
      <c r="AP28" s="1043" t="s">
        <v>609</v>
      </c>
      <c r="AQ28" s="1043"/>
      <c r="AR28" s="1043"/>
      <c r="AS28" s="1043"/>
      <c r="AT28" s="1043"/>
      <c r="AU28" s="1043" t="s">
        <v>609</v>
      </c>
      <c r="AV28" s="1043"/>
      <c r="AW28" s="1043"/>
      <c r="AX28" s="1043"/>
      <c r="AY28" s="1043"/>
      <c r="AZ28" s="1044" t="s">
        <v>591</v>
      </c>
      <c r="BA28" s="1044"/>
      <c r="BB28" s="1044"/>
      <c r="BC28" s="1044"/>
      <c r="BD28" s="1044"/>
      <c r="BE28" s="1045"/>
      <c r="BF28" s="1045"/>
      <c r="BG28" s="1045"/>
      <c r="BH28" s="1045"/>
      <c r="BI28" s="1046"/>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c r="A29" s="242">
        <v>2</v>
      </c>
      <c r="B29" s="1030" t="s">
        <v>406</v>
      </c>
      <c r="C29" s="1031"/>
      <c r="D29" s="1031"/>
      <c r="E29" s="1031"/>
      <c r="F29" s="1031"/>
      <c r="G29" s="1031"/>
      <c r="H29" s="1031"/>
      <c r="I29" s="1031"/>
      <c r="J29" s="1031"/>
      <c r="K29" s="1031"/>
      <c r="L29" s="1031"/>
      <c r="M29" s="1031"/>
      <c r="N29" s="1031"/>
      <c r="O29" s="1031"/>
      <c r="P29" s="1032"/>
      <c r="Q29" s="1038">
        <v>44</v>
      </c>
      <c r="R29" s="1039"/>
      <c r="S29" s="1039"/>
      <c r="T29" s="1039"/>
      <c r="U29" s="1039"/>
      <c r="V29" s="1039">
        <v>39</v>
      </c>
      <c r="W29" s="1039"/>
      <c r="X29" s="1039"/>
      <c r="Y29" s="1039"/>
      <c r="Z29" s="1039"/>
      <c r="AA29" s="1039">
        <v>5</v>
      </c>
      <c r="AB29" s="1039"/>
      <c r="AC29" s="1039"/>
      <c r="AD29" s="1039"/>
      <c r="AE29" s="1040"/>
      <c r="AF29" s="1035">
        <v>5</v>
      </c>
      <c r="AG29" s="1036"/>
      <c r="AH29" s="1036"/>
      <c r="AI29" s="1036"/>
      <c r="AJ29" s="1037"/>
      <c r="AK29" s="980">
        <v>16</v>
      </c>
      <c r="AL29" s="971"/>
      <c r="AM29" s="971"/>
      <c r="AN29" s="971"/>
      <c r="AO29" s="971"/>
      <c r="AP29" s="971">
        <v>8</v>
      </c>
      <c r="AQ29" s="971"/>
      <c r="AR29" s="971"/>
      <c r="AS29" s="971"/>
      <c r="AT29" s="971"/>
      <c r="AU29" s="971">
        <v>2</v>
      </c>
      <c r="AV29" s="971"/>
      <c r="AW29" s="971"/>
      <c r="AX29" s="971"/>
      <c r="AY29" s="971"/>
      <c r="AZ29" s="1041" t="s">
        <v>592</v>
      </c>
      <c r="BA29" s="1041"/>
      <c r="BB29" s="1041"/>
      <c r="BC29" s="1041"/>
      <c r="BD29" s="104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c r="A30" s="242">
        <v>3</v>
      </c>
      <c r="B30" s="1030" t="s">
        <v>407</v>
      </c>
      <c r="C30" s="1031"/>
      <c r="D30" s="1031"/>
      <c r="E30" s="1031"/>
      <c r="F30" s="1031"/>
      <c r="G30" s="1031"/>
      <c r="H30" s="1031"/>
      <c r="I30" s="1031"/>
      <c r="J30" s="1031"/>
      <c r="K30" s="1031"/>
      <c r="L30" s="1031"/>
      <c r="M30" s="1031"/>
      <c r="N30" s="1031"/>
      <c r="O30" s="1031"/>
      <c r="P30" s="1032"/>
      <c r="Q30" s="1038">
        <v>1270</v>
      </c>
      <c r="R30" s="1039"/>
      <c r="S30" s="1039"/>
      <c r="T30" s="1039"/>
      <c r="U30" s="1039"/>
      <c r="V30" s="1039">
        <v>1260</v>
      </c>
      <c r="W30" s="1039"/>
      <c r="X30" s="1039"/>
      <c r="Y30" s="1039"/>
      <c r="Z30" s="1039"/>
      <c r="AA30" s="1039">
        <v>10</v>
      </c>
      <c r="AB30" s="1039"/>
      <c r="AC30" s="1039"/>
      <c r="AD30" s="1039"/>
      <c r="AE30" s="1040"/>
      <c r="AF30" s="1035">
        <v>10</v>
      </c>
      <c r="AG30" s="1036"/>
      <c r="AH30" s="1036"/>
      <c r="AI30" s="1036"/>
      <c r="AJ30" s="1037"/>
      <c r="AK30" s="980">
        <v>352</v>
      </c>
      <c r="AL30" s="971"/>
      <c r="AM30" s="971"/>
      <c r="AN30" s="971"/>
      <c r="AO30" s="971"/>
      <c r="AP30" s="971" t="s">
        <v>609</v>
      </c>
      <c r="AQ30" s="971"/>
      <c r="AR30" s="971"/>
      <c r="AS30" s="971"/>
      <c r="AT30" s="971"/>
      <c r="AU30" s="971" t="s">
        <v>609</v>
      </c>
      <c r="AV30" s="971"/>
      <c r="AW30" s="971"/>
      <c r="AX30" s="971"/>
      <c r="AY30" s="971"/>
      <c r="AZ30" s="1041" t="s">
        <v>591</v>
      </c>
      <c r="BA30" s="1041"/>
      <c r="BB30" s="1041"/>
      <c r="BC30" s="1041"/>
      <c r="BD30" s="1041"/>
      <c r="BE30" s="972"/>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c r="A31" s="242">
        <v>4</v>
      </c>
      <c r="B31" s="1030" t="s">
        <v>408</v>
      </c>
      <c r="C31" s="1031"/>
      <c r="D31" s="1031"/>
      <c r="E31" s="1031"/>
      <c r="F31" s="1031"/>
      <c r="G31" s="1031"/>
      <c r="H31" s="1031"/>
      <c r="I31" s="1031"/>
      <c r="J31" s="1031"/>
      <c r="K31" s="1031"/>
      <c r="L31" s="1031"/>
      <c r="M31" s="1031"/>
      <c r="N31" s="1031"/>
      <c r="O31" s="1031"/>
      <c r="P31" s="1032"/>
      <c r="Q31" s="1038">
        <v>7554</v>
      </c>
      <c r="R31" s="1039"/>
      <c r="S31" s="1039"/>
      <c r="T31" s="1039"/>
      <c r="U31" s="1039"/>
      <c r="V31" s="1039">
        <v>7147</v>
      </c>
      <c r="W31" s="1039"/>
      <c r="X31" s="1039"/>
      <c r="Y31" s="1039"/>
      <c r="Z31" s="1039"/>
      <c r="AA31" s="1039">
        <v>407</v>
      </c>
      <c r="AB31" s="1039"/>
      <c r="AC31" s="1039"/>
      <c r="AD31" s="1039"/>
      <c r="AE31" s="1040"/>
      <c r="AF31" s="1035">
        <v>407</v>
      </c>
      <c r="AG31" s="1036"/>
      <c r="AH31" s="1036"/>
      <c r="AI31" s="1036"/>
      <c r="AJ31" s="1037"/>
      <c r="AK31" s="980">
        <v>1105</v>
      </c>
      <c r="AL31" s="971"/>
      <c r="AM31" s="971"/>
      <c r="AN31" s="971"/>
      <c r="AO31" s="971"/>
      <c r="AP31" s="971" t="s">
        <v>609</v>
      </c>
      <c r="AQ31" s="971"/>
      <c r="AR31" s="971"/>
      <c r="AS31" s="971"/>
      <c r="AT31" s="971"/>
      <c r="AU31" s="971" t="s">
        <v>609</v>
      </c>
      <c r="AV31" s="971"/>
      <c r="AW31" s="971"/>
      <c r="AX31" s="971"/>
      <c r="AY31" s="971"/>
      <c r="AZ31" s="1041" t="s">
        <v>593</v>
      </c>
      <c r="BA31" s="1041"/>
      <c r="BB31" s="1041"/>
      <c r="BC31" s="1041"/>
      <c r="BD31" s="1041"/>
      <c r="BE31" s="972"/>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c r="A32" s="242">
        <v>5</v>
      </c>
      <c r="B32" s="1030" t="s">
        <v>409</v>
      </c>
      <c r="C32" s="1031"/>
      <c r="D32" s="1031"/>
      <c r="E32" s="1031"/>
      <c r="F32" s="1031"/>
      <c r="G32" s="1031"/>
      <c r="H32" s="1031"/>
      <c r="I32" s="1031"/>
      <c r="J32" s="1031"/>
      <c r="K32" s="1031"/>
      <c r="L32" s="1031"/>
      <c r="M32" s="1031"/>
      <c r="N32" s="1031"/>
      <c r="O32" s="1031"/>
      <c r="P32" s="1032"/>
      <c r="Q32" s="1038">
        <v>60</v>
      </c>
      <c r="R32" s="1039"/>
      <c r="S32" s="1039"/>
      <c r="T32" s="1039"/>
      <c r="U32" s="1039"/>
      <c r="V32" s="1039">
        <v>54</v>
      </c>
      <c r="W32" s="1039"/>
      <c r="X32" s="1039"/>
      <c r="Y32" s="1039"/>
      <c r="Z32" s="1039"/>
      <c r="AA32" s="1039">
        <v>6</v>
      </c>
      <c r="AB32" s="1039"/>
      <c r="AC32" s="1039"/>
      <c r="AD32" s="1039"/>
      <c r="AE32" s="1040"/>
      <c r="AF32" s="1035">
        <v>6</v>
      </c>
      <c r="AG32" s="1036"/>
      <c r="AH32" s="1036"/>
      <c r="AI32" s="1036"/>
      <c r="AJ32" s="1037"/>
      <c r="AK32" s="980">
        <v>26</v>
      </c>
      <c r="AL32" s="971"/>
      <c r="AM32" s="971"/>
      <c r="AN32" s="971"/>
      <c r="AO32" s="971"/>
      <c r="AP32" s="971" t="s">
        <v>609</v>
      </c>
      <c r="AQ32" s="971"/>
      <c r="AR32" s="971"/>
      <c r="AS32" s="971"/>
      <c r="AT32" s="971"/>
      <c r="AU32" s="971" t="s">
        <v>609</v>
      </c>
      <c r="AV32" s="971"/>
      <c r="AW32" s="971"/>
      <c r="AX32" s="971"/>
      <c r="AY32" s="971"/>
      <c r="AZ32" s="1041" t="s">
        <v>594</v>
      </c>
      <c r="BA32" s="1041"/>
      <c r="BB32" s="1041"/>
      <c r="BC32" s="1041"/>
      <c r="BD32" s="1041"/>
      <c r="BE32" s="972"/>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c r="A33" s="242">
        <v>6</v>
      </c>
      <c r="B33" s="1030" t="s">
        <v>410</v>
      </c>
      <c r="C33" s="1031"/>
      <c r="D33" s="1031"/>
      <c r="E33" s="1031"/>
      <c r="F33" s="1031"/>
      <c r="G33" s="1031"/>
      <c r="H33" s="1031"/>
      <c r="I33" s="1031"/>
      <c r="J33" s="1031"/>
      <c r="K33" s="1031"/>
      <c r="L33" s="1031"/>
      <c r="M33" s="1031"/>
      <c r="N33" s="1031"/>
      <c r="O33" s="1031"/>
      <c r="P33" s="1032"/>
      <c r="Q33" s="1038">
        <v>1402</v>
      </c>
      <c r="R33" s="1039"/>
      <c r="S33" s="1039"/>
      <c r="T33" s="1039"/>
      <c r="U33" s="1039"/>
      <c r="V33" s="1039">
        <v>1166</v>
      </c>
      <c r="W33" s="1039"/>
      <c r="X33" s="1039"/>
      <c r="Y33" s="1039"/>
      <c r="Z33" s="1039"/>
      <c r="AA33" s="1039">
        <v>236</v>
      </c>
      <c r="AB33" s="1039"/>
      <c r="AC33" s="1039"/>
      <c r="AD33" s="1039"/>
      <c r="AE33" s="1040"/>
      <c r="AF33" s="1035">
        <v>1608</v>
      </c>
      <c r="AG33" s="1036"/>
      <c r="AH33" s="1036"/>
      <c r="AI33" s="1036"/>
      <c r="AJ33" s="1037"/>
      <c r="AK33" s="980">
        <v>20</v>
      </c>
      <c r="AL33" s="971"/>
      <c r="AM33" s="971"/>
      <c r="AN33" s="971"/>
      <c r="AO33" s="971"/>
      <c r="AP33" s="971">
        <v>4231</v>
      </c>
      <c r="AQ33" s="971"/>
      <c r="AR33" s="971"/>
      <c r="AS33" s="971"/>
      <c r="AT33" s="971"/>
      <c r="AU33" s="971">
        <v>89</v>
      </c>
      <c r="AV33" s="971"/>
      <c r="AW33" s="971"/>
      <c r="AX33" s="971"/>
      <c r="AY33" s="971"/>
      <c r="AZ33" s="1041" t="s">
        <v>591</v>
      </c>
      <c r="BA33" s="1041"/>
      <c r="BB33" s="1041"/>
      <c r="BC33" s="1041"/>
      <c r="BD33" s="1041"/>
      <c r="BE33" s="972" t="s">
        <v>411</v>
      </c>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c r="A34" s="242">
        <v>7</v>
      </c>
      <c r="B34" s="1030" t="s">
        <v>412</v>
      </c>
      <c r="C34" s="1031"/>
      <c r="D34" s="1031"/>
      <c r="E34" s="1031"/>
      <c r="F34" s="1031"/>
      <c r="G34" s="1031"/>
      <c r="H34" s="1031"/>
      <c r="I34" s="1031"/>
      <c r="J34" s="1031"/>
      <c r="K34" s="1031"/>
      <c r="L34" s="1031"/>
      <c r="M34" s="1031"/>
      <c r="N34" s="1031"/>
      <c r="O34" s="1031"/>
      <c r="P34" s="1032"/>
      <c r="Q34" s="1038">
        <v>206</v>
      </c>
      <c r="R34" s="1039"/>
      <c r="S34" s="1039"/>
      <c r="T34" s="1039"/>
      <c r="U34" s="1039"/>
      <c r="V34" s="1039">
        <v>207</v>
      </c>
      <c r="W34" s="1039"/>
      <c r="X34" s="1039"/>
      <c r="Y34" s="1039"/>
      <c r="Z34" s="1039"/>
      <c r="AA34" s="1039">
        <v>-1</v>
      </c>
      <c r="AB34" s="1039"/>
      <c r="AC34" s="1039"/>
      <c r="AD34" s="1039"/>
      <c r="AE34" s="1040"/>
      <c r="AF34" s="1035">
        <v>306</v>
      </c>
      <c r="AG34" s="1036"/>
      <c r="AH34" s="1036"/>
      <c r="AI34" s="1036"/>
      <c r="AJ34" s="1037"/>
      <c r="AK34" s="980">
        <v>25</v>
      </c>
      <c r="AL34" s="971"/>
      <c r="AM34" s="971"/>
      <c r="AN34" s="971"/>
      <c r="AO34" s="971"/>
      <c r="AP34" s="971">
        <v>458</v>
      </c>
      <c r="AQ34" s="971"/>
      <c r="AR34" s="971"/>
      <c r="AS34" s="971"/>
      <c r="AT34" s="971"/>
      <c r="AU34" s="971">
        <v>421</v>
      </c>
      <c r="AV34" s="971"/>
      <c r="AW34" s="971"/>
      <c r="AX34" s="971"/>
      <c r="AY34" s="971"/>
      <c r="AZ34" s="1041" t="s">
        <v>595</v>
      </c>
      <c r="BA34" s="1041"/>
      <c r="BB34" s="1041"/>
      <c r="BC34" s="1041"/>
      <c r="BD34" s="1041"/>
      <c r="BE34" s="972" t="s">
        <v>413</v>
      </c>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c r="A35" s="242">
        <v>8</v>
      </c>
      <c r="B35" s="1030"/>
      <c r="C35" s="1031"/>
      <c r="D35" s="1031"/>
      <c r="E35" s="1031"/>
      <c r="F35" s="1031"/>
      <c r="G35" s="1031"/>
      <c r="H35" s="1031"/>
      <c r="I35" s="1031"/>
      <c r="J35" s="1031"/>
      <c r="K35" s="1031"/>
      <c r="L35" s="1031"/>
      <c r="M35" s="1031"/>
      <c r="N35" s="1031"/>
      <c r="O35" s="1031"/>
      <c r="P35" s="1032"/>
      <c r="Q35" s="1038"/>
      <c r="R35" s="1039"/>
      <c r="S35" s="1039"/>
      <c r="T35" s="1039"/>
      <c r="U35" s="1039"/>
      <c r="V35" s="1039"/>
      <c r="W35" s="1039"/>
      <c r="X35" s="1039"/>
      <c r="Y35" s="1039"/>
      <c r="Z35" s="1039"/>
      <c r="AA35" s="1039"/>
      <c r="AB35" s="1039"/>
      <c r="AC35" s="1039"/>
      <c r="AD35" s="1039"/>
      <c r="AE35" s="1040"/>
      <c r="AF35" s="1035"/>
      <c r="AG35" s="1036"/>
      <c r="AH35" s="1036"/>
      <c r="AI35" s="1036"/>
      <c r="AJ35" s="1037"/>
      <c r="AK35" s="980"/>
      <c r="AL35" s="971"/>
      <c r="AM35" s="971"/>
      <c r="AN35" s="971"/>
      <c r="AO35" s="971"/>
      <c r="AP35" s="971"/>
      <c r="AQ35" s="971"/>
      <c r="AR35" s="971"/>
      <c r="AS35" s="971"/>
      <c r="AT35" s="971"/>
      <c r="AU35" s="971"/>
      <c r="AV35" s="971"/>
      <c r="AW35" s="971"/>
      <c r="AX35" s="971"/>
      <c r="AY35" s="971"/>
      <c r="AZ35" s="1041"/>
      <c r="BA35" s="1041"/>
      <c r="BB35" s="1041"/>
      <c r="BC35" s="1041"/>
      <c r="BD35" s="1041"/>
      <c r="BE35" s="972"/>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414</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c r="A63" s="240" t="s">
        <v>392</v>
      </c>
      <c r="B63" s="937" t="s">
        <v>415</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2449</v>
      </c>
      <c r="AG63" s="959"/>
      <c r="AH63" s="959"/>
      <c r="AI63" s="959"/>
      <c r="AJ63" s="1022"/>
      <c r="AK63" s="1023"/>
      <c r="AL63" s="963"/>
      <c r="AM63" s="963"/>
      <c r="AN63" s="963"/>
      <c r="AO63" s="963"/>
      <c r="AP63" s="959">
        <v>4697</v>
      </c>
      <c r="AQ63" s="959"/>
      <c r="AR63" s="959"/>
      <c r="AS63" s="959"/>
      <c r="AT63" s="959"/>
      <c r="AU63" s="959">
        <v>512</v>
      </c>
      <c r="AV63" s="959"/>
      <c r="AW63" s="959"/>
      <c r="AX63" s="959"/>
      <c r="AY63" s="959"/>
      <c r="AZ63" s="1017"/>
      <c r="BA63" s="1017"/>
      <c r="BB63" s="1017"/>
      <c r="BC63" s="1017"/>
      <c r="BD63" s="1017"/>
      <c r="BE63" s="960"/>
      <c r="BF63" s="960"/>
      <c r="BG63" s="960"/>
      <c r="BH63" s="960"/>
      <c r="BI63" s="961"/>
      <c r="BJ63" s="1018" t="s">
        <v>416</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c r="A65" s="232" t="s">
        <v>417</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c r="A66" s="995" t="s">
        <v>418</v>
      </c>
      <c r="B66" s="996"/>
      <c r="C66" s="996"/>
      <c r="D66" s="996"/>
      <c r="E66" s="996"/>
      <c r="F66" s="996"/>
      <c r="G66" s="996"/>
      <c r="H66" s="996"/>
      <c r="I66" s="996"/>
      <c r="J66" s="996"/>
      <c r="K66" s="996"/>
      <c r="L66" s="996"/>
      <c r="M66" s="996"/>
      <c r="N66" s="996"/>
      <c r="O66" s="996"/>
      <c r="P66" s="997"/>
      <c r="Q66" s="1001" t="s">
        <v>419</v>
      </c>
      <c r="R66" s="1002"/>
      <c r="S66" s="1002"/>
      <c r="T66" s="1002"/>
      <c r="U66" s="1003"/>
      <c r="V66" s="1001" t="s">
        <v>398</v>
      </c>
      <c r="W66" s="1002"/>
      <c r="X66" s="1002"/>
      <c r="Y66" s="1002"/>
      <c r="Z66" s="1003"/>
      <c r="AA66" s="1001" t="s">
        <v>420</v>
      </c>
      <c r="AB66" s="1002"/>
      <c r="AC66" s="1002"/>
      <c r="AD66" s="1002"/>
      <c r="AE66" s="1003"/>
      <c r="AF66" s="1007" t="s">
        <v>421</v>
      </c>
      <c r="AG66" s="1008"/>
      <c r="AH66" s="1008"/>
      <c r="AI66" s="1008"/>
      <c r="AJ66" s="1009"/>
      <c r="AK66" s="1001" t="s">
        <v>422</v>
      </c>
      <c r="AL66" s="996"/>
      <c r="AM66" s="996"/>
      <c r="AN66" s="996"/>
      <c r="AO66" s="997"/>
      <c r="AP66" s="1001" t="s">
        <v>423</v>
      </c>
      <c r="AQ66" s="1002"/>
      <c r="AR66" s="1002"/>
      <c r="AS66" s="1002"/>
      <c r="AT66" s="1003"/>
      <c r="AU66" s="1001" t="s">
        <v>424</v>
      </c>
      <c r="AV66" s="1002"/>
      <c r="AW66" s="1002"/>
      <c r="AX66" s="1002"/>
      <c r="AY66" s="1003"/>
      <c r="AZ66" s="1001" t="s">
        <v>379</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c r="A68" s="236">
        <v>1</v>
      </c>
      <c r="B68" s="985" t="s">
        <v>596</v>
      </c>
      <c r="C68" s="986"/>
      <c r="D68" s="986"/>
      <c r="E68" s="986"/>
      <c r="F68" s="986"/>
      <c r="G68" s="986"/>
      <c r="H68" s="986"/>
      <c r="I68" s="986"/>
      <c r="J68" s="986"/>
      <c r="K68" s="986"/>
      <c r="L68" s="986"/>
      <c r="M68" s="986"/>
      <c r="N68" s="986"/>
      <c r="O68" s="986"/>
      <c r="P68" s="987"/>
      <c r="Q68" s="988">
        <v>11751</v>
      </c>
      <c r="R68" s="982"/>
      <c r="S68" s="982"/>
      <c r="T68" s="982"/>
      <c r="U68" s="982"/>
      <c r="V68" s="982">
        <v>11426</v>
      </c>
      <c r="W68" s="982"/>
      <c r="X68" s="982"/>
      <c r="Y68" s="982"/>
      <c r="Z68" s="982"/>
      <c r="AA68" s="982">
        <v>325</v>
      </c>
      <c r="AB68" s="982"/>
      <c r="AC68" s="982"/>
      <c r="AD68" s="982"/>
      <c r="AE68" s="982"/>
      <c r="AF68" s="982">
        <v>325</v>
      </c>
      <c r="AG68" s="982"/>
      <c r="AH68" s="982"/>
      <c r="AI68" s="982"/>
      <c r="AJ68" s="982"/>
      <c r="AK68" s="982">
        <v>326</v>
      </c>
      <c r="AL68" s="982"/>
      <c r="AM68" s="982"/>
      <c r="AN68" s="982"/>
      <c r="AO68" s="982"/>
      <c r="AP68" s="982" t="s">
        <v>609</v>
      </c>
      <c r="AQ68" s="982"/>
      <c r="AR68" s="982"/>
      <c r="AS68" s="982"/>
      <c r="AT68" s="982"/>
      <c r="AU68" s="982" t="s">
        <v>609</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c r="A69" s="238">
        <v>2</v>
      </c>
      <c r="B69" s="974" t="s">
        <v>597</v>
      </c>
      <c r="C69" s="975"/>
      <c r="D69" s="975"/>
      <c r="E69" s="975"/>
      <c r="F69" s="975"/>
      <c r="G69" s="975"/>
      <c r="H69" s="975"/>
      <c r="I69" s="975"/>
      <c r="J69" s="975"/>
      <c r="K69" s="975"/>
      <c r="L69" s="975"/>
      <c r="M69" s="975"/>
      <c r="N69" s="975"/>
      <c r="O69" s="975"/>
      <c r="P69" s="976"/>
      <c r="Q69" s="977">
        <v>120</v>
      </c>
      <c r="R69" s="971"/>
      <c r="S69" s="971"/>
      <c r="T69" s="971"/>
      <c r="U69" s="971"/>
      <c r="V69" s="971">
        <v>90</v>
      </c>
      <c r="W69" s="971"/>
      <c r="X69" s="971"/>
      <c r="Y69" s="971"/>
      <c r="Z69" s="971"/>
      <c r="AA69" s="971">
        <v>30</v>
      </c>
      <c r="AB69" s="971"/>
      <c r="AC69" s="971"/>
      <c r="AD69" s="971"/>
      <c r="AE69" s="971"/>
      <c r="AF69" s="971">
        <v>30</v>
      </c>
      <c r="AG69" s="971"/>
      <c r="AH69" s="971"/>
      <c r="AI69" s="971"/>
      <c r="AJ69" s="971"/>
      <c r="AK69" s="971">
        <v>40</v>
      </c>
      <c r="AL69" s="971"/>
      <c r="AM69" s="971"/>
      <c r="AN69" s="971"/>
      <c r="AO69" s="971"/>
      <c r="AP69" s="971" t="s">
        <v>609</v>
      </c>
      <c r="AQ69" s="971"/>
      <c r="AR69" s="971"/>
      <c r="AS69" s="971"/>
      <c r="AT69" s="971"/>
      <c r="AU69" s="971" t="s">
        <v>609</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c r="A70" s="238">
        <v>3</v>
      </c>
      <c r="B70" s="974" t="s">
        <v>598</v>
      </c>
      <c r="C70" s="975"/>
      <c r="D70" s="975"/>
      <c r="E70" s="975"/>
      <c r="F70" s="975"/>
      <c r="G70" s="975"/>
      <c r="H70" s="975"/>
      <c r="I70" s="975"/>
      <c r="J70" s="975"/>
      <c r="K70" s="975"/>
      <c r="L70" s="975"/>
      <c r="M70" s="975"/>
      <c r="N70" s="975"/>
      <c r="O70" s="975"/>
      <c r="P70" s="976"/>
      <c r="Q70" s="977">
        <v>84</v>
      </c>
      <c r="R70" s="971"/>
      <c r="S70" s="971"/>
      <c r="T70" s="971"/>
      <c r="U70" s="971"/>
      <c r="V70" s="971">
        <v>79</v>
      </c>
      <c r="W70" s="971"/>
      <c r="X70" s="971"/>
      <c r="Y70" s="971"/>
      <c r="Z70" s="971"/>
      <c r="AA70" s="971">
        <v>5</v>
      </c>
      <c r="AB70" s="971"/>
      <c r="AC70" s="971"/>
      <c r="AD70" s="971"/>
      <c r="AE70" s="971"/>
      <c r="AF70" s="971">
        <v>5</v>
      </c>
      <c r="AG70" s="971"/>
      <c r="AH70" s="971"/>
      <c r="AI70" s="971"/>
      <c r="AJ70" s="971"/>
      <c r="AK70" s="971">
        <v>5</v>
      </c>
      <c r="AL70" s="971"/>
      <c r="AM70" s="971"/>
      <c r="AN70" s="971"/>
      <c r="AO70" s="971"/>
      <c r="AP70" s="971" t="s">
        <v>609</v>
      </c>
      <c r="AQ70" s="971"/>
      <c r="AR70" s="971"/>
      <c r="AS70" s="971"/>
      <c r="AT70" s="971"/>
      <c r="AU70" s="971" t="s">
        <v>609</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c r="A71" s="238">
        <v>4</v>
      </c>
      <c r="B71" s="974" t="s">
        <v>599</v>
      </c>
      <c r="C71" s="975"/>
      <c r="D71" s="975"/>
      <c r="E71" s="975"/>
      <c r="F71" s="975"/>
      <c r="G71" s="975"/>
      <c r="H71" s="975"/>
      <c r="I71" s="975"/>
      <c r="J71" s="975"/>
      <c r="K71" s="975"/>
      <c r="L71" s="975"/>
      <c r="M71" s="975"/>
      <c r="N71" s="975"/>
      <c r="O71" s="975"/>
      <c r="P71" s="976"/>
      <c r="Q71" s="977">
        <v>288382</v>
      </c>
      <c r="R71" s="971"/>
      <c r="S71" s="971"/>
      <c r="T71" s="971"/>
      <c r="U71" s="971"/>
      <c r="V71" s="971">
        <v>283191</v>
      </c>
      <c r="W71" s="971"/>
      <c r="X71" s="971"/>
      <c r="Y71" s="971"/>
      <c r="Z71" s="971"/>
      <c r="AA71" s="971">
        <v>5190</v>
      </c>
      <c r="AB71" s="971"/>
      <c r="AC71" s="971"/>
      <c r="AD71" s="971"/>
      <c r="AE71" s="971"/>
      <c r="AF71" s="971">
        <v>5190</v>
      </c>
      <c r="AG71" s="971"/>
      <c r="AH71" s="971"/>
      <c r="AI71" s="971"/>
      <c r="AJ71" s="971"/>
      <c r="AK71" s="971" t="s">
        <v>609</v>
      </c>
      <c r="AL71" s="971"/>
      <c r="AM71" s="971"/>
      <c r="AN71" s="971"/>
      <c r="AO71" s="971"/>
      <c r="AP71" s="971" t="s">
        <v>609</v>
      </c>
      <c r="AQ71" s="971"/>
      <c r="AR71" s="971"/>
      <c r="AS71" s="971"/>
      <c r="AT71" s="971"/>
      <c r="AU71" s="971" t="s">
        <v>609</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c r="A72" s="238">
        <v>5</v>
      </c>
      <c r="B72" s="974"/>
      <c r="C72" s="975"/>
      <c r="D72" s="975"/>
      <c r="E72" s="975"/>
      <c r="F72" s="975"/>
      <c r="G72" s="975"/>
      <c r="H72" s="975"/>
      <c r="I72" s="975"/>
      <c r="J72" s="975"/>
      <c r="K72" s="975"/>
      <c r="L72" s="975"/>
      <c r="M72" s="975"/>
      <c r="N72" s="975"/>
      <c r="O72" s="975"/>
      <c r="P72" s="976"/>
      <c r="Q72" s="977"/>
      <c r="R72" s="971"/>
      <c r="S72" s="971"/>
      <c r="T72" s="971"/>
      <c r="U72" s="971"/>
      <c r="V72" s="971"/>
      <c r="W72" s="971"/>
      <c r="X72" s="971"/>
      <c r="Y72" s="971"/>
      <c r="Z72" s="971"/>
      <c r="AA72" s="971"/>
      <c r="AB72" s="971"/>
      <c r="AC72" s="971"/>
      <c r="AD72" s="971"/>
      <c r="AE72" s="971"/>
      <c r="AF72" s="971"/>
      <c r="AG72" s="971"/>
      <c r="AH72" s="971"/>
      <c r="AI72" s="971"/>
      <c r="AJ72" s="971"/>
      <c r="AK72" s="971"/>
      <c r="AL72" s="971"/>
      <c r="AM72" s="971"/>
      <c r="AN72" s="971"/>
      <c r="AO72" s="971"/>
      <c r="AP72" s="971"/>
      <c r="AQ72" s="971"/>
      <c r="AR72" s="971"/>
      <c r="AS72" s="971"/>
      <c r="AT72" s="971"/>
      <c r="AU72" s="971"/>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c r="A73" s="238">
        <v>6</v>
      </c>
      <c r="B73" s="974"/>
      <c r="C73" s="975"/>
      <c r="D73" s="975"/>
      <c r="E73" s="975"/>
      <c r="F73" s="975"/>
      <c r="G73" s="975"/>
      <c r="H73" s="975"/>
      <c r="I73" s="975"/>
      <c r="J73" s="975"/>
      <c r="K73" s="975"/>
      <c r="L73" s="975"/>
      <c r="M73" s="975"/>
      <c r="N73" s="975"/>
      <c r="O73" s="975"/>
      <c r="P73" s="976"/>
      <c r="Q73" s="977"/>
      <c r="R73" s="971"/>
      <c r="S73" s="971"/>
      <c r="T73" s="971"/>
      <c r="U73" s="971"/>
      <c r="V73" s="971"/>
      <c r="W73" s="971"/>
      <c r="X73" s="971"/>
      <c r="Y73" s="971"/>
      <c r="Z73" s="971"/>
      <c r="AA73" s="971"/>
      <c r="AB73" s="971"/>
      <c r="AC73" s="971"/>
      <c r="AD73" s="971"/>
      <c r="AE73" s="971"/>
      <c r="AF73" s="971"/>
      <c r="AG73" s="971"/>
      <c r="AH73" s="971"/>
      <c r="AI73" s="971"/>
      <c r="AJ73" s="971"/>
      <c r="AK73" s="971"/>
      <c r="AL73" s="971"/>
      <c r="AM73" s="971"/>
      <c r="AN73" s="971"/>
      <c r="AO73" s="971"/>
      <c r="AP73" s="971"/>
      <c r="AQ73" s="971"/>
      <c r="AR73" s="971"/>
      <c r="AS73" s="971"/>
      <c r="AT73" s="971"/>
      <c r="AU73" s="971"/>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c r="A74" s="238">
        <v>7</v>
      </c>
      <c r="B74" s="974"/>
      <c r="C74" s="975"/>
      <c r="D74" s="975"/>
      <c r="E74" s="975"/>
      <c r="F74" s="975"/>
      <c r="G74" s="975"/>
      <c r="H74" s="975"/>
      <c r="I74" s="975"/>
      <c r="J74" s="975"/>
      <c r="K74" s="975"/>
      <c r="L74" s="975"/>
      <c r="M74" s="975"/>
      <c r="N74" s="975"/>
      <c r="O74" s="975"/>
      <c r="P74" s="976"/>
      <c r="Q74" s="977"/>
      <c r="R74" s="971"/>
      <c r="S74" s="971"/>
      <c r="T74" s="971"/>
      <c r="U74" s="971"/>
      <c r="V74" s="971"/>
      <c r="W74" s="971"/>
      <c r="X74" s="971"/>
      <c r="Y74" s="971"/>
      <c r="Z74" s="971"/>
      <c r="AA74" s="971"/>
      <c r="AB74" s="971"/>
      <c r="AC74" s="971"/>
      <c r="AD74" s="971"/>
      <c r="AE74" s="971"/>
      <c r="AF74" s="971"/>
      <c r="AG74" s="971"/>
      <c r="AH74" s="971"/>
      <c r="AI74" s="971"/>
      <c r="AJ74" s="971"/>
      <c r="AK74" s="971"/>
      <c r="AL74" s="971"/>
      <c r="AM74" s="971"/>
      <c r="AN74" s="971"/>
      <c r="AO74" s="971"/>
      <c r="AP74" s="971"/>
      <c r="AQ74" s="971"/>
      <c r="AR74" s="971"/>
      <c r="AS74" s="971"/>
      <c r="AT74" s="971"/>
      <c r="AU74" s="971"/>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c r="A75" s="238">
        <v>8</v>
      </c>
      <c r="B75" s="974"/>
      <c r="C75" s="975"/>
      <c r="D75" s="975"/>
      <c r="E75" s="975"/>
      <c r="F75" s="975"/>
      <c r="G75" s="975"/>
      <c r="H75" s="975"/>
      <c r="I75" s="975"/>
      <c r="J75" s="975"/>
      <c r="K75" s="975"/>
      <c r="L75" s="975"/>
      <c r="M75" s="975"/>
      <c r="N75" s="975"/>
      <c r="O75" s="975"/>
      <c r="P75" s="976"/>
      <c r="Q75" s="978"/>
      <c r="R75" s="979"/>
      <c r="S75" s="979"/>
      <c r="T75" s="979"/>
      <c r="U75" s="980"/>
      <c r="V75" s="981"/>
      <c r="W75" s="979"/>
      <c r="X75" s="979"/>
      <c r="Y75" s="979"/>
      <c r="Z75" s="980"/>
      <c r="AA75" s="981"/>
      <c r="AB75" s="979"/>
      <c r="AC75" s="979"/>
      <c r="AD75" s="979"/>
      <c r="AE75" s="980"/>
      <c r="AF75" s="981"/>
      <c r="AG75" s="979"/>
      <c r="AH75" s="979"/>
      <c r="AI75" s="979"/>
      <c r="AJ75" s="980"/>
      <c r="AK75" s="981"/>
      <c r="AL75" s="979"/>
      <c r="AM75" s="979"/>
      <c r="AN75" s="979"/>
      <c r="AO75" s="980"/>
      <c r="AP75" s="981"/>
      <c r="AQ75" s="979"/>
      <c r="AR75" s="979"/>
      <c r="AS75" s="979"/>
      <c r="AT75" s="980"/>
      <c r="AU75" s="981"/>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c r="A76" s="238">
        <v>9</v>
      </c>
      <c r="B76" s="974"/>
      <c r="C76" s="975"/>
      <c r="D76" s="975"/>
      <c r="E76" s="975"/>
      <c r="F76" s="975"/>
      <c r="G76" s="975"/>
      <c r="H76" s="975"/>
      <c r="I76" s="975"/>
      <c r="J76" s="975"/>
      <c r="K76" s="975"/>
      <c r="L76" s="975"/>
      <c r="M76" s="975"/>
      <c r="N76" s="975"/>
      <c r="O76" s="975"/>
      <c r="P76" s="976"/>
      <c r="Q76" s="978"/>
      <c r="R76" s="979"/>
      <c r="S76" s="979"/>
      <c r="T76" s="979"/>
      <c r="U76" s="980"/>
      <c r="V76" s="981"/>
      <c r="W76" s="979"/>
      <c r="X76" s="979"/>
      <c r="Y76" s="979"/>
      <c r="Z76" s="980"/>
      <c r="AA76" s="981"/>
      <c r="AB76" s="979"/>
      <c r="AC76" s="979"/>
      <c r="AD76" s="979"/>
      <c r="AE76" s="980"/>
      <c r="AF76" s="981"/>
      <c r="AG76" s="979"/>
      <c r="AH76" s="979"/>
      <c r="AI76" s="979"/>
      <c r="AJ76" s="980"/>
      <c r="AK76" s="981"/>
      <c r="AL76" s="979"/>
      <c r="AM76" s="979"/>
      <c r="AN76" s="979"/>
      <c r="AO76" s="980"/>
      <c r="AP76" s="981"/>
      <c r="AQ76" s="979"/>
      <c r="AR76" s="979"/>
      <c r="AS76" s="979"/>
      <c r="AT76" s="980"/>
      <c r="AU76" s="981"/>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c r="A77" s="238">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c r="A88" s="240" t="s">
        <v>392</v>
      </c>
      <c r="B88" s="937" t="s">
        <v>425</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5550</v>
      </c>
      <c r="AG88" s="959"/>
      <c r="AH88" s="959"/>
      <c r="AI88" s="959"/>
      <c r="AJ88" s="959"/>
      <c r="AK88" s="963"/>
      <c r="AL88" s="963"/>
      <c r="AM88" s="963"/>
      <c r="AN88" s="963"/>
      <c r="AO88" s="963"/>
      <c r="AP88" s="959">
        <v>0</v>
      </c>
      <c r="AQ88" s="959"/>
      <c r="AR88" s="959"/>
      <c r="AS88" s="959"/>
      <c r="AT88" s="959"/>
      <c r="AU88" s="959">
        <v>0</v>
      </c>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392</v>
      </c>
      <c r="BR102" s="937" t="s">
        <v>426</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v>35</v>
      </c>
      <c r="CS102" s="953"/>
      <c r="CT102" s="953"/>
      <c r="CU102" s="953"/>
      <c r="CV102" s="954"/>
      <c r="CW102" s="952">
        <v>0</v>
      </c>
      <c r="CX102" s="953"/>
      <c r="CY102" s="953"/>
      <c r="CZ102" s="953"/>
      <c r="DA102" s="954"/>
      <c r="DB102" s="952">
        <v>0</v>
      </c>
      <c r="DC102" s="953"/>
      <c r="DD102" s="953"/>
      <c r="DE102" s="953"/>
      <c r="DF102" s="954"/>
      <c r="DG102" s="952"/>
      <c r="DH102" s="953"/>
      <c r="DI102" s="953"/>
      <c r="DJ102" s="953"/>
      <c r="DK102" s="954"/>
      <c r="DL102" s="952"/>
      <c r="DM102" s="953"/>
      <c r="DN102" s="953"/>
      <c r="DO102" s="953"/>
      <c r="DP102" s="954"/>
      <c r="DQ102" s="952"/>
      <c r="DR102" s="953"/>
      <c r="DS102" s="953"/>
      <c r="DT102" s="953"/>
      <c r="DU102" s="954"/>
      <c r="DV102" s="937"/>
      <c r="DW102" s="938"/>
      <c r="DX102" s="938"/>
      <c r="DY102" s="938"/>
      <c r="DZ102" s="939"/>
      <c r="EA102" s="230"/>
    </row>
    <row r="103" spans="1:131" ht="26.25" customHeight="1">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427</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428</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c r="A107" s="249" t="s">
        <v>429</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430</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c r="A108" s="942" t="s">
        <v>431</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432</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c r="A109" s="895" t="s">
        <v>433</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434</v>
      </c>
      <c r="AB109" s="896"/>
      <c r="AC109" s="896"/>
      <c r="AD109" s="896"/>
      <c r="AE109" s="897"/>
      <c r="AF109" s="898" t="s">
        <v>435</v>
      </c>
      <c r="AG109" s="896"/>
      <c r="AH109" s="896"/>
      <c r="AI109" s="896"/>
      <c r="AJ109" s="897"/>
      <c r="AK109" s="898" t="s">
        <v>309</v>
      </c>
      <c r="AL109" s="896"/>
      <c r="AM109" s="896"/>
      <c r="AN109" s="896"/>
      <c r="AO109" s="897"/>
      <c r="AP109" s="898" t="s">
        <v>436</v>
      </c>
      <c r="AQ109" s="896"/>
      <c r="AR109" s="896"/>
      <c r="AS109" s="896"/>
      <c r="AT109" s="929"/>
      <c r="AU109" s="895" t="s">
        <v>433</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434</v>
      </c>
      <c r="BR109" s="896"/>
      <c r="BS109" s="896"/>
      <c r="BT109" s="896"/>
      <c r="BU109" s="897"/>
      <c r="BV109" s="898" t="s">
        <v>435</v>
      </c>
      <c r="BW109" s="896"/>
      <c r="BX109" s="896"/>
      <c r="BY109" s="896"/>
      <c r="BZ109" s="897"/>
      <c r="CA109" s="898" t="s">
        <v>309</v>
      </c>
      <c r="CB109" s="896"/>
      <c r="CC109" s="896"/>
      <c r="CD109" s="896"/>
      <c r="CE109" s="897"/>
      <c r="CF109" s="936" t="s">
        <v>436</v>
      </c>
      <c r="CG109" s="936"/>
      <c r="CH109" s="936"/>
      <c r="CI109" s="936"/>
      <c r="CJ109" s="936"/>
      <c r="CK109" s="898" t="s">
        <v>437</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434</v>
      </c>
      <c r="DH109" s="896"/>
      <c r="DI109" s="896"/>
      <c r="DJ109" s="896"/>
      <c r="DK109" s="897"/>
      <c r="DL109" s="898" t="s">
        <v>435</v>
      </c>
      <c r="DM109" s="896"/>
      <c r="DN109" s="896"/>
      <c r="DO109" s="896"/>
      <c r="DP109" s="897"/>
      <c r="DQ109" s="898" t="s">
        <v>309</v>
      </c>
      <c r="DR109" s="896"/>
      <c r="DS109" s="896"/>
      <c r="DT109" s="896"/>
      <c r="DU109" s="897"/>
      <c r="DV109" s="898" t="s">
        <v>436</v>
      </c>
      <c r="DW109" s="896"/>
      <c r="DX109" s="896"/>
      <c r="DY109" s="896"/>
      <c r="DZ109" s="929"/>
    </row>
    <row r="110" spans="1:131" s="230" customFormat="1" ht="26.25" customHeight="1">
      <c r="A110" s="807" t="s">
        <v>438</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3796089</v>
      </c>
      <c r="AB110" s="889"/>
      <c r="AC110" s="889"/>
      <c r="AD110" s="889"/>
      <c r="AE110" s="890"/>
      <c r="AF110" s="891">
        <v>3677951</v>
      </c>
      <c r="AG110" s="889"/>
      <c r="AH110" s="889"/>
      <c r="AI110" s="889"/>
      <c r="AJ110" s="890"/>
      <c r="AK110" s="891">
        <v>3532795</v>
      </c>
      <c r="AL110" s="889"/>
      <c r="AM110" s="889"/>
      <c r="AN110" s="889"/>
      <c r="AO110" s="890"/>
      <c r="AP110" s="892">
        <v>21.7</v>
      </c>
      <c r="AQ110" s="893"/>
      <c r="AR110" s="893"/>
      <c r="AS110" s="893"/>
      <c r="AT110" s="894"/>
      <c r="AU110" s="930" t="s">
        <v>75</v>
      </c>
      <c r="AV110" s="931"/>
      <c r="AW110" s="931"/>
      <c r="AX110" s="931"/>
      <c r="AY110" s="931"/>
      <c r="AZ110" s="860" t="s">
        <v>439</v>
      </c>
      <c r="BA110" s="808"/>
      <c r="BB110" s="808"/>
      <c r="BC110" s="808"/>
      <c r="BD110" s="808"/>
      <c r="BE110" s="808"/>
      <c r="BF110" s="808"/>
      <c r="BG110" s="808"/>
      <c r="BH110" s="808"/>
      <c r="BI110" s="808"/>
      <c r="BJ110" s="808"/>
      <c r="BK110" s="808"/>
      <c r="BL110" s="808"/>
      <c r="BM110" s="808"/>
      <c r="BN110" s="808"/>
      <c r="BO110" s="808"/>
      <c r="BP110" s="809"/>
      <c r="BQ110" s="861">
        <v>30639164</v>
      </c>
      <c r="BR110" s="842"/>
      <c r="BS110" s="842"/>
      <c r="BT110" s="842"/>
      <c r="BU110" s="842"/>
      <c r="BV110" s="842">
        <v>31271296</v>
      </c>
      <c r="BW110" s="842"/>
      <c r="BX110" s="842"/>
      <c r="BY110" s="842"/>
      <c r="BZ110" s="842"/>
      <c r="CA110" s="842">
        <v>30455664</v>
      </c>
      <c r="CB110" s="842"/>
      <c r="CC110" s="842"/>
      <c r="CD110" s="842"/>
      <c r="CE110" s="842"/>
      <c r="CF110" s="866">
        <v>187.5</v>
      </c>
      <c r="CG110" s="867"/>
      <c r="CH110" s="867"/>
      <c r="CI110" s="867"/>
      <c r="CJ110" s="867"/>
      <c r="CK110" s="926" t="s">
        <v>440</v>
      </c>
      <c r="CL110" s="819"/>
      <c r="CM110" s="860" t="s">
        <v>441</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t="s">
        <v>130</v>
      </c>
      <c r="DH110" s="842"/>
      <c r="DI110" s="842"/>
      <c r="DJ110" s="842"/>
      <c r="DK110" s="842"/>
      <c r="DL110" s="842" t="s">
        <v>442</v>
      </c>
      <c r="DM110" s="842"/>
      <c r="DN110" s="842"/>
      <c r="DO110" s="842"/>
      <c r="DP110" s="842"/>
      <c r="DQ110" s="842" t="s">
        <v>130</v>
      </c>
      <c r="DR110" s="842"/>
      <c r="DS110" s="842"/>
      <c r="DT110" s="842"/>
      <c r="DU110" s="842"/>
      <c r="DV110" s="843" t="s">
        <v>443</v>
      </c>
      <c r="DW110" s="843"/>
      <c r="DX110" s="843"/>
      <c r="DY110" s="843"/>
      <c r="DZ110" s="844"/>
    </row>
    <row r="111" spans="1:131" s="230" customFormat="1" ht="26.25" customHeight="1">
      <c r="A111" s="774" t="s">
        <v>444</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445</v>
      </c>
      <c r="AB111" s="919"/>
      <c r="AC111" s="919"/>
      <c r="AD111" s="919"/>
      <c r="AE111" s="920"/>
      <c r="AF111" s="921" t="s">
        <v>442</v>
      </c>
      <c r="AG111" s="919"/>
      <c r="AH111" s="919"/>
      <c r="AI111" s="919"/>
      <c r="AJ111" s="920"/>
      <c r="AK111" s="921" t="s">
        <v>443</v>
      </c>
      <c r="AL111" s="919"/>
      <c r="AM111" s="919"/>
      <c r="AN111" s="919"/>
      <c r="AO111" s="920"/>
      <c r="AP111" s="922" t="s">
        <v>446</v>
      </c>
      <c r="AQ111" s="923"/>
      <c r="AR111" s="923"/>
      <c r="AS111" s="923"/>
      <c r="AT111" s="924"/>
      <c r="AU111" s="932"/>
      <c r="AV111" s="933"/>
      <c r="AW111" s="933"/>
      <c r="AX111" s="933"/>
      <c r="AY111" s="933"/>
      <c r="AZ111" s="815" t="s">
        <v>447</v>
      </c>
      <c r="BA111" s="752"/>
      <c r="BB111" s="752"/>
      <c r="BC111" s="752"/>
      <c r="BD111" s="752"/>
      <c r="BE111" s="752"/>
      <c r="BF111" s="752"/>
      <c r="BG111" s="752"/>
      <c r="BH111" s="752"/>
      <c r="BI111" s="752"/>
      <c r="BJ111" s="752"/>
      <c r="BK111" s="752"/>
      <c r="BL111" s="752"/>
      <c r="BM111" s="752"/>
      <c r="BN111" s="752"/>
      <c r="BO111" s="752"/>
      <c r="BP111" s="753"/>
      <c r="BQ111" s="816">
        <v>640817</v>
      </c>
      <c r="BR111" s="817"/>
      <c r="BS111" s="817"/>
      <c r="BT111" s="817"/>
      <c r="BU111" s="817"/>
      <c r="BV111" s="817">
        <v>580305</v>
      </c>
      <c r="BW111" s="817"/>
      <c r="BX111" s="817"/>
      <c r="BY111" s="817"/>
      <c r="BZ111" s="817"/>
      <c r="CA111" s="817">
        <v>521112</v>
      </c>
      <c r="CB111" s="817"/>
      <c r="CC111" s="817"/>
      <c r="CD111" s="817"/>
      <c r="CE111" s="817"/>
      <c r="CF111" s="875">
        <v>3.2</v>
      </c>
      <c r="CG111" s="876"/>
      <c r="CH111" s="876"/>
      <c r="CI111" s="876"/>
      <c r="CJ111" s="876"/>
      <c r="CK111" s="927"/>
      <c r="CL111" s="821"/>
      <c r="CM111" s="815" t="s">
        <v>448</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449</v>
      </c>
      <c r="DH111" s="817"/>
      <c r="DI111" s="817"/>
      <c r="DJ111" s="817"/>
      <c r="DK111" s="817"/>
      <c r="DL111" s="817" t="s">
        <v>450</v>
      </c>
      <c r="DM111" s="817"/>
      <c r="DN111" s="817"/>
      <c r="DO111" s="817"/>
      <c r="DP111" s="817"/>
      <c r="DQ111" s="817" t="s">
        <v>442</v>
      </c>
      <c r="DR111" s="817"/>
      <c r="DS111" s="817"/>
      <c r="DT111" s="817"/>
      <c r="DU111" s="817"/>
      <c r="DV111" s="794" t="s">
        <v>449</v>
      </c>
      <c r="DW111" s="794"/>
      <c r="DX111" s="794"/>
      <c r="DY111" s="794"/>
      <c r="DZ111" s="795"/>
    </row>
    <row r="112" spans="1:131" s="230" customFormat="1" ht="26.25" customHeight="1">
      <c r="A112" s="912" t="s">
        <v>451</v>
      </c>
      <c r="B112" s="913"/>
      <c r="C112" s="752" t="s">
        <v>452</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449</v>
      </c>
      <c r="AB112" s="780"/>
      <c r="AC112" s="780"/>
      <c r="AD112" s="780"/>
      <c r="AE112" s="781"/>
      <c r="AF112" s="782" t="s">
        <v>130</v>
      </c>
      <c r="AG112" s="780"/>
      <c r="AH112" s="780"/>
      <c r="AI112" s="780"/>
      <c r="AJ112" s="781"/>
      <c r="AK112" s="782" t="s">
        <v>442</v>
      </c>
      <c r="AL112" s="780"/>
      <c r="AM112" s="780"/>
      <c r="AN112" s="780"/>
      <c r="AO112" s="781"/>
      <c r="AP112" s="824" t="s">
        <v>130</v>
      </c>
      <c r="AQ112" s="825"/>
      <c r="AR112" s="825"/>
      <c r="AS112" s="825"/>
      <c r="AT112" s="826"/>
      <c r="AU112" s="932"/>
      <c r="AV112" s="933"/>
      <c r="AW112" s="933"/>
      <c r="AX112" s="933"/>
      <c r="AY112" s="933"/>
      <c r="AZ112" s="815" t="s">
        <v>453</v>
      </c>
      <c r="BA112" s="752"/>
      <c r="BB112" s="752"/>
      <c r="BC112" s="752"/>
      <c r="BD112" s="752"/>
      <c r="BE112" s="752"/>
      <c r="BF112" s="752"/>
      <c r="BG112" s="752"/>
      <c r="BH112" s="752"/>
      <c r="BI112" s="752"/>
      <c r="BJ112" s="752"/>
      <c r="BK112" s="752"/>
      <c r="BL112" s="752"/>
      <c r="BM112" s="752"/>
      <c r="BN112" s="752"/>
      <c r="BO112" s="752"/>
      <c r="BP112" s="753"/>
      <c r="BQ112" s="816">
        <v>690364</v>
      </c>
      <c r="BR112" s="817"/>
      <c r="BS112" s="817"/>
      <c r="BT112" s="817"/>
      <c r="BU112" s="817"/>
      <c r="BV112" s="817">
        <v>574368</v>
      </c>
      <c r="BW112" s="817"/>
      <c r="BX112" s="817"/>
      <c r="BY112" s="817"/>
      <c r="BZ112" s="817"/>
      <c r="CA112" s="817">
        <v>511462</v>
      </c>
      <c r="CB112" s="817"/>
      <c r="CC112" s="817"/>
      <c r="CD112" s="817"/>
      <c r="CE112" s="817"/>
      <c r="CF112" s="875">
        <v>3.1</v>
      </c>
      <c r="CG112" s="876"/>
      <c r="CH112" s="876"/>
      <c r="CI112" s="876"/>
      <c r="CJ112" s="876"/>
      <c r="CK112" s="927"/>
      <c r="CL112" s="821"/>
      <c r="CM112" s="815" t="s">
        <v>454</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130</v>
      </c>
      <c r="DH112" s="817"/>
      <c r="DI112" s="817"/>
      <c r="DJ112" s="817"/>
      <c r="DK112" s="817"/>
      <c r="DL112" s="817" t="s">
        <v>130</v>
      </c>
      <c r="DM112" s="817"/>
      <c r="DN112" s="817"/>
      <c r="DO112" s="817"/>
      <c r="DP112" s="817"/>
      <c r="DQ112" s="817" t="s">
        <v>449</v>
      </c>
      <c r="DR112" s="817"/>
      <c r="DS112" s="817"/>
      <c r="DT112" s="817"/>
      <c r="DU112" s="817"/>
      <c r="DV112" s="794" t="s">
        <v>130</v>
      </c>
      <c r="DW112" s="794"/>
      <c r="DX112" s="794"/>
      <c r="DY112" s="794"/>
      <c r="DZ112" s="795"/>
    </row>
    <row r="113" spans="1:130" s="230" customFormat="1" ht="26.25" customHeight="1">
      <c r="A113" s="914"/>
      <c r="B113" s="915"/>
      <c r="C113" s="752" t="s">
        <v>455</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55762</v>
      </c>
      <c r="AB113" s="919"/>
      <c r="AC113" s="919"/>
      <c r="AD113" s="919"/>
      <c r="AE113" s="920"/>
      <c r="AF113" s="921">
        <v>51937</v>
      </c>
      <c r="AG113" s="919"/>
      <c r="AH113" s="919"/>
      <c r="AI113" s="919"/>
      <c r="AJ113" s="920"/>
      <c r="AK113" s="921">
        <v>54599</v>
      </c>
      <c r="AL113" s="919"/>
      <c r="AM113" s="919"/>
      <c r="AN113" s="919"/>
      <c r="AO113" s="920"/>
      <c r="AP113" s="922">
        <v>0.3</v>
      </c>
      <c r="AQ113" s="923"/>
      <c r="AR113" s="923"/>
      <c r="AS113" s="923"/>
      <c r="AT113" s="924"/>
      <c r="AU113" s="932"/>
      <c r="AV113" s="933"/>
      <c r="AW113" s="933"/>
      <c r="AX113" s="933"/>
      <c r="AY113" s="933"/>
      <c r="AZ113" s="815" t="s">
        <v>456</v>
      </c>
      <c r="BA113" s="752"/>
      <c r="BB113" s="752"/>
      <c r="BC113" s="752"/>
      <c r="BD113" s="752"/>
      <c r="BE113" s="752"/>
      <c r="BF113" s="752"/>
      <c r="BG113" s="752"/>
      <c r="BH113" s="752"/>
      <c r="BI113" s="752"/>
      <c r="BJ113" s="752"/>
      <c r="BK113" s="752"/>
      <c r="BL113" s="752"/>
      <c r="BM113" s="752"/>
      <c r="BN113" s="752"/>
      <c r="BO113" s="752"/>
      <c r="BP113" s="753"/>
      <c r="BQ113" s="816" t="s">
        <v>457</v>
      </c>
      <c r="BR113" s="817"/>
      <c r="BS113" s="817"/>
      <c r="BT113" s="817"/>
      <c r="BU113" s="817"/>
      <c r="BV113" s="817" t="s">
        <v>458</v>
      </c>
      <c r="BW113" s="817"/>
      <c r="BX113" s="817"/>
      <c r="BY113" s="817"/>
      <c r="BZ113" s="817"/>
      <c r="CA113" s="817" t="s">
        <v>449</v>
      </c>
      <c r="CB113" s="817"/>
      <c r="CC113" s="817"/>
      <c r="CD113" s="817"/>
      <c r="CE113" s="817"/>
      <c r="CF113" s="875" t="s">
        <v>130</v>
      </c>
      <c r="CG113" s="876"/>
      <c r="CH113" s="876"/>
      <c r="CI113" s="876"/>
      <c r="CJ113" s="876"/>
      <c r="CK113" s="927"/>
      <c r="CL113" s="821"/>
      <c r="CM113" s="815" t="s">
        <v>459</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130</v>
      </c>
      <c r="DH113" s="780"/>
      <c r="DI113" s="780"/>
      <c r="DJ113" s="780"/>
      <c r="DK113" s="781"/>
      <c r="DL113" s="782" t="s">
        <v>449</v>
      </c>
      <c r="DM113" s="780"/>
      <c r="DN113" s="780"/>
      <c r="DO113" s="780"/>
      <c r="DP113" s="781"/>
      <c r="DQ113" s="782" t="s">
        <v>442</v>
      </c>
      <c r="DR113" s="780"/>
      <c r="DS113" s="780"/>
      <c r="DT113" s="780"/>
      <c r="DU113" s="781"/>
      <c r="DV113" s="824" t="s">
        <v>130</v>
      </c>
      <c r="DW113" s="825"/>
      <c r="DX113" s="825"/>
      <c r="DY113" s="825"/>
      <c r="DZ113" s="826"/>
    </row>
    <row r="114" spans="1:130" s="230" customFormat="1" ht="26.25" customHeight="1">
      <c r="A114" s="914"/>
      <c r="B114" s="915"/>
      <c r="C114" s="752" t="s">
        <v>460</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t="s">
        <v>130</v>
      </c>
      <c r="AB114" s="780"/>
      <c r="AC114" s="780"/>
      <c r="AD114" s="780"/>
      <c r="AE114" s="781"/>
      <c r="AF114" s="782" t="s">
        <v>442</v>
      </c>
      <c r="AG114" s="780"/>
      <c r="AH114" s="780"/>
      <c r="AI114" s="780"/>
      <c r="AJ114" s="781"/>
      <c r="AK114" s="782" t="s">
        <v>130</v>
      </c>
      <c r="AL114" s="780"/>
      <c r="AM114" s="780"/>
      <c r="AN114" s="780"/>
      <c r="AO114" s="781"/>
      <c r="AP114" s="824" t="s">
        <v>130</v>
      </c>
      <c r="AQ114" s="825"/>
      <c r="AR114" s="825"/>
      <c r="AS114" s="825"/>
      <c r="AT114" s="826"/>
      <c r="AU114" s="932"/>
      <c r="AV114" s="933"/>
      <c r="AW114" s="933"/>
      <c r="AX114" s="933"/>
      <c r="AY114" s="933"/>
      <c r="AZ114" s="815" t="s">
        <v>461</v>
      </c>
      <c r="BA114" s="752"/>
      <c r="BB114" s="752"/>
      <c r="BC114" s="752"/>
      <c r="BD114" s="752"/>
      <c r="BE114" s="752"/>
      <c r="BF114" s="752"/>
      <c r="BG114" s="752"/>
      <c r="BH114" s="752"/>
      <c r="BI114" s="752"/>
      <c r="BJ114" s="752"/>
      <c r="BK114" s="752"/>
      <c r="BL114" s="752"/>
      <c r="BM114" s="752"/>
      <c r="BN114" s="752"/>
      <c r="BO114" s="752"/>
      <c r="BP114" s="753"/>
      <c r="BQ114" s="816">
        <v>3611706</v>
      </c>
      <c r="BR114" s="817"/>
      <c r="BS114" s="817"/>
      <c r="BT114" s="817"/>
      <c r="BU114" s="817"/>
      <c r="BV114" s="817">
        <v>3988984</v>
      </c>
      <c r="BW114" s="817"/>
      <c r="BX114" s="817"/>
      <c r="BY114" s="817"/>
      <c r="BZ114" s="817"/>
      <c r="CA114" s="817">
        <v>3961574</v>
      </c>
      <c r="CB114" s="817"/>
      <c r="CC114" s="817"/>
      <c r="CD114" s="817"/>
      <c r="CE114" s="817"/>
      <c r="CF114" s="875">
        <v>24.4</v>
      </c>
      <c r="CG114" s="876"/>
      <c r="CH114" s="876"/>
      <c r="CI114" s="876"/>
      <c r="CJ114" s="876"/>
      <c r="CK114" s="927"/>
      <c r="CL114" s="821"/>
      <c r="CM114" s="815" t="s">
        <v>462</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442</v>
      </c>
      <c r="DH114" s="780"/>
      <c r="DI114" s="780"/>
      <c r="DJ114" s="780"/>
      <c r="DK114" s="781"/>
      <c r="DL114" s="782" t="s">
        <v>449</v>
      </c>
      <c r="DM114" s="780"/>
      <c r="DN114" s="780"/>
      <c r="DO114" s="780"/>
      <c r="DP114" s="781"/>
      <c r="DQ114" s="782" t="s">
        <v>450</v>
      </c>
      <c r="DR114" s="780"/>
      <c r="DS114" s="780"/>
      <c r="DT114" s="780"/>
      <c r="DU114" s="781"/>
      <c r="DV114" s="824" t="s">
        <v>458</v>
      </c>
      <c r="DW114" s="825"/>
      <c r="DX114" s="825"/>
      <c r="DY114" s="825"/>
      <c r="DZ114" s="826"/>
    </row>
    <row r="115" spans="1:130" s="230" customFormat="1" ht="26.25" customHeight="1">
      <c r="A115" s="914"/>
      <c r="B115" s="915"/>
      <c r="C115" s="752" t="s">
        <v>463</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v>92148</v>
      </c>
      <c r="AB115" s="919"/>
      <c r="AC115" s="919"/>
      <c r="AD115" s="919"/>
      <c r="AE115" s="920"/>
      <c r="AF115" s="921">
        <v>61173</v>
      </c>
      <c r="AG115" s="919"/>
      <c r="AH115" s="919"/>
      <c r="AI115" s="919"/>
      <c r="AJ115" s="920"/>
      <c r="AK115" s="921">
        <v>59193</v>
      </c>
      <c r="AL115" s="919"/>
      <c r="AM115" s="919"/>
      <c r="AN115" s="919"/>
      <c r="AO115" s="920"/>
      <c r="AP115" s="922">
        <v>0.4</v>
      </c>
      <c r="AQ115" s="923"/>
      <c r="AR115" s="923"/>
      <c r="AS115" s="923"/>
      <c r="AT115" s="924"/>
      <c r="AU115" s="932"/>
      <c r="AV115" s="933"/>
      <c r="AW115" s="933"/>
      <c r="AX115" s="933"/>
      <c r="AY115" s="933"/>
      <c r="AZ115" s="815" t="s">
        <v>464</v>
      </c>
      <c r="BA115" s="752"/>
      <c r="BB115" s="752"/>
      <c r="BC115" s="752"/>
      <c r="BD115" s="752"/>
      <c r="BE115" s="752"/>
      <c r="BF115" s="752"/>
      <c r="BG115" s="752"/>
      <c r="BH115" s="752"/>
      <c r="BI115" s="752"/>
      <c r="BJ115" s="752"/>
      <c r="BK115" s="752"/>
      <c r="BL115" s="752"/>
      <c r="BM115" s="752"/>
      <c r="BN115" s="752"/>
      <c r="BO115" s="752"/>
      <c r="BP115" s="753"/>
      <c r="BQ115" s="816" t="s">
        <v>130</v>
      </c>
      <c r="BR115" s="817"/>
      <c r="BS115" s="817"/>
      <c r="BT115" s="817"/>
      <c r="BU115" s="817"/>
      <c r="BV115" s="817" t="s">
        <v>130</v>
      </c>
      <c r="BW115" s="817"/>
      <c r="BX115" s="817"/>
      <c r="BY115" s="817"/>
      <c r="BZ115" s="817"/>
      <c r="CA115" s="817" t="s">
        <v>450</v>
      </c>
      <c r="CB115" s="817"/>
      <c r="CC115" s="817"/>
      <c r="CD115" s="817"/>
      <c r="CE115" s="817"/>
      <c r="CF115" s="875" t="s">
        <v>130</v>
      </c>
      <c r="CG115" s="876"/>
      <c r="CH115" s="876"/>
      <c r="CI115" s="876"/>
      <c r="CJ115" s="876"/>
      <c r="CK115" s="927"/>
      <c r="CL115" s="821"/>
      <c r="CM115" s="815" t="s">
        <v>465</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449</v>
      </c>
      <c r="DH115" s="780"/>
      <c r="DI115" s="780"/>
      <c r="DJ115" s="780"/>
      <c r="DK115" s="781"/>
      <c r="DL115" s="782" t="s">
        <v>130</v>
      </c>
      <c r="DM115" s="780"/>
      <c r="DN115" s="780"/>
      <c r="DO115" s="780"/>
      <c r="DP115" s="781"/>
      <c r="DQ115" s="782" t="s">
        <v>450</v>
      </c>
      <c r="DR115" s="780"/>
      <c r="DS115" s="780"/>
      <c r="DT115" s="780"/>
      <c r="DU115" s="781"/>
      <c r="DV115" s="824" t="s">
        <v>130</v>
      </c>
      <c r="DW115" s="825"/>
      <c r="DX115" s="825"/>
      <c r="DY115" s="825"/>
      <c r="DZ115" s="826"/>
    </row>
    <row r="116" spans="1:130" s="230" customFormat="1" ht="26.25" customHeight="1">
      <c r="A116" s="916"/>
      <c r="B116" s="917"/>
      <c r="C116" s="839" t="s">
        <v>466</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v>134</v>
      </c>
      <c r="AB116" s="780"/>
      <c r="AC116" s="780"/>
      <c r="AD116" s="780"/>
      <c r="AE116" s="781"/>
      <c r="AF116" s="782">
        <v>710</v>
      </c>
      <c r="AG116" s="780"/>
      <c r="AH116" s="780"/>
      <c r="AI116" s="780"/>
      <c r="AJ116" s="781"/>
      <c r="AK116" s="782">
        <v>44</v>
      </c>
      <c r="AL116" s="780"/>
      <c r="AM116" s="780"/>
      <c r="AN116" s="780"/>
      <c r="AO116" s="781"/>
      <c r="AP116" s="824">
        <v>0</v>
      </c>
      <c r="AQ116" s="825"/>
      <c r="AR116" s="825"/>
      <c r="AS116" s="825"/>
      <c r="AT116" s="826"/>
      <c r="AU116" s="932"/>
      <c r="AV116" s="933"/>
      <c r="AW116" s="933"/>
      <c r="AX116" s="933"/>
      <c r="AY116" s="933"/>
      <c r="AZ116" s="909" t="s">
        <v>467</v>
      </c>
      <c r="BA116" s="910"/>
      <c r="BB116" s="910"/>
      <c r="BC116" s="910"/>
      <c r="BD116" s="910"/>
      <c r="BE116" s="910"/>
      <c r="BF116" s="910"/>
      <c r="BG116" s="910"/>
      <c r="BH116" s="910"/>
      <c r="BI116" s="910"/>
      <c r="BJ116" s="910"/>
      <c r="BK116" s="910"/>
      <c r="BL116" s="910"/>
      <c r="BM116" s="910"/>
      <c r="BN116" s="910"/>
      <c r="BO116" s="910"/>
      <c r="BP116" s="911"/>
      <c r="BQ116" s="816" t="s">
        <v>457</v>
      </c>
      <c r="BR116" s="817"/>
      <c r="BS116" s="817"/>
      <c r="BT116" s="817"/>
      <c r="BU116" s="817"/>
      <c r="BV116" s="817" t="s">
        <v>449</v>
      </c>
      <c r="BW116" s="817"/>
      <c r="BX116" s="817"/>
      <c r="BY116" s="817"/>
      <c r="BZ116" s="817"/>
      <c r="CA116" s="817" t="s">
        <v>442</v>
      </c>
      <c r="CB116" s="817"/>
      <c r="CC116" s="817"/>
      <c r="CD116" s="817"/>
      <c r="CE116" s="817"/>
      <c r="CF116" s="875" t="s">
        <v>449</v>
      </c>
      <c r="CG116" s="876"/>
      <c r="CH116" s="876"/>
      <c r="CI116" s="876"/>
      <c r="CJ116" s="876"/>
      <c r="CK116" s="927"/>
      <c r="CL116" s="821"/>
      <c r="CM116" s="815" t="s">
        <v>468</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442</v>
      </c>
      <c r="DH116" s="780"/>
      <c r="DI116" s="780"/>
      <c r="DJ116" s="780"/>
      <c r="DK116" s="781"/>
      <c r="DL116" s="782" t="s">
        <v>449</v>
      </c>
      <c r="DM116" s="780"/>
      <c r="DN116" s="780"/>
      <c r="DO116" s="780"/>
      <c r="DP116" s="781"/>
      <c r="DQ116" s="782" t="s">
        <v>446</v>
      </c>
      <c r="DR116" s="780"/>
      <c r="DS116" s="780"/>
      <c r="DT116" s="780"/>
      <c r="DU116" s="781"/>
      <c r="DV116" s="824" t="s">
        <v>130</v>
      </c>
      <c r="DW116" s="825"/>
      <c r="DX116" s="825"/>
      <c r="DY116" s="825"/>
      <c r="DZ116" s="826"/>
    </row>
    <row r="117" spans="1:130" s="230" customFormat="1" ht="26.25" customHeight="1">
      <c r="A117" s="895" t="s">
        <v>189</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469</v>
      </c>
      <c r="Z117" s="897"/>
      <c r="AA117" s="902">
        <v>3944133</v>
      </c>
      <c r="AB117" s="903"/>
      <c r="AC117" s="903"/>
      <c r="AD117" s="903"/>
      <c r="AE117" s="904"/>
      <c r="AF117" s="905">
        <v>3791771</v>
      </c>
      <c r="AG117" s="903"/>
      <c r="AH117" s="903"/>
      <c r="AI117" s="903"/>
      <c r="AJ117" s="904"/>
      <c r="AK117" s="905">
        <v>3646631</v>
      </c>
      <c r="AL117" s="903"/>
      <c r="AM117" s="903"/>
      <c r="AN117" s="903"/>
      <c r="AO117" s="904"/>
      <c r="AP117" s="906"/>
      <c r="AQ117" s="907"/>
      <c r="AR117" s="907"/>
      <c r="AS117" s="907"/>
      <c r="AT117" s="908"/>
      <c r="AU117" s="932"/>
      <c r="AV117" s="933"/>
      <c r="AW117" s="933"/>
      <c r="AX117" s="933"/>
      <c r="AY117" s="933"/>
      <c r="AZ117" s="863" t="s">
        <v>470</v>
      </c>
      <c r="BA117" s="864"/>
      <c r="BB117" s="864"/>
      <c r="BC117" s="864"/>
      <c r="BD117" s="864"/>
      <c r="BE117" s="864"/>
      <c r="BF117" s="864"/>
      <c r="BG117" s="864"/>
      <c r="BH117" s="864"/>
      <c r="BI117" s="864"/>
      <c r="BJ117" s="864"/>
      <c r="BK117" s="864"/>
      <c r="BL117" s="864"/>
      <c r="BM117" s="864"/>
      <c r="BN117" s="864"/>
      <c r="BO117" s="864"/>
      <c r="BP117" s="865"/>
      <c r="BQ117" s="816" t="s">
        <v>442</v>
      </c>
      <c r="BR117" s="817"/>
      <c r="BS117" s="817"/>
      <c r="BT117" s="817"/>
      <c r="BU117" s="817"/>
      <c r="BV117" s="817" t="s">
        <v>130</v>
      </c>
      <c r="BW117" s="817"/>
      <c r="BX117" s="817"/>
      <c r="BY117" s="817"/>
      <c r="BZ117" s="817"/>
      <c r="CA117" s="817" t="s">
        <v>445</v>
      </c>
      <c r="CB117" s="817"/>
      <c r="CC117" s="817"/>
      <c r="CD117" s="817"/>
      <c r="CE117" s="817"/>
      <c r="CF117" s="875" t="s">
        <v>130</v>
      </c>
      <c r="CG117" s="876"/>
      <c r="CH117" s="876"/>
      <c r="CI117" s="876"/>
      <c r="CJ117" s="876"/>
      <c r="CK117" s="927"/>
      <c r="CL117" s="821"/>
      <c r="CM117" s="815" t="s">
        <v>471</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130</v>
      </c>
      <c r="DH117" s="780"/>
      <c r="DI117" s="780"/>
      <c r="DJ117" s="780"/>
      <c r="DK117" s="781"/>
      <c r="DL117" s="782" t="s">
        <v>130</v>
      </c>
      <c r="DM117" s="780"/>
      <c r="DN117" s="780"/>
      <c r="DO117" s="780"/>
      <c r="DP117" s="781"/>
      <c r="DQ117" s="782" t="s">
        <v>442</v>
      </c>
      <c r="DR117" s="780"/>
      <c r="DS117" s="780"/>
      <c r="DT117" s="780"/>
      <c r="DU117" s="781"/>
      <c r="DV117" s="824" t="s">
        <v>130</v>
      </c>
      <c r="DW117" s="825"/>
      <c r="DX117" s="825"/>
      <c r="DY117" s="825"/>
      <c r="DZ117" s="826"/>
    </row>
    <row r="118" spans="1:130" s="230" customFormat="1" ht="26.25" customHeight="1">
      <c r="A118" s="895" t="s">
        <v>437</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434</v>
      </c>
      <c r="AB118" s="896"/>
      <c r="AC118" s="896"/>
      <c r="AD118" s="896"/>
      <c r="AE118" s="897"/>
      <c r="AF118" s="898" t="s">
        <v>435</v>
      </c>
      <c r="AG118" s="896"/>
      <c r="AH118" s="896"/>
      <c r="AI118" s="896"/>
      <c r="AJ118" s="897"/>
      <c r="AK118" s="898" t="s">
        <v>309</v>
      </c>
      <c r="AL118" s="896"/>
      <c r="AM118" s="896"/>
      <c r="AN118" s="896"/>
      <c r="AO118" s="897"/>
      <c r="AP118" s="899" t="s">
        <v>436</v>
      </c>
      <c r="AQ118" s="900"/>
      <c r="AR118" s="900"/>
      <c r="AS118" s="900"/>
      <c r="AT118" s="901"/>
      <c r="AU118" s="932"/>
      <c r="AV118" s="933"/>
      <c r="AW118" s="933"/>
      <c r="AX118" s="933"/>
      <c r="AY118" s="933"/>
      <c r="AZ118" s="838" t="s">
        <v>472</v>
      </c>
      <c r="BA118" s="839"/>
      <c r="BB118" s="839"/>
      <c r="BC118" s="839"/>
      <c r="BD118" s="839"/>
      <c r="BE118" s="839"/>
      <c r="BF118" s="839"/>
      <c r="BG118" s="839"/>
      <c r="BH118" s="839"/>
      <c r="BI118" s="839"/>
      <c r="BJ118" s="839"/>
      <c r="BK118" s="839"/>
      <c r="BL118" s="839"/>
      <c r="BM118" s="839"/>
      <c r="BN118" s="839"/>
      <c r="BO118" s="839"/>
      <c r="BP118" s="840"/>
      <c r="BQ118" s="879" t="s">
        <v>446</v>
      </c>
      <c r="BR118" s="845"/>
      <c r="BS118" s="845"/>
      <c r="BT118" s="845"/>
      <c r="BU118" s="845"/>
      <c r="BV118" s="845" t="s">
        <v>130</v>
      </c>
      <c r="BW118" s="845"/>
      <c r="BX118" s="845"/>
      <c r="BY118" s="845"/>
      <c r="BZ118" s="845"/>
      <c r="CA118" s="845" t="s">
        <v>130</v>
      </c>
      <c r="CB118" s="845"/>
      <c r="CC118" s="845"/>
      <c r="CD118" s="845"/>
      <c r="CE118" s="845"/>
      <c r="CF118" s="875" t="s">
        <v>130</v>
      </c>
      <c r="CG118" s="876"/>
      <c r="CH118" s="876"/>
      <c r="CI118" s="876"/>
      <c r="CJ118" s="876"/>
      <c r="CK118" s="927"/>
      <c r="CL118" s="821"/>
      <c r="CM118" s="815" t="s">
        <v>473</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130</v>
      </c>
      <c r="DH118" s="780"/>
      <c r="DI118" s="780"/>
      <c r="DJ118" s="780"/>
      <c r="DK118" s="781"/>
      <c r="DL118" s="782" t="s">
        <v>130</v>
      </c>
      <c r="DM118" s="780"/>
      <c r="DN118" s="780"/>
      <c r="DO118" s="780"/>
      <c r="DP118" s="781"/>
      <c r="DQ118" s="782" t="s">
        <v>446</v>
      </c>
      <c r="DR118" s="780"/>
      <c r="DS118" s="780"/>
      <c r="DT118" s="780"/>
      <c r="DU118" s="781"/>
      <c r="DV118" s="824" t="s">
        <v>130</v>
      </c>
      <c r="DW118" s="825"/>
      <c r="DX118" s="825"/>
      <c r="DY118" s="825"/>
      <c r="DZ118" s="826"/>
    </row>
    <row r="119" spans="1:130" s="230" customFormat="1" ht="26.25" customHeight="1">
      <c r="A119" s="818" t="s">
        <v>440</v>
      </c>
      <c r="B119" s="819"/>
      <c r="C119" s="860" t="s">
        <v>441</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442</v>
      </c>
      <c r="AB119" s="889"/>
      <c r="AC119" s="889"/>
      <c r="AD119" s="889"/>
      <c r="AE119" s="890"/>
      <c r="AF119" s="891" t="s">
        <v>457</v>
      </c>
      <c r="AG119" s="889"/>
      <c r="AH119" s="889"/>
      <c r="AI119" s="889"/>
      <c r="AJ119" s="890"/>
      <c r="AK119" s="891" t="s">
        <v>446</v>
      </c>
      <c r="AL119" s="889"/>
      <c r="AM119" s="889"/>
      <c r="AN119" s="889"/>
      <c r="AO119" s="890"/>
      <c r="AP119" s="892" t="s">
        <v>446</v>
      </c>
      <c r="AQ119" s="893"/>
      <c r="AR119" s="893"/>
      <c r="AS119" s="893"/>
      <c r="AT119" s="894"/>
      <c r="AU119" s="934"/>
      <c r="AV119" s="935"/>
      <c r="AW119" s="935"/>
      <c r="AX119" s="935"/>
      <c r="AY119" s="935"/>
      <c r="AZ119" s="251" t="s">
        <v>189</v>
      </c>
      <c r="BA119" s="251"/>
      <c r="BB119" s="251"/>
      <c r="BC119" s="251"/>
      <c r="BD119" s="251"/>
      <c r="BE119" s="251"/>
      <c r="BF119" s="251"/>
      <c r="BG119" s="251"/>
      <c r="BH119" s="251"/>
      <c r="BI119" s="251"/>
      <c r="BJ119" s="251"/>
      <c r="BK119" s="251"/>
      <c r="BL119" s="251"/>
      <c r="BM119" s="251"/>
      <c r="BN119" s="251"/>
      <c r="BO119" s="877" t="s">
        <v>474</v>
      </c>
      <c r="BP119" s="878"/>
      <c r="BQ119" s="879">
        <v>35582051</v>
      </c>
      <c r="BR119" s="845"/>
      <c r="BS119" s="845"/>
      <c r="BT119" s="845"/>
      <c r="BU119" s="845"/>
      <c r="BV119" s="845">
        <v>36414953</v>
      </c>
      <c r="BW119" s="845"/>
      <c r="BX119" s="845"/>
      <c r="BY119" s="845"/>
      <c r="BZ119" s="845"/>
      <c r="CA119" s="845">
        <v>35449812</v>
      </c>
      <c r="CB119" s="845"/>
      <c r="CC119" s="845"/>
      <c r="CD119" s="845"/>
      <c r="CE119" s="845"/>
      <c r="CF119" s="748"/>
      <c r="CG119" s="749"/>
      <c r="CH119" s="749"/>
      <c r="CI119" s="749"/>
      <c r="CJ119" s="834"/>
      <c r="CK119" s="928"/>
      <c r="CL119" s="823"/>
      <c r="CM119" s="838" t="s">
        <v>475</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v>640817</v>
      </c>
      <c r="DH119" s="764"/>
      <c r="DI119" s="764"/>
      <c r="DJ119" s="764"/>
      <c r="DK119" s="765"/>
      <c r="DL119" s="766">
        <v>580305</v>
      </c>
      <c r="DM119" s="764"/>
      <c r="DN119" s="764"/>
      <c r="DO119" s="764"/>
      <c r="DP119" s="765"/>
      <c r="DQ119" s="766">
        <v>521112</v>
      </c>
      <c r="DR119" s="764"/>
      <c r="DS119" s="764"/>
      <c r="DT119" s="764"/>
      <c r="DU119" s="765"/>
      <c r="DV119" s="848">
        <v>3.2</v>
      </c>
      <c r="DW119" s="849"/>
      <c r="DX119" s="849"/>
      <c r="DY119" s="849"/>
      <c r="DZ119" s="850"/>
    </row>
    <row r="120" spans="1:130" s="230" customFormat="1" ht="26.25" customHeight="1">
      <c r="A120" s="820"/>
      <c r="B120" s="821"/>
      <c r="C120" s="815" t="s">
        <v>448</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457</v>
      </c>
      <c r="AB120" s="780"/>
      <c r="AC120" s="780"/>
      <c r="AD120" s="780"/>
      <c r="AE120" s="781"/>
      <c r="AF120" s="782" t="s">
        <v>457</v>
      </c>
      <c r="AG120" s="780"/>
      <c r="AH120" s="780"/>
      <c r="AI120" s="780"/>
      <c r="AJ120" s="781"/>
      <c r="AK120" s="782" t="s">
        <v>445</v>
      </c>
      <c r="AL120" s="780"/>
      <c r="AM120" s="780"/>
      <c r="AN120" s="780"/>
      <c r="AO120" s="781"/>
      <c r="AP120" s="824" t="s">
        <v>442</v>
      </c>
      <c r="AQ120" s="825"/>
      <c r="AR120" s="825"/>
      <c r="AS120" s="825"/>
      <c r="AT120" s="826"/>
      <c r="AU120" s="880" t="s">
        <v>476</v>
      </c>
      <c r="AV120" s="881"/>
      <c r="AW120" s="881"/>
      <c r="AX120" s="881"/>
      <c r="AY120" s="882"/>
      <c r="AZ120" s="860" t="s">
        <v>477</v>
      </c>
      <c r="BA120" s="808"/>
      <c r="BB120" s="808"/>
      <c r="BC120" s="808"/>
      <c r="BD120" s="808"/>
      <c r="BE120" s="808"/>
      <c r="BF120" s="808"/>
      <c r="BG120" s="808"/>
      <c r="BH120" s="808"/>
      <c r="BI120" s="808"/>
      <c r="BJ120" s="808"/>
      <c r="BK120" s="808"/>
      <c r="BL120" s="808"/>
      <c r="BM120" s="808"/>
      <c r="BN120" s="808"/>
      <c r="BO120" s="808"/>
      <c r="BP120" s="809"/>
      <c r="BQ120" s="861">
        <v>4368866</v>
      </c>
      <c r="BR120" s="842"/>
      <c r="BS120" s="842"/>
      <c r="BT120" s="842"/>
      <c r="BU120" s="842"/>
      <c r="BV120" s="842">
        <v>5881396</v>
      </c>
      <c r="BW120" s="842"/>
      <c r="BX120" s="842"/>
      <c r="BY120" s="842"/>
      <c r="BZ120" s="842"/>
      <c r="CA120" s="842">
        <v>6760464</v>
      </c>
      <c r="CB120" s="842"/>
      <c r="CC120" s="842"/>
      <c r="CD120" s="842"/>
      <c r="CE120" s="842"/>
      <c r="CF120" s="866">
        <v>41.6</v>
      </c>
      <c r="CG120" s="867"/>
      <c r="CH120" s="867"/>
      <c r="CI120" s="867"/>
      <c r="CJ120" s="867"/>
      <c r="CK120" s="868" t="s">
        <v>478</v>
      </c>
      <c r="CL120" s="852"/>
      <c r="CM120" s="852"/>
      <c r="CN120" s="852"/>
      <c r="CO120" s="853"/>
      <c r="CP120" s="872" t="s">
        <v>479</v>
      </c>
      <c r="CQ120" s="873"/>
      <c r="CR120" s="873"/>
      <c r="CS120" s="873"/>
      <c r="CT120" s="873"/>
      <c r="CU120" s="873"/>
      <c r="CV120" s="873"/>
      <c r="CW120" s="873"/>
      <c r="CX120" s="873"/>
      <c r="CY120" s="873"/>
      <c r="CZ120" s="873"/>
      <c r="DA120" s="873"/>
      <c r="DB120" s="873"/>
      <c r="DC120" s="873"/>
      <c r="DD120" s="873"/>
      <c r="DE120" s="873"/>
      <c r="DF120" s="874"/>
      <c r="DG120" s="861">
        <v>538713</v>
      </c>
      <c r="DH120" s="842"/>
      <c r="DI120" s="842"/>
      <c r="DJ120" s="842"/>
      <c r="DK120" s="842"/>
      <c r="DL120" s="842">
        <v>462815</v>
      </c>
      <c r="DM120" s="842"/>
      <c r="DN120" s="842"/>
      <c r="DO120" s="842"/>
      <c r="DP120" s="842"/>
      <c r="DQ120" s="842">
        <v>421024</v>
      </c>
      <c r="DR120" s="842"/>
      <c r="DS120" s="842"/>
      <c r="DT120" s="842"/>
      <c r="DU120" s="842"/>
      <c r="DV120" s="843">
        <v>2.6</v>
      </c>
      <c r="DW120" s="843"/>
      <c r="DX120" s="843"/>
      <c r="DY120" s="843"/>
      <c r="DZ120" s="844"/>
    </row>
    <row r="121" spans="1:130" s="230" customFormat="1" ht="26.25" customHeight="1">
      <c r="A121" s="820"/>
      <c r="B121" s="821"/>
      <c r="C121" s="863" t="s">
        <v>480</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130</v>
      </c>
      <c r="AB121" s="780"/>
      <c r="AC121" s="780"/>
      <c r="AD121" s="780"/>
      <c r="AE121" s="781"/>
      <c r="AF121" s="782" t="s">
        <v>442</v>
      </c>
      <c r="AG121" s="780"/>
      <c r="AH121" s="780"/>
      <c r="AI121" s="780"/>
      <c r="AJ121" s="781"/>
      <c r="AK121" s="782" t="s">
        <v>130</v>
      </c>
      <c r="AL121" s="780"/>
      <c r="AM121" s="780"/>
      <c r="AN121" s="780"/>
      <c r="AO121" s="781"/>
      <c r="AP121" s="824" t="s">
        <v>130</v>
      </c>
      <c r="AQ121" s="825"/>
      <c r="AR121" s="825"/>
      <c r="AS121" s="825"/>
      <c r="AT121" s="826"/>
      <c r="AU121" s="883"/>
      <c r="AV121" s="884"/>
      <c r="AW121" s="884"/>
      <c r="AX121" s="884"/>
      <c r="AY121" s="885"/>
      <c r="AZ121" s="815" t="s">
        <v>481</v>
      </c>
      <c r="BA121" s="752"/>
      <c r="BB121" s="752"/>
      <c r="BC121" s="752"/>
      <c r="BD121" s="752"/>
      <c r="BE121" s="752"/>
      <c r="BF121" s="752"/>
      <c r="BG121" s="752"/>
      <c r="BH121" s="752"/>
      <c r="BI121" s="752"/>
      <c r="BJ121" s="752"/>
      <c r="BK121" s="752"/>
      <c r="BL121" s="752"/>
      <c r="BM121" s="752"/>
      <c r="BN121" s="752"/>
      <c r="BO121" s="752"/>
      <c r="BP121" s="753"/>
      <c r="BQ121" s="816">
        <v>2137628</v>
      </c>
      <c r="BR121" s="817"/>
      <c r="BS121" s="817"/>
      <c r="BT121" s="817"/>
      <c r="BU121" s="817"/>
      <c r="BV121" s="817">
        <v>1993320</v>
      </c>
      <c r="BW121" s="817"/>
      <c r="BX121" s="817"/>
      <c r="BY121" s="817"/>
      <c r="BZ121" s="817"/>
      <c r="CA121" s="817">
        <v>2018124</v>
      </c>
      <c r="CB121" s="817"/>
      <c r="CC121" s="817"/>
      <c r="CD121" s="817"/>
      <c r="CE121" s="817"/>
      <c r="CF121" s="875">
        <v>12.4</v>
      </c>
      <c r="CG121" s="876"/>
      <c r="CH121" s="876"/>
      <c r="CI121" s="876"/>
      <c r="CJ121" s="876"/>
      <c r="CK121" s="869"/>
      <c r="CL121" s="855"/>
      <c r="CM121" s="855"/>
      <c r="CN121" s="855"/>
      <c r="CO121" s="856"/>
      <c r="CP121" s="835" t="s">
        <v>482</v>
      </c>
      <c r="CQ121" s="836"/>
      <c r="CR121" s="836"/>
      <c r="CS121" s="836"/>
      <c r="CT121" s="836"/>
      <c r="CU121" s="836"/>
      <c r="CV121" s="836"/>
      <c r="CW121" s="836"/>
      <c r="CX121" s="836"/>
      <c r="CY121" s="836"/>
      <c r="CZ121" s="836"/>
      <c r="DA121" s="836"/>
      <c r="DB121" s="836"/>
      <c r="DC121" s="836"/>
      <c r="DD121" s="836"/>
      <c r="DE121" s="836"/>
      <c r="DF121" s="837"/>
      <c r="DG121" s="816">
        <v>148682</v>
      </c>
      <c r="DH121" s="817"/>
      <c r="DI121" s="817"/>
      <c r="DJ121" s="817"/>
      <c r="DK121" s="817"/>
      <c r="DL121" s="817">
        <v>109276</v>
      </c>
      <c r="DM121" s="817"/>
      <c r="DN121" s="817"/>
      <c r="DO121" s="817"/>
      <c r="DP121" s="817"/>
      <c r="DQ121" s="817">
        <v>88861</v>
      </c>
      <c r="DR121" s="817"/>
      <c r="DS121" s="817"/>
      <c r="DT121" s="817"/>
      <c r="DU121" s="817"/>
      <c r="DV121" s="794">
        <v>0.5</v>
      </c>
      <c r="DW121" s="794"/>
      <c r="DX121" s="794"/>
      <c r="DY121" s="794"/>
      <c r="DZ121" s="795"/>
    </row>
    <row r="122" spans="1:130" s="230" customFormat="1" ht="26.25" customHeight="1">
      <c r="A122" s="820"/>
      <c r="B122" s="821"/>
      <c r="C122" s="815" t="s">
        <v>462</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130</v>
      </c>
      <c r="AB122" s="780"/>
      <c r="AC122" s="780"/>
      <c r="AD122" s="780"/>
      <c r="AE122" s="781"/>
      <c r="AF122" s="782" t="s">
        <v>130</v>
      </c>
      <c r="AG122" s="780"/>
      <c r="AH122" s="780"/>
      <c r="AI122" s="780"/>
      <c r="AJ122" s="781"/>
      <c r="AK122" s="782" t="s">
        <v>130</v>
      </c>
      <c r="AL122" s="780"/>
      <c r="AM122" s="780"/>
      <c r="AN122" s="780"/>
      <c r="AO122" s="781"/>
      <c r="AP122" s="824" t="s">
        <v>130</v>
      </c>
      <c r="AQ122" s="825"/>
      <c r="AR122" s="825"/>
      <c r="AS122" s="825"/>
      <c r="AT122" s="826"/>
      <c r="AU122" s="883"/>
      <c r="AV122" s="884"/>
      <c r="AW122" s="884"/>
      <c r="AX122" s="884"/>
      <c r="AY122" s="885"/>
      <c r="AZ122" s="838" t="s">
        <v>483</v>
      </c>
      <c r="BA122" s="839"/>
      <c r="BB122" s="839"/>
      <c r="BC122" s="839"/>
      <c r="BD122" s="839"/>
      <c r="BE122" s="839"/>
      <c r="BF122" s="839"/>
      <c r="BG122" s="839"/>
      <c r="BH122" s="839"/>
      <c r="BI122" s="839"/>
      <c r="BJ122" s="839"/>
      <c r="BK122" s="839"/>
      <c r="BL122" s="839"/>
      <c r="BM122" s="839"/>
      <c r="BN122" s="839"/>
      <c r="BO122" s="839"/>
      <c r="BP122" s="840"/>
      <c r="BQ122" s="879">
        <v>19207039</v>
      </c>
      <c r="BR122" s="845"/>
      <c r="BS122" s="845"/>
      <c r="BT122" s="845"/>
      <c r="BU122" s="845"/>
      <c r="BV122" s="845">
        <v>19447677</v>
      </c>
      <c r="BW122" s="845"/>
      <c r="BX122" s="845"/>
      <c r="BY122" s="845"/>
      <c r="BZ122" s="845"/>
      <c r="CA122" s="845">
        <v>19021412</v>
      </c>
      <c r="CB122" s="845"/>
      <c r="CC122" s="845"/>
      <c r="CD122" s="845"/>
      <c r="CE122" s="845"/>
      <c r="CF122" s="846">
        <v>117.1</v>
      </c>
      <c r="CG122" s="847"/>
      <c r="CH122" s="847"/>
      <c r="CI122" s="847"/>
      <c r="CJ122" s="847"/>
      <c r="CK122" s="869"/>
      <c r="CL122" s="855"/>
      <c r="CM122" s="855"/>
      <c r="CN122" s="855"/>
      <c r="CO122" s="856"/>
      <c r="CP122" s="835" t="s">
        <v>484</v>
      </c>
      <c r="CQ122" s="836"/>
      <c r="CR122" s="836"/>
      <c r="CS122" s="836"/>
      <c r="CT122" s="836"/>
      <c r="CU122" s="836"/>
      <c r="CV122" s="836"/>
      <c r="CW122" s="836"/>
      <c r="CX122" s="836"/>
      <c r="CY122" s="836"/>
      <c r="CZ122" s="836"/>
      <c r="DA122" s="836"/>
      <c r="DB122" s="836"/>
      <c r="DC122" s="836"/>
      <c r="DD122" s="836"/>
      <c r="DE122" s="836"/>
      <c r="DF122" s="837"/>
      <c r="DG122" s="816">
        <v>2969</v>
      </c>
      <c r="DH122" s="817"/>
      <c r="DI122" s="817"/>
      <c r="DJ122" s="817"/>
      <c r="DK122" s="817"/>
      <c r="DL122" s="817">
        <v>2277</v>
      </c>
      <c r="DM122" s="817"/>
      <c r="DN122" s="817"/>
      <c r="DO122" s="817"/>
      <c r="DP122" s="817"/>
      <c r="DQ122" s="817">
        <v>1577</v>
      </c>
      <c r="DR122" s="817"/>
      <c r="DS122" s="817"/>
      <c r="DT122" s="817"/>
      <c r="DU122" s="817"/>
      <c r="DV122" s="794">
        <v>0</v>
      </c>
      <c r="DW122" s="794"/>
      <c r="DX122" s="794"/>
      <c r="DY122" s="794"/>
      <c r="DZ122" s="795"/>
    </row>
    <row r="123" spans="1:130" s="230" customFormat="1" ht="26.25" customHeight="1">
      <c r="A123" s="820"/>
      <c r="B123" s="821"/>
      <c r="C123" s="815" t="s">
        <v>468</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130</v>
      </c>
      <c r="AB123" s="780"/>
      <c r="AC123" s="780"/>
      <c r="AD123" s="780"/>
      <c r="AE123" s="781"/>
      <c r="AF123" s="782" t="s">
        <v>130</v>
      </c>
      <c r="AG123" s="780"/>
      <c r="AH123" s="780"/>
      <c r="AI123" s="780"/>
      <c r="AJ123" s="781"/>
      <c r="AK123" s="782" t="s">
        <v>130</v>
      </c>
      <c r="AL123" s="780"/>
      <c r="AM123" s="780"/>
      <c r="AN123" s="780"/>
      <c r="AO123" s="781"/>
      <c r="AP123" s="824" t="s">
        <v>130</v>
      </c>
      <c r="AQ123" s="825"/>
      <c r="AR123" s="825"/>
      <c r="AS123" s="825"/>
      <c r="AT123" s="826"/>
      <c r="AU123" s="886"/>
      <c r="AV123" s="887"/>
      <c r="AW123" s="887"/>
      <c r="AX123" s="887"/>
      <c r="AY123" s="887"/>
      <c r="AZ123" s="251" t="s">
        <v>189</v>
      </c>
      <c r="BA123" s="251"/>
      <c r="BB123" s="251"/>
      <c r="BC123" s="251"/>
      <c r="BD123" s="251"/>
      <c r="BE123" s="251"/>
      <c r="BF123" s="251"/>
      <c r="BG123" s="251"/>
      <c r="BH123" s="251"/>
      <c r="BI123" s="251"/>
      <c r="BJ123" s="251"/>
      <c r="BK123" s="251"/>
      <c r="BL123" s="251"/>
      <c r="BM123" s="251"/>
      <c r="BN123" s="251"/>
      <c r="BO123" s="877" t="s">
        <v>485</v>
      </c>
      <c r="BP123" s="878"/>
      <c r="BQ123" s="832">
        <v>25713533</v>
      </c>
      <c r="BR123" s="833"/>
      <c r="BS123" s="833"/>
      <c r="BT123" s="833"/>
      <c r="BU123" s="833"/>
      <c r="BV123" s="833">
        <v>27322393</v>
      </c>
      <c r="BW123" s="833"/>
      <c r="BX123" s="833"/>
      <c r="BY123" s="833"/>
      <c r="BZ123" s="833"/>
      <c r="CA123" s="833">
        <v>27800000</v>
      </c>
      <c r="CB123" s="833"/>
      <c r="CC123" s="833"/>
      <c r="CD123" s="833"/>
      <c r="CE123" s="833"/>
      <c r="CF123" s="748"/>
      <c r="CG123" s="749"/>
      <c r="CH123" s="749"/>
      <c r="CI123" s="749"/>
      <c r="CJ123" s="834"/>
      <c r="CK123" s="869"/>
      <c r="CL123" s="855"/>
      <c r="CM123" s="855"/>
      <c r="CN123" s="855"/>
      <c r="CO123" s="856"/>
      <c r="CP123" s="835" t="s">
        <v>486</v>
      </c>
      <c r="CQ123" s="836"/>
      <c r="CR123" s="836"/>
      <c r="CS123" s="836"/>
      <c r="CT123" s="836"/>
      <c r="CU123" s="836"/>
      <c r="CV123" s="836"/>
      <c r="CW123" s="836"/>
      <c r="CX123" s="836"/>
      <c r="CY123" s="836"/>
      <c r="CZ123" s="836"/>
      <c r="DA123" s="836"/>
      <c r="DB123" s="836"/>
      <c r="DC123" s="836"/>
      <c r="DD123" s="836"/>
      <c r="DE123" s="836"/>
      <c r="DF123" s="837"/>
      <c r="DG123" s="779" t="s">
        <v>130</v>
      </c>
      <c r="DH123" s="780"/>
      <c r="DI123" s="780"/>
      <c r="DJ123" s="780"/>
      <c r="DK123" s="781"/>
      <c r="DL123" s="782" t="s">
        <v>130</v>
      </c>
      <c r="DM123" s="780"/>
      <c r="DN123" s="780"/>
      <c r="DO123" s="780"/>
      <c r="DP123" s="781"/>
      <c r="DQ123" s="782" t="s">
        <v>130</v>
      </c>
      <c r="DR123" s="780"/>
      <c r="DS123" s="780"/>
      <c r="DT123" s="780"/>
      <c r="DU123" s="781"/>
      <c r="DV123" s="824" t="s">
        <v>442</v>
      </c>
      <c r="DW123" s="825"/>
      <c r="DX123" s="825"/>
      <c r="DY123" s="825"/>
      <c r="DZ123" s="826"/>
    </row>
    <row r="124" spans="1:130" s="230" customFormat="1" ht="26.25" customHeight="1" thickBot="1">
      <c r="A124" s="820"/>
      <c r="B124" s="821"/>
      <c r="C124" s="815" t="s">
        <v>471</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130</v>
      </c>
      <c r="AB124" s="780"/>
      <c r="AC124" s="780"/>
      <c r="AD124" s="780"/>
      <c r="AE124" s="781"/>
      <c r="AF124" s="782" t="s">
        <v>130</v>
      </c>
      <c r="AG124" s="780"/>
      <c r="AH124" s="780"/>
      <c r="AI124" s="780"/>
      <c r="AJ124" s="781"/>
      <c r="AK124" s="782" t="s">
        <v>130</v>
      </c>
      <c r="AL124" s="780"/>
      <c r="AM124" s="780"/>
      <c r="AN124" s="780"/>
      <c r="AO124" s="781"/>
      <c r="AP124" s="824" t="s">
        <v>442</v>
      </c>
      <c r="AQ124" s="825"/>
      <c r="AR124" s="825"/>
      <c r="AS124" s="825"/>
      <c r="AT124" s="826"/>
      <c r="AU124" s="827" t="s">
        <v>487</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v>63.1</v>
      </c>
      <c r="BR124" s="831"/>
      <c r="BS124" s="831"/>
      <c r="BT124" s="831"/>
      <c r="BU124" s="831"/>
      <c r="BV124" s="831">
        <v>54.4</v>
      </c>
      <c r="BW124" s="831"/>
      <c r="BX124" s="831"/>
      <c r="BY124" s="831"/>
      <c r="BZ124" s="831"/>
      <c r="CA124" s="831">
        <v>47</v>
      </c>
      <c r="CB124" s="831"/>
      <c r="CC124" s="831"/>
      <c r="CD124" s="831"/>
      <c r="CE124" s="831"/>
      <c r="CF124" s="726"/>
      <c r="CG124" s="727"/>
      <c r="CH124" s="727"/>
      <c r="CI124" s="727"/>
      <c r="CJ124" s="862"/>
      <c r="CK124" s="870"/>
      <c r="CL124" s="870"/>
      <c r="CM124" s="870"/>
      <c r="CN124" s="870"/>
      <c r="CO124" s="871"/>
      <c r="CP124" s="835" t="s">
        <v>488</v>
      </c>
      <c r="CQ124" s="836"/>
      <c r="CR124" s="836"/>
      <c r="CS124" s="836"/>
      <c r="CT124" s="836"/>
      <c r="CU124" s="836"/>
      <c r="CV124" s="836"/>
      <c r="CW124" s="836"/>
      <c r="CX124" s="836"/>
      <c r="CY124" s="836"/>
      <c r="CZ124" s="836"/>
      <c r="DA124" s="836"/>
      <c r="DB124" s="836"/>
      <c r="DC124" s="836"/>
      <c r="DD124" s="836"/>
      <c r="DE124" s="836"/>
      <c r="DF124" s="837"/>
      <c r="DG124" s="763" t="s">
        <v>445</v>
      </c>
      <c r="DH124" s="764"/>
      <c r="DI124" s="764"/>
      <c r="DJ124" s="764"/>
      <c r="DK124" s="765"/>
      <c r="DL124" s="766" t="s">
        <v>445</v>
      </c>
      <c r="DM124" s="764"/>
      <c r="DN124" s="764"/>
      <c r="DO124" s="764"/>
      <c r="DP124" s="765"/>
      <c r="DQ124" s="766" t="s">
        <v>445</v>
      </c>
      <c r="DR124" s="764"/>
      <c r="DS124" s="764"/>
      <c r="DT124" s="764"/>
      <c r="DU124" s="765"/>
      <c r="DV124" s="848" t="s">
        <v>442</v>
      </c>
      <c r="DW124" s="849"/>
      <c r="DX124" s="849"/>
      <c r="DY124" s="849"/>
      <c r="DZ124" s="850"/>
    </row>
    <row r="125" spans="1:130" s="230" customFormat="1" ht="26.25" customHeight="1">
      <c r="A125" s="820"/>
      <c r="B125" s="821"/>
      <c r="C125" s="815" t="s">
        <v>473</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445</v>
      </c>
      <c r="AB125" s="780"/>
      <c r="AC125" s="780"/>
      <c r="AD125" s="780"/>
      <c r="AE125" s="781"/>
      <c r="AF125" s="782" t="s">
        <v>445</v>
      </c>
      <c r="AG125" s="780"/>
      <c r="AH125" s="780"/>
      <c r="AI125" s="780"/>
      <c r="AJ125" s="781"/>
      <c r="AK125" s="782" t="s">
        <v>445</v>
      </c>
      <c r="AL125" s="780"/>
      <c r="AM125" s="780"/>
      <c r="AN125" s="780"/>
      <c r="AO125" s="781"/>
      <c r="AP125" s="824" t="s">
        <v>445</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489</v>
      </c>
      <c r="CL125" s="852"/>
      <c r="CM125" s="852"/>
      <c r="CN125" s="852"/>
      <c r="CO125" s="853"/>
      <c r="CP125" s="860" t="s">
        <v>490</v>
      </c>
      <c r="CQ125" s="808"/>
      <c r="CR125" s="808"/>
      <c r="CS125" s="808"/>
      <c r="CT125" s="808"/>
      <c r="CU125" s="808"/>
      <c r="CV125" s="808"/>
      <c r="CW125" s="808"/>
      <c r="CX125" s="808"/>
      <c r="CY125" s="808"/>
      <c r="CZ125" s="808"/>
      <c r="DA125" s="808"/>
      <c r="DB125" s="808"/>
      <c r="DC125" s="808"/>
      <c r="DD125" s="808"/>
      <c r="DE125" s="808"/>
      <c r="DF125" s="809"/>
      <c r="DG125" s="861" t="s">
        <v>445</v>
      </c>
      <c r="DH125" s="842"/>
      <c r="DI125" s="842"/>
      <c r="DJ125" s="842"/>
      <c r="DK125" s="842"/>
      <c r="DL125" s="842" t="s">
        <v>445</v>
      </c>
      <c r="DM125" s="842"/>
      <c r="DN125" s="842"/>
      <c r="DO125" s="842"/>
      <c r="DP125" s="842"/>
      <c r="DQ125" s="842" t="s">
        <v>445</v>
      </c>
      <c r="DR125" s="842"/>
      <c r="DS125" s="842"/>
      <c r="DT125" s="842"/>
      <c r="DU125" s="842"/>
      <c r="DV125" s="843" t="s">
        <v>445</v>
      </c>
      <c r="DW125" s="843"/>
      <c r="DX125" s="843"/>
      <c r="DY125" s="843"/>
      <c r="DZ125" s="844"/>
    </row>
    <row r="126" spans="1:130" s="230" customFormat="1" ht="26.25" customHeight="1" thickBot="1">
      <c r="A126" s="820"/>
      <c r="B126" s="821"/>
      <c r="C126" s="815" t="s">
        <v>475</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v>92148</v>
      </c>
      <c r="AB126" s="780"/>
      <c r="AC126" s="780"/>
      <c r="AD126" s="780"/>
      <c r="AE126" s="781"/>
      <c r="AF126" s="782">
        <v>61173</v>
      </c>
      <c r="AG126" s="780"/>
      <c r="AH126" s="780"/>
      <c r="AI126" s="780"/>
      <c r="AJ126" s="781"/>
      <c r="AK126" s="782">
        <v>59193</v>
      </c>
      <c r="AL126" s="780"/>
      <c r="AM126" s="780"/>
      <c r="AN126" s="780"/>
      <c r="AO126" s="781"/>
      <c r="AP126" s="824">
        <v>0.4</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491</v>
      </c>
      <c r="CQ126" s="752"/>
      <c r="CR126" s="752"/>
      <c r="CS126" s="752"/>
      <c r="CT126" s="752"/>
      <c r="CU126" s="752"/>
      <c r="CV126" s="752"/>
      <c r="CW126" s="752"/>
      <c r="CX126" s="752"/>
      <c r="CY126" s="752"/>
      <c r="CZ126" s="752"/>
      <c r="DA126" s="752"/>
      <c r="DB126" s="752"/>
      <c r="DC126" s="752"/>
      <c r="DD126" s="752"/>
      <c r="DE126" s="752"/>
      <c r="DF126" s="753"/>
      <c r="DG126" s="816" t="s">
        <v>442</v>
      </c>
      <c r="DH126" s="817"/>
      <c r="DI126" s="817"/>
      <c r="DJ126" s="817"/>
      <c r="DK126" s="817"/>
      <c r="DL126" s="817" t="s">
        <v>445</v>
      </c>
      <c r="DM126" s="817"/>
      <c r="DN126" s="817"/>
      <c r="DO126" s="817"/>
      <c r="DP126" s="817"/>
      <c r="DQ126" s="817" t="s">
        <v>445</v>
      </c>
      <c r="DR126" s="817"/>
      <c r="DS126" s="817"/>
      <c r="DT126" s="817"/>
      <c r="DU126" s="817"/>
      <c r="DV126" s="794" t="s">
        <v>445</v>
      </c>
      <c r="DW126" s="794"/>
      <c r="DX126" s="794"/>
      <c r="DY126" s="794"/>
      <c r="DZ126" s="795"/>
    </row>
    <row r="127" spans="1:130" s="230" customFormat="1" ht="26.25" customHeight="1">
      <c r="A127" s="822"/>
      <c r="B127" s="823"/>
      <c r="C127" s="838" t="s">
        <v>492</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t="s">
        <v>445</v>
      </c>
      <c r="AB127" s="780"/>
      <c r="AC127" s="780"/>
      <c r="AD127" s="780"/>
      <c r="AE127" s="781"/>
      <c r="AF127" s="782" t="s">
        <v>445</v>
      </c>
      <c r="AG127" s="780"/>
      <c r="AH127" s="780"/>
      <c r="AI127" s="780"/>
      <c r="AJ127" s="781"/>
      <c r="AK127" s="782" t="s">
        <v>457</v>
      </c>
      <c r="AL127" s="780"/>
      <c r="AM127" s="780"/>
      <c r="AN127" s="780"/>
      <c r="AO127" s="781"/>
      <c r="AP127" s="824" t="s">
        <v>445</v>
      </c>
      <c r="AQ127" s="825"/>
      <c r="AR127" s="825"/>
      <c r="AS127" s="825"/>
      <c r="AT127" s="826"/>
      <c r="AU127" s="232"/>
      <c r="AV127" s="232"/>
      <c r="AW127" s="232"/>
      <c r="AX127" s="841" t="s">
        <v>493</v>
      </c>
      <c r="AY127" s="812"/>
      <c r="AZ127" s="812"/>
      <c r="BA127" s="812"/>
      <c r="BB127" s="812"/>
      <c r="BC127" s="812"/>
      <c r="BD127" s="812"/>
      <c r="BE127" s="813"/>
      <c r="BF127" s="811" t="s">
        <v>494</v>
      </c>
      <c r="BG127" s="812"/>
      <c r="BH127" s="812"/>
      <c r="BI127" s="812"/>
      <c r="BJ127" s="812"/>
      <c r="BK127" s="812"/>
      <c r="BL127" s="813"/>
      <c r="BM127" s="811" t="s">
        <v>495</v>
      </c>
      <c r="BN127" s="812"/>
      <c r="BO127" s="812"/>
      <c r="BP127" s="812"/>
      <c r="BQ127" s="812"/>
      <c r="BR127" s="812"/>
      <c r="BS127" s="813"/>
      <c r="BT127" s="811" t="s">
        <v>496</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497</v>
      </c>
      <c r="CQ127" s="752"/>
      <c r="CR127" s="752"/>
      <c r="CS127" s="752"/>
      <c r="CT127" s="752"/>
      <c r="CU127" s="752"/>
      <c r="CV127" s="752"/>
      <c r="CW127" s="752"/>
      <c r="CX127" s="752"/>
      <c r="CY127" s="752"/>
      <c r="CZ127" s="752"/>
      <c r="DA127" s="752"/>
      <c r="DB127" s="752"/>
      <c r="DC127" s="752"/>
      <c r="DD127" s="752"/>
      <c r="DE127" s="752"/>
      <c r="DF127" s="753"/>
      <c r="DG127" s="816" t="s">
        <v>442</v>
      </c>
      <c r="DH127" s="817"/>
      <c r="DI127" s="817"/>
      <c r="DJ127" s="817"/>
      <c r="DK127" s="817"/>
      <c r="DL127" s="817" t="s">
        <v>457</v>
      </c>
      <c r="DM127" s="817"/>
      <c r="DN127" s="817"/>
      <c r="DO127" s="817"/>
      <c r="DP127" s="817"/>
      <c r="DQ127" s="817" t="s">
        <v>442</v>
      </c>
      <c r="DR127" s="817"/>
      <c r="DS127" s="817"/>
      <c r="DT127" s="817"/>
      <c r="DU127" s="817"/>
      <c r="DV127" s="794" t="s">
        <v>445</v>
      </c>
      <c r="DW127" s="794"/>
      <c r="DX127" s="794"/>
      <c r="DY127" s="794"/>
      <c r="DZ127" s="795"/>
    </row>
    <row r="128" spans="1:130" s="230" customFormat="1" ht="26.25" customHeight="1" thickBot="1">
      <c r="A128" s="796" t="s">
        <v>498</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499</v>
      </c>
      <c r="X128" s="798"/>
      <c r="Y128" s="798"/>
      <c r="Z128" s="799"/>
      <c r="AA128" s="800">
        <v>357984</v>
      </c>
      <c r="AB128" s="801"/>
      <c r="AC128" s="801"/>
      <c r="AD128" s="801"/>
      <c r="AE128" s="802"/>
      <c r="AF128" s="803">
        <v>352233</v>
      </c>
      <c r="AG128" s="801"/>
      <c r="AH128" s="801"/>
      <c r="AI128" s="801"/>
      <c r="AJ128" s="802"/>
      <c r="AK128" s="803">
        <v>302465</v>
      </c>
      <c r="AL128" s="801"/>
      <c r="AM128" s="801"/>
      <c r="AN128" s="801"/>
      <c r="AO128" s="802"/>
      <c r="AP128" s="804"/>
      <c r="AQ128" s="805"/>
      <c r="AR128" s="805"/>
      <c r="AS128" s="805"/>
      <c r="AT128" s="806"/>
      <c r="AU128" s="232"/>
      <c r="AV128" s="232"/>
      <c r="AW128" s="232"/>
      <c r="AX128" s="807" t="s">
        <v>500</v>
      </c>
      <c r="AY128" s="808"/>
      <c r="AZ128" s="808"/>
      <c r="BA128" s="808"/>
      <c r="BB128" s="808"/>
      <c r="BC128" s="808"/>
      <c r="BD128" s="808"/>
      <c r="BE128" s="809"/>
      <c r="BF128" s="786" t="s">
        <v>130</v>
      </c>
      <c r="BG128" s="787"/>
      <c r="BH128" s="787"/>
      <c r="BI128" s="787"/>
      <c r="BJ128" s="787"/>
      <c r="BK128" s="787"/>
      <c r="BL128" s="810"/>
      <c r="BM128" s="786">
        <v>12.59</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501</v>
      </c>
      <c r="CQ128" s="730"/>
      <c r="CR128" s="730"/>
      <c r="CS128" s="730"/>
      <c r="CT128" s="730"/>
      <c r="CU128" s="730"/>
      <c r="CV128" s="730"/>
      <c r="CW128" s="730"/>
      <c r="CX128" s="730"/>
      <c r="CY128" s="730"/>
      <c r="CZ128" s="730"/>
      <c r="DA128" s="730"/>
      <c r="DB128" s="730"/>
      <c r="DC128" s="730"/>
      <c r="DD128" s="730"/>
      <c r="DE128" s="730"/>
      <c r="DF128" s="731"/>
      <c r="DG128" s="790" t="s">
        <v>502</v>
      </c>
      <c r="DH128" s="791"/>
      <c r="DI128" s="791"/>
      <c r="DJ128" s="791"/>
      <c r="DK128" s="791"/>
      <c r="DL128" s="791" t="s">
        <v>130</v>
      </c>
      <c r="DM128" s="791"/>
      <c r="DN128" s="791"/>
      <c r="DO128" s="791"/>
      <c r="DP128" s="791"/>
      <c r="DQ128" s="791" t="s">
        <v>130</v>
      </c>
      <c r="DR128" s="791"/>
      <c r="DS128" s="791"/>
      <c r="DT128" s="791"/>
      <c r="DU128" s="791"/>
      <c r="DV128" s="792" t="s">
        <v>130</v>
      </c>
      <c r="DW128" s="792"/>
      <c r="DX128" s="792"/>
      <c r="DY128" s="792"/>
      <c r="DZ128" s="793"/>
    </row>
    <row r="129" spans="1:131" s="230" customFormat="1" ht="26.25" customHeight="1">
      <c r="A129" s="774" t="s">
        <v>109</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503</v>
      </c>
      <c r="X129" s="777"/>
      <c r="Y129" s="777"/>
      <c r="Z129" s="778"/>
      <c r="AA129" s="779">
        <v>17429116</v>
      </c>
      <c r="AB129" s="780"/>
      <c r="AC129" s="780"/>
      <c r="AD129" s="780"/>
      <c r="AE129" s="781"/>
      <c r="AF129" s="782">
        <v>18449363</v>
      </c>
      <c r="AG129" s="780"/>
      <c r="AH129" s="780"/>
      <c r="AI129" s="780"/>
      <c r="AJ129" s="781"/>
      <c r="AK129" s="782">
        <v>17991400</v>
      </c>
      <c r="AL129" s="780"/>
      <c r="AM129" s="780"/>
      <c r="AN129" s="780"/>
      <c r="AO129" s="781"/>
      <c r="AP129" s="783"/>
      <c r="AQ129" s="784"/>
      <c r="AR129" s="784"/>
      <c r="AS129" s="784"/>
      <c r="AT129" s="785"/>
      <c r="AU129" s="233"/>
      <c r="AV129" s="233"/>
      <c r="AW129" s="233"/>
      <c r="AX129" s="751" t="s">
        <v>504</v>
      </c>
      <c r="AY129" s="752"/>
      <c r="AZ129" s="752"/>
      <c r="BA129" s="752"/>
      <c r="BB129" s="752"/>
      <c r="BC129" s="752"/>
      <c r="BD129" s="752"/>
      <c r="BE129" s="753"/>
      <c r="BF129" s="770" t="s">
        <v>130</v>
      </c>
      <c r="BG129" s="771"/>
      <c r="BH129" s="771"/>
      <c r="BI129" s="771"/>
      <c r="BJ129" s="771"/>
      <c r="BK129" s="771"/>
      <c r="BL129" s="772"/>
      <c r="BM129" s="770">
        <v>17.59</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c r="A130" s="774" t="s">
        <v>505</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506</v>
      </c>
      <c r="X130" s="777"/>
      <c r="Y130" s="777"/>
      <c r="Z130" s="778"/>
      <c r="AA130" s="779">
        <v>1808273</v>
      </c>
      <c r="AB130" s="780"/>
      <c r="AC130" s="780"/>
      <c r="AD130" s="780"/>
      <c r="AE130" s="781"/>
      <c r="AF130" s="782">
        <v>1744390</v>
      </c>
      <c r="AG130" s="780"/>
      <c r="AH130" s="780"/>
      <c r="AI130" s="780"/>
      <c r="AJ130" s="781"/>
      <c r="AK130" s="782">
        <v>1745263</v>
      </c>
      <c r="AL130" s="780"/>
      <c r="AM130" s="780"/>
      <c r="AN130" s="780"/>
      <c r="AO130" s="781"/>
      <c r="AP130" s="783"/>
      <c r="AQ130" s="784"/>
      <c r="AR130" s="784"/>
      <c r="AS130" s="784"/>
      <c r="AT130" s="785"/>
      <c r="AU130" s="233"/>
      <c r="AV130" s="233"/>
      <c r="AW130" s="233"/>
      <c r="AX130" s="751" t="s">
        <v>507</v>
      </c>
      <c r="AY130" s="752"/>
      <c r="AZ130" s="752"/>
      <c r="BA130" s="752"/>
      <c r="BB130" s="752"/>
      <c r="BC130" s="752"/>
      <c r="BD130" s="752"/>
      <c r="BE130" s="753"/>
      <c r="BF130" s="754">
        <v>10.4</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508</v>
      </c>
      <c r="X131" s="761"/>
      <c r="Y131" s="761"/>
      <c r="Z131" s="762"/>
      <c r="AA131" s="763">
        <v>15620843</v>
      </c>
      <c r="AB131" s="764"/>
      <c r="AC131" s="764"/>
      <c r="AD131" s="764"/>
      <c r="AE131" s="765"/>
      <c r="AF131" s="766">
        <v>16704973</v>
      </c>
      <c r="AG131" s="764"/>
      <c r="AH131" s="764"/>
      <c r="AI131" s="764"/>
      <c r="AJ131" s="765"/>
      <c r="AK131" s="766">
        <v>16246137</v>
      </c>
      <c r="AL131" s="764"/>
      <c r="AM131" s="764"/>
      <c r="AN131" s="764"/>
      <c r="AO131" s="765"/>
      <c r="AP131" s="767"/>
      <c r="AQ131" s="768"/>
      <c r="AR131" s="768"/>
      <c r="AS131" s="768"/>
      <c r="AT131" s="769"/>
      <c r="AU131" s="233"/>
      <c r="AV131" s="233"/>
      <c r="AW131" s="233"/>
      <c r="AX131" s="729" t="s">
        <v>509</v>
      </c>
      <c r="AY131" s="730"/>
      <c r="AZ131" s="730"/>
      <c r="BA131" s="730"/>
      <c r="BB131" s="730"/>
      <c r="BC131" s="730"/>
      <c r="BD131" s="730"/>
      <c r="BE131" s="731"/>
      <c r="BF131" s="732">
        <v>47</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c r="A132" s="738" t="s">
        <v>510</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511</v>
      </c>
      <c r="W132" s="742"/>
      <c r="X132" s="742"/>
      <c r="Y132" s="742"/>
      <c r="Z132" s="743"/>
      <c r="AA132" s="744">
        <v>11.381434410000001</v>
      </c>
      <c r="AB132" s="745"/>
      <c r="AC132" s="745"/>
      <c r="AD132" s="745"/>
      <c r="AE132" s="746"/>
      <c r="AF132" s="747">
        <v>10.14756504</v>
      </c>
      <c r="AG132" s="745"/>
      <c r="AH132" s="745"/>
      <c r="AI132" s="745"/>
      <c r="AJ132" s="746"/>
      <c r="AK132" s="747">
        <v>9.8417426859999999</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512</v>
      </c>
      <c r="W133" s="721"/>
      <c r="X133" s="721"/>
      <c r="Y133" s="721"/>
      <c r="Z133" s="722"/>
      <c r="AA133" s="723">
        <v>11.3</v>
      </c>
      <c r="AB133" s="724"/>
      <c r="AC133" s="724"/>
      <c r="AD133" s="724"/>
      <c r="AE133" s="725"/>
      <c r="AF133" s="723">
        <v>11.2</v>
      </c>
      <c r="AG133" s="724"/>
      <c r="AH133" s="724"/>
      <c r="AI133" s="724"/>
      <c r="AJ133" s="725"/>
      <c r="AK133" s="723">
        <v>10.4</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anshaqZVQjDILwjZl3FKGFB8UlhW9rzkIy/yCnghBUgqL4QGJ/pG2dTOwxXRov+Ya2V55jDAkUm+KQ4FWQrnEA==" saltValue="9bdWz12WaKN0uiVbmfD0jQ=="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cols>
    <col min="1" max="120" width="2.75" style="260" customWidth="1"/>
    <col min="121" max="121" width="0" style="259" hidden="1" customWidth="1"/>
    <col min="122" max="16384" width="9" style="259" hidden="1"/>
  </cols>
  <sheetData>
    <row r="1" spans="1:120">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row r="3" spans="1:120"/>
    <row r="4" spans="1:120"/>
    <row r="5" spans="1:120"/>
    <row r="6" spans="1:120"/>
    <row r="7" spans="1:120"/>
    <row r="8" spans="1:120"/>
    <row r="9" spans="1:120"/>
    <row r="10" spans="1:120"/>
    <row r="11" spans="1:120"/>
    <row r="12" spans="1:120"/>
    <row r="13" spans="1:120"/>
    <row r="14" spans="1:120"/>
    <row r="15" spans="1:120"/>
    <row r="16" spans="1:120">
      <c r="DP16" s="259"/>
    </row>
    <row r="17" spans="119:120">
      <c r="DP17" s="259"/>
    </row>
    <row r="18" spans="119:120"/>
    <row r="19" spans="119:120"/>
    <row r="20" spans="119:120">
      <c r="DO20" s="259"/>
      <c r="DP20" s="259"/>
    </row>
    <row r="21" spans="119:120">
      <c r="DP21" s="259"/>
    </row>
    <row r="22" spans="119:120"/>
    <row r="23" spans="119:120">
      <c r="DO23" s="259"/>
      <c r="DP23" s="259"/>
    </row>
    <row r="24" spans="119:120">
      <c r="DP24" s="259"/>
    </row>
    <row r="25" spans="119:120">
      <c r="DP25" s="259"/>
    </row>
    <row r="26" spans="119:120">
      <c r="DO26" s="259"/>
      <c r="DP26" s="259"/>
    </row>
    <row r="27" spans="119:120"/>
    <row r="28" spans="119:120">
      <c r="DO28" s="259"/>
      <c r="DP28" s="259"/>
    </row>
    <row r="29" spans="119:120">
      <c r="DP29" s="259"/>
    </row>
    <row r="30" spans="119:120"/>
    <row r="31" spans="119:120">
      <c r="DO31" s="259"/>
      <c r="DP31" s="259"/>
    </row>
    <row r="32" spans="119:120"/>
    <row r="33" spans="98:120">
      <c r="DO33" s="259"/>
      <c r="DP33" s="259"/>
    </row>
    <row r="34" spans="98:120">
      <c r="DM34" s="259"/>
    </row>
    <row r="35" spans="98:120">
      <c r="CT35" s="259"/>
      <c r="CU35" s="259"/>
      <c r="CV35" s="259"/>
      <c r="CY35" s="259"/>
      <c r="CZ35" s="259"/>
      <c r="DA35" s="259"/>
      <c r="DD35" s="259"/>
      <c r="DE35" s="259"/>
      <c r="DF35" s="259"/>
      <c r="DI35" s="259"/>
      <c r="DJ35" s="259"/>
      <c r="DK35" s="259"/>
      <c r="DM35" s="259"/>
      <c r="DN35" s="259"/>
      <c r="DO35" s="259"/>
      <c r="DP35" s="259"/>
    </row>
    <row r="36" spans="98:120"/>
    <row r="37" spans="98:120">
      <c r="CW37" s="259"/>
      <c r="DB37" s="259"/>
      <c r="DG37" s="259"/>
      <c r="DL37" s="259"/>
      <c r="DP37" s="259"/>
    </row>
    <row r="38" spans="98:120">
      <c r="CT38" s="259"/>
      <c r="CU38" s="259"/>
      <c r="CV38" s="259"/>
      <c r="CW38" s="259"/>
      <c r="CY38" s="259"/>
      <c r="CZ38" s="259"/>
      <c r="DA38" s="259"/>
      <c r="DB38" s="259"/>
      <c r="DD38" s="259"/>
      <c r="DE38" s="259"/>
      <c r="DF38" s="259"/>
      <c r="DG38" s="259"/>
      <c r="DI38" s="259"/>
      <c r="DJ38" s="259"/>
      <c r="DK38" s="259"/>
      <c r="DL38" s="259"/>
      <c r="DN38" s="259"/>
      <c r="DO38" s="259"/>
      <c r="DP38" s="259"/>
    </row>
    <row r="39" spans="98:120"/>
    <row r="40" spans="98:120"/>
    <row r="41" spans="98:120"/>
    <row r="42" spans="98:120"/>
    <row r="43" spans="98:120"/>
    <row r="44" spans="98:120"/>
    <row r="45" spans="98:120"/>
    <row r="46" spans="98:120"/>
    <row r="47" spans="98:120"/>
    <row r="48" spans="98:120"/>
    <row r="49" spans="22:120">
      <c r="DN49" s="259"/>
      <c r="DO49" s="259"/>
      <c r="DP49" s="259"/>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59"/>
      <c r="CS63" s="259"/>
      <c r="CX63" s="259"/>
      <c r="DC63" s="259"/>
      <c r="DH63" s="259"/>
    </row>
    <row r="64" spans="22:120">
      <c r="V64" s="259"/>
    </row>
    <row r="65" spans="15:120">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c r="Q66" s="259"/>
      <c r="S66" s="259"/>
      <c r="U66" s="259"/>
      <c r="DM66" s="259"/>
    </row>
    <row r="67" spans="15:120">
      <c r="O67" s="259"/>
      <c r="P67" s="259"/>
      <c r="R67" s="259"/>
      <c r="T67" s="259"/>
      <c r="Y67" s="259"/>
      <c r="CT67" s="259"/>
      <c r="CV67" s="259"/>
      <c r="CW67" s="259"/>
      <c r="CY67" s="259"/>
      <c r="DA67" s="259"/>
      <c r="DB67" s="259"/>
      <c r="DD67" s="259"/>
      <c r="DF67" s="259"/>
      <c r="DG67" s="259"/>
      <c r="DI67" s="259"/>
      <c r="DK67" s="259"/>
      <c r="DL67" s="259"/>
      <c r="DN67" s="259"/>
      <c r="DO67" s="259"/>
      <c r="DP67" s="259"/>
    </row>
    <row r="68" spans="15:120"/>
    <row r="69" spans="15:120"/>
    <row r="70" spans="15:120"/>
    <row r="71" spans="15:120"/>
    <row r="72" spans="15:120">
      <c r="DP72" s="259"/>
    </row>
    <row r="73" spans="15:120">
      <c r="DP73" s="259"/>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59"/>
      <c r="CX96" s="259"/>
      <c r="DC96" s="259"/>
      <c r="DH96" s="259"/>
    </row>
    <row r="97" spans="24:120">
      <c r="CS97" s="259"/>
      <c r="CX97" s="259"/>
      <c r="DC97" s="259"/>
      <c r="DH97" s="259"/>
      <c r="DP97" s="260" t="s">
        <v>513</v>
      </c>
    </row>
    <row r="98" spans="24:120" hidden="1">
      <c r="CS98" s="259"/>
      <c r="CX98" s="259"/>
      <c r="DC98" s="259"/>
      <c r="DH98" s="259"/>
    </row>
    <row r="99" spans="24:120" hidden="1">
      <c r="CS99" s="259"/>
      <c r="CX99" s="259"/>
      <c r="DC99" s="259"/>
      <c r="DH99" s="259"/>
    </row>
    <row r="101" spans="24:120" ht="12" hidden="1" customHeight="1">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c r="CU102" s="259"/>
      <c r="CZ102" s="259"/>
      <c r="DE102" s="259"/>
      <c r="DJ102" s="259"/>
      <c r="DM102" s="259"/>
    </row>
    <row r="103" spans="24:120" hidden="1">
      <c r="CT103" s="259"/>
      <c r="CV103" s="259"/>
      <c r="CW103" s="259"/>
      <c r="CY103" s="259"/>
      <c r="DA103" s="259"/>
      <c r="DB103" s="259"/>
      <c r="DD103" s="259"/>
      <c r="DF103" s="259"/>
      <c r="DG103" s="259"/>
      <c r="DI103" s="259"/>
      <c r="DK103" s="259"/>
      <c r="DL103" s="259"/>
      <c r="DM103" s="259"/>
      <c r="DN103" s="259"/>
      <c r="DO103" s="259"/>
      <c r="DP103" s="259"/>
    </row>
    <row r="104" spans="24:120" hidden="1">
      <c r="CV104" s="259"/>
      <c r="CW104" s="259"/>
      <c r="DA104" s="259"/>
      <c r="DB104" s="259"/>
      <c r="DF104" s="259"/>
      <c r="DG104" s="259"/>
      <c r="DK104" s="259"/>
      <c r="DL104" s="259"/>
      <c r="DN104" s="259"/>
      <c r="DO104" s="259"/>
      <c r="DP104" s="259"/>
    </row>
    <row r="105" spans="24:120" ht="12.75" hidden="1" customHeight="1"/>
  </sheetData>
  <sheetProtection algorithmName="SHA-512" hashValue="Ro7B2wdMHGWETQNOzjwFNJFUl8xs/9lmxpVz1dj9ye5tX/IvNph/0BI9D0nI9ST9P1R4Hl2Ye+Ct0ekNRDeXyg==" saltValue="tYs+zTVQ7WLJYPVPKvHDI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cols>
    <col min="1" max="116" width="2.625" style="260" customWidth="1"/>
    <col min="117" max="16384" width="9" style="259" hidden="1"/>
  </cols>
  <sheetData>
    <row r="1" spans="2:116">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row r="3" spans="2:116"/>
    <row r="4" spans="2:116">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row r="7" spans="2:116"/>
    <row r="8" spans="2:116"/>
    <row r="9" spans="2:116"/>
    <row r="10" spans="2:116"/>
    <row r="11" spans="2:116"/>
    <row r="12" spans="2:116"/>
    <row r="13" spans="2:116"/>
    <row r="14" spans="2:116"/>
    <row r="15" spans="2:116"/>
    <row r="16" spans="2:116"/>
    <row r="17" spans="9:116"/>
    <row r="18" spans="9:116">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row r="20" spans="9:116"/>
    <row r="21" spans="9:116">
      <c r="DL21" s="259"/>
    </row>
    <row r="22" spans="9:116">
      <c r="DI22" s="259"/>
      <c r="DJ22" s="259"/>
      <c r="DK22" s="259"/>
      <c r="DL22" s="259"/>
    </row>
    <row r="23" spans="9:116">
      <c r="CY23" s="259"/>
      <c r="CZ23" s="259"/>
      <c r="DA23" s="259"/>
      <c r="DB23" s="259"/>
      <c r="DC23" s="259"/>
      <c r="DD23" s="259"/>
      <c r="DE23" s="259"/>
      <c r="DF23" s="259"/>
      <c r="DG23" s="259"/>
      <c r="DH23" s="259"/>
      <c r="DI23" s="259"/>
      <c r="DJ23" s="259"/>
      <c r="DK23" s="259"/>
      <c r="DL23" s="259"/>
    </row>
    <row r="24" spans="9:116"/>
    <row r="25" spans="9:116"/>
    <row r="26" spans="9:116"/>
    <row r="27" spans="9:116"/>
    <row r="28" spans="9:116"/>
    <row r="29" spans="9:116"/>
    <row r="30" spans="9:116"/>
    <row r="31" spans="9:116"/>
    <row r="32" spans="9:116"/>
    <row r="33" spans="15:116"/>
    <row r="34" spans="15:116"/>
    <row r="35" spans="15:116">
      <c r="CZ35" s="259"/>
      <c r="DA35" s="259"/>
      <c r="DB35" s="259"/>
      <c r="DC35" s="259"/>
      <c r="DD35" s="259"/>
      <c r="DE35" s="259"/>
      <c r="DF35" s="259"/>
      <c r="DG35" s="259"/>
      <c r="DH35" s="259"/>
      <c r="DI35" s="259"/>
      <c r="DJ35" s="259"/>
      <c r="DK35" s="259"/>
      <c r="DL35" s="259"/>
    </row>
    <row r="36" spans="15:116"/>
    <row r="37" spans="15:116">
      <c r="DL37" s="259"/>
    </row>
    <row r="38" spans="15:116">
      <c r="DI38" s="259"/>
      <c r="DJ38" s="259"/>
      <c r="DK38" s="259"/>
      <c r="DL38" s="259"/>
    </row>
    <row r="39" spans="15:116"/>
    <row r="40" spans="15:116"/>
    <row r="41" spans="15:116"/>
    <row r="42" spans="15:116"/>
    <row r="43" spans="15:116">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c r="DL44" s="259"/>
    </row>
    <row r="45" spans="15:116"/>
    <row r="46" spans="15:116">
      <c r="DA46" s="259"/>
      <c r="DB46" s="259"/>
      <c r="DC46" s="259"/>
      <c r="DD46" s="259"/>
      <c r="DE46" s="259"/>
      <c r="DF46" s="259"/>
      <c r="DG46" s="259"/>
      <c r="DH46" s="259"/>
      <c r="DI46" s="259"/>
      <c r="DJ46" s="259"/>
      <c r="DK46" s="259"/>
      <c r="DL46" s="259"/>
    </row>
    <row r="47" spans="15:116"/>
    <row r="48" spans="15:116"/>
    <row r="49" spans="104:116"/>
    <row r="50" spans="104:116">
      <c r="CZ50" s="259"/>
      <c r="DA50" s="259"/>
      <c r="DB50" s="259"/>
      <c r="DC50" s="259"/>
      <c r="DD50" s="259"/>
      <c r="DE50" s="259"/>
      <c r="DF50" s="259"/>
      <c r="DG50" s="259"/>
      <c r="DH50" s="259"/>
      <c r="DI50" s="259"/>
      <c r="DJ50" s="259"/>
      <c r="DK50" s="259"/>
      <c r="DL50" s="259"/>
    </row>
    <row r="51" spans="104:116"/>
    <row r="52" spans="104:116"/>
    <row r="53" spans="104:116">
      <c r="DL53" s="259"/>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59"/>
      <c r="DD67" s="259"/>
      <c r="DE67" s="259"/>
      <c r="DF67" s="259"/>
      <c r="DG67" s="259"/>
      <c r="DH67" s="259"/>
      <c r="DI67" s="259"/>
      <c r="DJ67" s="259"/>
      <c r="DK67" s="259"/>
      <c r="DL67" s="259"/>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qYwxUIdE2BJ9ghAlaP4l7UMS4nXH+pXui/8CJqb4vwVKBoOngx5/eVsaEsEnDII4hRAeqNz4oFE31RpNOZ2zg==" saltValue="V6BCCUxG6Se3R1PORtGhS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c r="AS1" s="262"/>
      <c r="AT1" s="262"/>
    </row>
    <row r="2" spans="1:46">
      <c r="AS2" s="262"/>
      <c r="AT2" s="262"/>
    </row>
    <row r="3" spans="1:46">
      <c r="AS3" s="262"/>
      <c r="AT3" s="262"/>
    </row>
    <row r="4" spans="1:46">
      <c r="AS4" s="262"/>
      <c r="AT4" s="262"/>
    </row>
    <row r="5" spans="1:46" ht="17.25">
      <c r="A5" s="263" t="s">
        <v>514</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515</v>
      </c>
      <c r="AL6" s="267"/>
      <c r="AM6" s="267"/>
      <c r="AN6" s="267"/>
      <c r="AO6" s="262"/>
      <c r="AP6" s="262"/>
      <c r="AQ6" s="262"/>
      <c r="AR6" s="262"/>
    </row>
    <row r="7" spans="1:46" ht="13.5" customHeight="1">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8" t="s">
        <v>516</v>
      </c>
      <c r="AP7" s="272"/>
      <c r="AQ7" s="273" t="s">
        <v>517</v>
      </c>
      <c r="AR7" s="274"/>
    </row>
    <row r="8" spans="1:46">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9"/>
      <c r="AP8" s="278" t="s">
        <v>518</v>
      </c>
      <c r="AQ8" s="279" t="s">
        <v>519</v>
      </c>
      <c r="AR8" s="280" t="s">
        <v>520</v>
      </c>
    </row>
    <row r="9" spans="1:46">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0" t="s">
        <v>521</v>
      </c>
      <c r="AL9" s="1131"/>
      <c r="AM9" s="1131"/>
      <c r="AN9" s="1132"/>
      <c r="AO9" s="281">
        <v>4400159</v>
      </c>
      <c r="AP9" s="281">
        <v>56357</v>
      </c>
      <c r="AQ9" s="282">
        <v>65316</v>
      </c>
      <c r="AR9" s="283">
        <v>-13.7</v>
      </c>
    </row>
    <row r="10" spans="1:46" ht="13.5" customHeight="1">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0" t="s">
        <v>522</v>
      </c>
      <c r="AL10" s="1131"/>
      <c r="AM10" s="1131"/>
      <c r="AN10" s="1132"/>
      <c r="AO10" s="284">
        <v>12846</v>
      </c>
      <c r="AP10" s="284">
        <v>165</v>
      </c>
      <c r="AQ10" s="285">
        <v>6075</v>
      </c>
      <c r="AR10" s="286">
        <v>-97.3</v>
      </c>
    </row>
    <row r="11" spans="1:46" ht="13.5" customHeight="1">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0" t="s">
        <v>523</v>
      </c>
      <c r="AL11" s="1131"/>
      <c r="AM11" s="1131"/>
      <c r="AN11" s="1132"/>
      <c r="AO11" s="284">
        <v>1578</v>
      </c>
      <c r="AP11" s="284">
        <v>20</v>
      </c>
      <c r="AQ11" s="285">
        <v>1232</v>
      </c>
      <c r="AR11" s="286">
        <v>-98.4</v>
      </c>
    </row>
    <row r="12" spans="1:46" ht="13.5" customHeight="1">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0" t="s">
        <v>524</v>
      </c>
      <c r="AL12" s="1131"/>
      <c r="AM12" s="1131"/>
      <c r="AN12" s="1132"/>
      <c r="AO12" s="284" t="s">
        <v>525</v>
      </c>
      <c r="AP12" s="284" t="s">
        <v>525</v>
      </c>
      <c r="AQ12" s="285">
        <v>18</v>
      </c>
      <c r="AR12" s="286" t="s">
        <v>525</v>
      </c>
    </row>
    <row r="13" spans="1:46" ht="13.5" customHeight="1">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0" t="s">
        <v>526</v>
      </c>
      <c r="AL13" s="1131"/>
      <c r="AM13" s="1131"/>
      <c r="AN13" s="1132"/>
      <c r="AO13" s="284">
        <v>149103</v>
      </c>
      <c r="AP13" s="284">
        <v>1910</v>
      </c>
      <c r="AQ13" s="285">
        <v>2791</v>
      </c>
      <c r="AR13" s="286">
        <v>-31.6</v>
      </c>
    </row>
    <row r="14" spans="1:46" ht="13.5" customHeight="1">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0" t="s">
        <v>527</v>
      </c>
      <c r="AL14" s="1131"/>
      <c r="AM14" s="1131"/>
      <c r="AN14" s="1132"/>
      <c r="AO14" s="284">
        <v>557379</v>
      </c>
      <c r="AP14" s="284">
        <v>7139</v>
      </c>
      <c r="AQ14" s="285">
        <v>1364</v>
      </c>
      <c r="AR14" s="286">
        <v>423.4</v>
      </c>
    </row>
    <row r="15" spans="1:46" ht="13.5" customHeight="1">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3" t="s">
        <v>528</v>
      </c>
      <c r="AL15" s="1134"/>
      <c r="AM15" s="1134"/>
      <c r="AN15" s="1135"/>
      <c r="AO15" s="284">
        <v>-211834</v>
      </c>
      <c r="AP15" s="284">
        <v>-2713</v>
      </c>
      <c r="AQ15" s="285">
        <v>-4006</v>
      </c>
      <c r="AR15" s="286">
        <v>-32.299999999999997</v>
      </c>
    </row>
    <row r="16" spans="1:46">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3" t="s">
        <v>189</v>
      </c>
      <c r="AL16" s="1134"/>
      <c r="AM16" s="1134"/>
      <c r="AN16" s="1135"/>
      <c r="AO16" s="284">
        <v>4909231</v>
      </c>
      <c r="AP16" s="284">
        <v>62877</v>
      </c>
      <c r="AQ16" s="285">
        <v>72790</v>
      </c>
      <c r="AR16" s="286">
        <v>-13.6</v>
      </c>
    </row>
    <row r="17" spans="1:46">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529</v>
      </c>
      <c r="AL19" s="262"/>
      <c r="AM19" s="262"/>
      <c r="AN19" s="262"/>
      <c r="AO19" s="262"/>
      <c r="AP19" s="262"/>
      <c r="AQ19" s="262"/>
      <c r="AR19" s="262"/>
    </row>
    <row r="20" spans="1:46">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530</v>
      </c>
      <c r="AP20" s="293" t="s">
        <v>531</v>
      </c>
      <c r="AQ20" s="294" t="s">
        <v>532</v>
      </c>
      <c r="AR20" s="295"/>
    </row>
    <row r="21" spans="1:46" s="301" customFormat="1">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6" t="s">
        <v>533</v>
      </c>
      <c r="AL21" s="1137"/>
      <c r="AM21" s="1137"/>
      <c r="AN21" s="1138"/>
      <c r="AO21" s="297">
        <v>6.81</v>
      </c>
      <c r="AP21" s="298">
        <v>6.54</v>
      </c>
      <c r="AQ21" s="299">
        <v>0.27</v>
      </c>
      <c r="AR21" s="267"/>
      <c r="AS21" s="300"/>
      <c r="AT21" s="296"/>
    </row>
    <row r="22" spans="1:46" s="301" customFormat="1">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6" t="s">
        <v>534</v>
      </c>
      <c r="AL22" s="1137"/>
      <c r="AM22" s="1137"/>
      <c r="AN22" s="1138"/>
      <c r="AO22" s="302">
        <v>99.2</v>
      </c>
      <c r="AP22" s="303">
        <v>98.3</v>
      </c>
      <c r="AQ22" s="304">
        <v>0.9</v>
      </c>
      <c r="AR22" s="288"/>
      <c r="AS22" s="300"/>
      <c r="AT22" s="296"/>
    </row>
    <row r="23" spans="1:46" s="301" customFormat="1">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c r="A26" s="1129" t="s">
        <v>535</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7"/>
    </row>
    <row r="27" spans="1:46">
      <c r="A27" s="309"/>
      <c r="AO27" s="262"/>
      <c r="AP27" s="262"/>
      <c r="AQ27" s="262"/>
      <c r="AR27" s="262"/>
      <c r="AS27" s="262"/>
      <c r="AT27" s="262"/>
    </row>
    <row r="28" spans="1:46" ht="17.25">
      <c r="A28" s="263" t="s">
        <v>536</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537</v>
      </c>
      <c r="AL29" s="267"/>
      <c r="AM29" s="267"/>
      <c r="AN29" s="267"/>
      <c r="AO29" s="262"/>
      <c r="AP29" s="262"/>
      <c r="AQ29" s="262"/>
      <c r="AR29" s="262"/>
      <c r="AS29" s="311"/>
    </row>
    <row r="30" spans="1:46" ht="13.5" customHeight="1">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8" t="s">
        <v>516</v>
      </c>
      <c r="AP30" s="272"/>
      <c r="AQ30" s="273" t="s">
        <v>517</v>
      </c>
      <c r="AR30" s="274"/>
    </row>
    <row r="31" spans="1:46">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9"/>
      <c r="AP31" s="278" t="s">
        <v>518</v>
      </c>
      <c r="AQ31" s="279" t="s">
        <v>519</v>
      </c>
      <c r="AR31" s="280" t="s">
        <v>520</v>
      </c>
    </row>
    <row r="32" spans="1:46" ht="27" customHeight="1">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0" t="s">
        <v>538</v>
      </c>
      <c r="AL32" s="1121"/>
      <c r="AM32" s="1121"/>
      <c r="AN32" s="1122"/>
      <c r="AO32" s="312">
        <v>3532795</v>
      </c>
      <c r="AP32" s="312">
        <v>45248</v>
      </c>
      <c r="AQ32" s="313">
        <v>35011</v>
      </c>
      <c r="AR32" s="314">
        <v>29.2</v>
      </c>
    </row>
    <row r="33" spans="1:46" ht="13.5" customHeight="1">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0" t="s">
        <v>539</v>
      </c>
      <c r="AL33" s="1121"/>
      <c r="AM33" s="1121"/>
      <c r="AN33" s="1122"/>
      <c r="AO33" s="312" t="s">
        <v>525</v>
      </c>
      <c r="AP33" s="312" t="s">
        <v>525</v>
      </c>
      <c r="AQ33" s="313" t="s">
        <v>525</v>
      </c>
      <c r="AR33" s="314" t="s">
        <v>525</v>
      </c>
    </row>
    <row r="34" spans="1:46" ht="27" customHeight="1">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0" t="s">
        <v>540</v>
      </c>
      <c r="AL34" s="1121"/>
      <c r="AM34" s="1121"/>
      <c r="AN34" s="1122"/>
      <c r="AO34" s="312" t="s">
        <v>525</v>
      </c>
      <c r="AP34" s="312" t="s">
        <v>525</v>
      </c>
      <c r="AQ34" s="313">
        <v>4</v>
      </c>
      <c r="AR34" s="314" t="s">
        <v>525</v>
      </c>
    </row>
    <row r="35" spans="1:46" ht="27" customHeight="1">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0" t="s">
        <v>541</v>
      </c>
      <c r="AL35" s="1121"/>
      <c r="AM35" s="1121"/>
      <c r="AN35" s="1122"/>
      <c r="AO35" s="312">
        <v>54599</v>
      </c>
      <c r="AP35" s="312">
        <v>699</v>
      </c>
      <c r="AQ35" s="313">
        <v>8351</v>
      </c>
      <c r="AR35" s="314">
        <v>-91.6</v>
      </c>
    </row>
    <row r="36" spans="1:46" ht="27" customHeight="1">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0" t="s">
        <v>542</v>
      </c>
      <c r="AL36" s="1121"/>
      <c r="AM36" s="1121"/>
      <c r="AN36" s="1122"/>
      <c r="AO36" s="312" t="s">
        <v>525</v>
      </c>
      <c r="AP36" s="312" t="s">
        <v>525</v>
      </c>
      <c r="AQ36" s="313">
        <v>1645</v>
      </c>
      <c r="AR36" s="314" t="s">
        <v>525</v>
      </c>
    </row>
    <row r="37" spans="1:46" ht="13.5" customHeight="1">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0" t="s">
        <v>543</v>
      </c>
      <c r="AL37" s="1121"/>
      <c r="AM37" s="1121"/>
      <c r="AN37" s="1122"/>
      <c r="AO37" s="312">
        <v>59193</v>
      </c>
      <c r="AP37" s="312">
        <v>758</v>
      </c>
      <c r="AQ37" s="313">
        <v>1050</v>
      </c>
      <c r="AR37" s="314">
        <v>-27.8</v>
      </c>
    </row>
    <row r="38" spans="1:46" ht="27" customHeight="1">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3" t="s">
        <v>544</v>
      </c>
      <c r="AL38" s="1124"/>
      <c r="AM38" s="1124"/>
      <c r="AN38" s="1125"/>
      <c r="AO38" s="315">
        <v>44</v>
      </c>
      <c r="AP38" s="315">
        <v>1</v>
      </c>
      <c r="AQ38" s="316">
        <v>1</v>
      </c>
      <c r="AR38" s="304">
        <v>0</v>
      </c>
      <c r="AS38" s="311"/>
    </row>
    <row r="39" spans="1:46">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3" t="s">
        <v>545</v>
      </c>
      <c r="AL39" s="1124"/>
      <c r="AM39" s="1124"/>
      <c r="AN39" s="1125"/>
      <c r="AO39" s="312">
        <v>-302465</v>
      </c>
      <c r="AP39" s="312">
        <v>-3874</v>
      </c>
      <c r="AQ39" s="313">
        <v>-5851</v>
      </c>
      <c r="AR39" s="314">
        <v>-33.799999999999997</v>
      </c>
      <c r="AS39" s="311"/>
    </row>
    <row r="40" spans="1:46" ht="27" customHeight="1">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0" t="s">
        <v>546</v>
      </c>
      <c r="AL40" s="1121"/>
      <c r="AM40" s="1121"/>
      <c r="AN40" s="1122"/>
      <c r="AO40" s="312">
        <v>-1745263</v>
      </c>
      <c r="AP40" s="312">
        <v>-22353</v>
      </c>
      <c r="AQ40" s="313">
        <v>-27858</v>
      </c>
      <c r="AR40" s="314">
        <v>-19.8</v>
      </c>
      <c r="AS40" s="311"/>
    </row>
    <row r="41" spans="1:46">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6" t="s">
        <v>302</v>
      </c>
      <c r="AL41" s="1127"/>
      <c r="AM41" s="1127"/>
      <c r="AN41" s="1128"/>
      <c r="AO41" s="312">
        <v>1598903</v>
      </c>
      <c r="AP41" s="312">
        <v>20479</v>
      </c>
      <c r="AQ41" s="313">
        <v>12351</v>
      </c>
      <c r="AR41" s="314">
        <v>65.8</v>
      </c>
      <c r="AS41" s="311"/>
    </row>
    <row r="42" spans="1:46">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547</v>
      </c>
      <c r="AL42" s="262"/>
      <c r="AM42" s="262"/>
      <c r="AN42" s="262"/>
      <c r="AO42" s="262"/>
      <c r="AP42" s="262"/>
      <c r="AQ42" s="288"/>
      <c r="AR42" s="288"/>
      <c r="AS42" s="311"/>
    </row>
    <row r="43" spans="1:46">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c r="A47" s="321" t="s">
        <v>548</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549</v>
      </c>
      <c r="AL48" s="322"/>
      <c r="AM48" s="322"/>
      <c r="AN48" s="322"/>
      <c r="AO48" s="322"/>
      <c r="AP48" s="322"/>
      <c r="AQ48" s="323"/>
      <c r="AR48" s="322"/>
    </row>
    <row r="49" spans="1:44" ht="13.5" customHeight="1">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3" t="s">
        <v>516</v>
      </c>
      <c r="AN49" s="1115" t="s">
        <v>550</v>
      </c>
      <c r="AO49" s="1116"/>
      <c r="AP49" s="1116"/>
      <c r="AQ49" s="1116"/>
      <c r="AR49" s="1117"/>
    </row>
    <row r="50" spans="1:44">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4"/>
      <c r="AN50" s="328" t="s">
        <v>551</v>
      </c>
      <c r="AO50" s="329" t="s">
        <v>552</v>
      </c>
      <c r="AP50" s="330" t="s">
        <v>553</v>
      </c>
      <c r="AQ50" s="331" t="s">
        <v>554</v>
      </c>
      <c r="AR50" s="332" t="s">
        <v>555</v>
      </c>
    </row>
    <row r="51" spans="1:44">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556</v>
      </c>
      <c r="AL51" s="325"/>
      <c r="AM51" s="333">
        <v>4707291</v>
      </c>
      <c r="AN51" s="334">
        <v>60809</v>
      </c>
      <c r="AO51" s="335">
        <v>24.9</v>
      </c>
      <c r="AP51" s="336">
        <v>41934</v>
      </c>
      <c r="AQ51" s="337">
        <v>-12.3</v>
      </c>
      <c r="AR51" s="338">
        <v>37.200000000000003</v>
      </c>
    </row>
    <row r="52" spans="1:44">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557</v>
      </c>
      <c r="AM52" s="341">
        <v>3618826</v>
      </c>
      <c r="AN52" s="342">
        <v>46748</v>
      </c>
      <c r="AO52" s="343">
        <v>49</v>
      </c>
      <c r="AP52" s="344">
        <v>23352</v>
      </c>
      <c r="AQ52" s="345">
        <v>-9.6999999999999993</v>
      </c>
      <c r="AR52" s="346">
        <v>58.7</v>
      </c>
    </row>
    <row r="53" spans="1:44">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558</v>
      </c>
      <c r="AL53" s="325"/>
      <c r="AM53" s="333">
        <v>5965751</v>
      </c>
      <c r="AN53" s="334">
        <v>77047</v>
      </c>
      <c r="AO53" s="335">
        <v>26.7</v>
      </c>
      <c r="AP53" s="336">
        <v>45588</v>
      </c>
      <c r="AQ53" s="337">
        <v>8.6999999999999993</v>
      </c>
      <c r="AR53" s="338">
        <v>18</v>
      </c>
    </row>
    <row r="54" spans="1:44">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557</v>
      </c>
      <c r="AM54" s="341">
        <v>3682224</v>
      </c>
      <c r="AN54" s="342">
        <v>47556</v>
      </c>
      <c r="AO54" s="343">
        <v>1.7</v>
      </c>
      <c r="AP54" s="344">
        <v>24150</v>
      </c>
      <c r="AQ54" s="345">
        <v>3.4</v>
      </c>
      <c r="AR54" s="346">
        <v>-1.7</v>
      </c>
    </row>
    <row r="55" spans="1:44">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559</v>
      </c>
      <c r="AL55" s="325"/>
      <c r="AM55" s="333">
        <v>4307984</v>
      </c>
      <c r="AN55" s="334">
        <v>55436</v>
      </c>
      <c r="AO55" s="335">
        <v>-28</v>
      </c>
      <c r="AP55" s="336">
        <v>45483</v>
      </c>
      <c r="AQ55" s="337">
        <v>-0.2</v>
      </c>
      <c r="AR55" s="338">
        <v>-27.8</v>
      </c>
    </row>
    <row r="56" spans="1:44">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557</v>
      </c>
      <c r="AM56" s="341">
        <v>2430311</v>
      </c>
      <c r="AN56" s="342">
        <v>31274</v>
      </c>
      <c r="AO56" s="343">
        <v>-34.200000000000003</v>
      </c>
      <c r="AP56" s="344">
        <v>24241</v>
      </c>
      <c r="AQ56" s="345">
        <v>0.4</v>
      </c>
      <c r="AR56" s="346">
        <v>-34.6</v>
      </c>
    </row>
    <row r="57" spans="1:44">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560</v>
      </c>
      <c r="AL57" s="325"/>
      <c r="AM57" s="333">
        <v>5393822</v>
      </c>
      <c r="AN57" s="334">
        <v>69237</v>
      </c>
      <c r="AO57" s="335">
        <v>24.9</v>
      </c>
      <c r="AP57" s="336">
        <v>45945</v>
      </c>
      <c r="AQ57" s="337">
        <v>1</v>
      </c>
      <c r="AR57" s="338">
        <v>23.9</v>
      </c>
    </row>
    <row r="58" spans="1:44">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557</v>
      </c>
      <c r="AM58" s="341">
        <v>4291368</v>
      </c>
      <c r="AN58" s="342">
        <v>55085</v>
      </c>
      <c r="AO58" s="343">
        <v>76.099999999999994</v>
      </c>
      <c r="AP58" s="344">
        <v>25180</v>
      </c>
      <c r="AQ58" s="345">
        <v>3.9</v>
      </c>
      <c r="AR58" s="346">
        <v>72.2</v>
      </c>
    </row>
    <row r="59" spans="1:44">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561</v>
      </c>
      <c r="AL59" s="325"/>
      <c r="AM59" s="333">
        <v>3846185</v>
      </c>
      <c r="AN59" s="334">
        <v>49261</v>
      </c>
      <c r="AO59" s="335">
        <v>-28.9</v>
      </c>
      <c r="AP59" s="336">
        <v>44475</v>
      </c>
      <c r="AQ59" s="337">
        <v>-3.2</v>
      </c>
      <c r="AR59" s="338">
        <v>-25.7</v>
      </c>
    </row>
    <row r="60" spans="1:44">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557</v>
      </c>
      <c r="AM60" s="341">
        <v>2556292</v>
      </c>
      <c r="AN60" s="342">
        <v>32741</v>
      </c>
      <c r="AO60" s="343">
        <v>-40.6</v>
      </c>
      <c r="AP60" s="344">
        <v>24780</v>
      </c>
      <c r="AQ60" s="345">
        <v>-1.6</v>
      </c>
      <c r="AR60" s="346">
        <v>-39</v>
      </c>
    </row>
    <row r="61" spans="1:44">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562</v>
      </c>
      <c r="AL61" s="347"/>
      <c r="AM61" s="348">
        <v>4844207</v>
      </c>
      <c r="AN61" s="349">
        <v>62358</v>
      </c>
      <c r="AO61" s="350">
        <v>3.9</v>
      </c>
      <c r="AP61" s="351">
        <v>44685</v>
      </c>
      <c r="AQ61" s="352">
        <v>-1.2</v>
      </c>
      <c r="AR61" s="338">
        <v>5.0999999999999996</v>
      </c>
    </row>
    <row r="62" spans="1:44">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557</v>
      </c>
      <c r="AM62" s="341">
        <v>3315804</v>
      </c>
      <c r="AN62" s="342">
        <v>42681</v>
      </c>
      <c r="AO62" s="343">
        <v>10.4</v>
      </c>
      <c r="AP62" s="344">
        <v>24341</v>
      </c>
      <c r="AQ62" s="345">
        <v>-0.7</v>
      </c>
      <c r="AR62" s="346">
        <v>11.1</v>
      </c>
    </row>
    <row r="63" spans="1:44">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c r="AK67" s="262"/>
      <c r="AL67" s="262"/>
      <c r="AM67" s="262"/>
      <c r="AN67" s="262"/>
      <c r="AO67" s="262"/>
      <c r="AP67" s="262"/>
      <c r="AQ67" s="262"/>
      <c r="AR67" s="262"/>
      <c r="AS67" s="262"/>
      <c r="AT67" s="262"/>
    </row>
    <row r="68" spans="1:46" ht="13.5" hidden="1" customHeight="1">
      <c r="AK68" s="262"/>
      <c r="AL68" s="262"/>
      <c r="AM68" s="262"/>
      <c r="AN68" s="262"/>
      <c r="AO68" s="262"/>
      <c r="AP68" s="262"/>
      <c r="AQ68" s="262"/>
      <c r="AR68" s="262"/>
    </row>
    <row r="69" spans="1:46" ht="13.5" hidden="1" customHeight="1">
      <c r="AK69" s="262"/>
      <c r="AL69" s="262"/>
      <c r="AM69" s="262"/>
      <c r="AN69" s="262"/>
      <c r="AO69" s="262"/>
      <c r="AP69" s="262"/>
      <c r="AQ69" s="262"/>
      <c r="AR69" s="262"/>
    </row>
    <row r="70" spans="1:46" hidden="1">
      <c r="AK70" s="262"/>
      <c r="AL70" s="262"/>
      <c r="AM70" s="262"/>
      <c r="AN70" s="262"/>
      <c r="AO70" s="262"/>
      <c r="AP70" s="262"/>
      <c r="AQ70" s="262"/>
      <c r="AR70" s="262"/>
    </row>
    <row r="71" spans="1:46" hidden="1">
      <c r="AK71" s="262"/>
      <c r="AL71" s="262"/>
      <c r="AM71" s="262"/>
      <c r="AN71" s="262"/>
      <c r="AO71" s="262"/>
      <c r="AP71" s="262"/>
      <c r="AQ71" s="262"/>
      <c r="AR71" s="262"/>
    </row>
    <row r="72" spans="1:46" hidden="1">
      <c r="AK72" s="262"/>
      <c r="AL72" s="262"/>
      <c r="AM72" s="262"/>
      <c r="AN72" s="262"/>
      <c r="AO72" s="262"/>
      <c r="AP72" s="262"/>
      <c r="AQ72" s="262"/>
      <c r="AR72" s="262"/>
    </row>
    <row r="73" spans="1:46" hidden="1">
      <c r="AK73" s="262"/>
      <c r="AL73" s="262"/>
      <c r="AM73" s="262"/>
      <c r="AN73" s="262"/>
      <c r="AO73" s="262"/>
      <c r="AP73" s="262"/>
      <c r="AQ73" s="262"/>
      <c r="AR73" s="262"/>
    </row>
  </sheetData>
  <sheetProtection algorithmName="SHA-512" hashValue="q9deovGj8nNQYKtzqrF2neJ9Q9LA+EY46Y8FjnezdK4sICtUfTru+DR8IoA+uiN67u0zWTIH2tcviqQKDJssUg==" saltValue="s86zMCnDxqDjnzxFpH/q/g=="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cols>
    <col min="1" max="125" width="2.5" style="260" customWidth="1"/>
    <col min="126" max="16384" width="9" style="259" hidden="1"/>
  </cols>
  <sheetData>
    <row r="1" spans="2:125" ht="13.5" customHeight="1">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c r="B2" s="259"/>
      <c r="DG2" s="259"/>
    </row>
    <row r="3" spans="2:12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row r="5" spans="2:125"/>
    <row r="6" spans="2:125"/>
    <row r="7" spans="2:125"/>
    <row r="8" spans="2:125"/>
    <row r="9" spans="2:125">
      <c r="DU9" s="259"/>
    </row>
    <row r="10" spans="2:125"/>
    <row r="11" spans="2:125"/>
    <row r="12" spans="2:125"/>
    <row r="13" spans="2:125"/>
    <row r="14" spans="2:125"/>
    <row r="15" spans="2:125"/>
    <row r="16" spans="2:125"/>
    <row r="17" spans="125:125">
      <c r="DU17" s="259"/>
    </row>
    <row r="18" spans="125:125"/>
    <row r="19" spans="125:125"/>
    <row r="20" spans="125:125">
      <c r="DU20" s="259"/>
    </row>
    <row r="21" spans="125:125">
      <c r="DU21" s="259"/>
    </row>
    <row r="22" spans="125:125"/>
    <row r="23" spans="125:125"/>
    <row r="24" spans="125:125"/>
    <row r="25" spans="125:125"/>
    <row r="26" spans="125:125"/>
    <row r="27" spans="125:125"/>
    <row r="28" spans="125:125">
      <c r="DU28" s="259"/>
    </row>
    <row r="29" spans="125:125"/>
    <row r="30" spans="125:125"/>
    <row r="31" spans="125:125"/>
    <row r="32" spans="125:125"/>
    <row r="33" spans="2:125">
      <c r="B33" s="259"/>
      <c r="G33" s="259"/>
      <c r="I33" s="259"/>
    </row>
    <row r="34" spans="2:125">
      <c r="C34" s="259"/>
      <c r="P34" s="259"/>
      <c r="DE34" s="259"/>
      <c r="DH34" s="259"/>
    </row>
    <row r="35" spans="2:125">
      <c r="D35" s="259"/>
      <c r="E35" s="259"/>
      <c r="DG35" s="259"/>
      <c r="DJ35" s="259"/>
      <c r="DP35" s="259"/>
      <c r="DQ35" s="259"/>
      <c r="DR35" s="259"/>
      <c r="DS35" s="259"/>
      <c r="DT35" s="259"/>
      <c r="DU35" s="259"/>
    </row>
    <row r="36" spans="2:12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c r="DU37" s="259"/>
    </row>
    <row r="38" spans="2:125">
      <c r="DT38" s="259"/>
      <c r="DU38" s="259"/>
    </row>
    <row r="39" spans="2:125"/>
    <row r="40" spans="2:125">
      <c r="DH40" s="259"/>
    </row>
    <row r="41" spans="2:125">
      <c r="DE41" s="259"/>
    </row>
    <row r="42" spans="2:125">
      <c r="DG42" s="259"/>
      <c r="DJ42" s="259"/>
    </row>
    <row r="43" spans="2:12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c r="DU44" s="259"/>
    </row>
    <row r="45" spans="2:125"/>
    <row r="46" spans="2:125"/>
    <row r="47" spans="2:125"/>
    <row r="48" spans="2:125">
      <c r="DT48" s="259"/>
      <c r="DU48" s="259"/>
    </row>
    <row r="49" spans="120:125">
      <c r="DU49" s="259"/>
    </row>
    <row r="50" spans="120:125">
      <c r="DU50" s="259"/>
    </row>
    <row r="51" spans="120:125">
      <c r="DP51" s="259"/>
      <c r="DQ51" s="259"/>
      <c r="DR51" s="259"/>
      <c r="DS51" s="259"/>
      <c r="DT51" s="259"/>
      <c r="DU51" s="259"/>
    </row>
    <row r="52" spans="120:125"/>
    <row r="53" spans="120:125"/>
    <row r="54" spans="120:125">
      <c r="DU54" s="259"/>
    </row>
    <row r="55" spans="120:125"/>
    <row r="56" spans="120:125"/>
    <row r="57" spans="120:125"/>
    <row r="58" spans="120:125">
      <c r="DU58" s="259"/>
    </row>
    <row r="59" spans="120:125"/>
    <row r="60" spans="120:125"/>
    <row r="61" spans="120:125"/>
    <row r="62" spans="120:125"/>
    <row r="63" spans="120:125">
      <c r="DU63" s="259"/>
    </row>
    <row r="64" spans="120:125">
      <c r="DT64" s="259"/>
      <c r="DU64" s="259"/>
    </row>
    <row r="65" spans="123:125"/>
    <row r="66" spans="123:125"/>
    <row r="67" spans="123:125"/>
    <row r="68" spans="123:125"/>
    <row r="69" spans="123:125">
      <c r="DS69" s="259"/>
      <c r="DT69" s="259"/>
      <c r="DU69" s="259"/>
    </row>
    <row r="70" spans="123:125"/>
    <row r="71" spans="123:125"/>
    <row r="72" spans="123:125"/>
    <row r="73" spans="123:125"/>
    <row r="74" spans="123:125"/>
    <row r="75" spans="123:125"/>
    <row r="76" spans="123:125"/>
    <row r="77" spans="123:125"/>
    <row r="78" spans="123:125"/>
    <row r="79" spans="123:125"/>
    <row r="80" spans="123:125"/>
    <row r="81" spans="116:125"/>
    <row r="82" spans="116:125">
      <c r="DL82" s="259"/>
    </row>
    <row r="83" spans="116:125">
      <c r="DM83" s="259"/>
      <c r="DN83" s="259"/>
      <c r="DO83" s="259"/>
      <c r="DP83" s="259"/>
      <c r="DQ83" s="259"/>
      <c r="DR83" s="259"/>
      <c r="DS83" s="259"/>
      <c r="DT83" s="259"/>
      <c r="DU83" s="259"/>
    </row>
    <row r="84" spans="116:125"/>
    <row r="85" spans="116:125"/>
    <row r="86" spans="116:125"/>
    <row r="87" spans="116:125"/>
    <row r="88" spans="116:125">
      <c r="DU88" s="259"/>
    </row>
    <row r="89" spans="116:125"/>
    <row r="90" spans="116:125"/>
    <row r="91" spans="116:125"/>
    <row r="92" spans="116:125" ht="13.5" customHeight="1"/>
    <row r="93" spans="116:125" ht="13.5" customHeight="1"/>
    <row r="94" spans="116:125" ht="13.5" customHeight="1">
      <c r="DS94" s="259"/>
      <c r="DT94" s="259"/>
      <c r="DU94" s="259"/>
    </row>
    <row r="95" spans="116:125" ht="13.5" customHeight="1">
      <c r="DU95" s="259"/>
    </row>
    <row r="96" spans="116:125" ht="13.5" customHeight="1"/>
    <row r="97" spans="124:125" ht="13.5" customHeight="1"/>
    <row r="98" spans="124:125" ht="13.5" customHeight="1"/>
    <row r="99" spans="124:125" ht="13.5" customHeight="1"/>
    <row r="100" spans="124:125" ht="13.5" customHeight="1"/>
    <row r="101" spans="124:125" ht="13.5" customHeight="1">
      <c r="DU101" s="259"/>
    </row>
    <row r="102" spans="124:125" ht="13.5" customHeight="1"/>
    <row r="103" spans="124:125" ht="13.5" customHeight="1"/>
    <row r="104" spans="124:125" ht="13.5" customHeight="1">
      <c r="DT104" s="259"/>
      <c r="DU104" s="259"/>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59" t="s">
        <v>564</v>
      </c>
    </row>
    <row r="120" spans="125:125" ht="13.5" hidden="1" customHeight="1"/>
    <row r="121" spans="125:125" ht="13.5" hidden="1" customHeight="1">
      <c r="DU121" s="259"/>
    </row>
  </sheetData>
  <sheetProtection algorithmName="SHA-512" hashValue="CjEQrOIYRh1J19tYRc/OXmdEh82HLNXjCu29EjyBncACjG8OpFaV8Rt6VibM4eEDUJD9V7hpWHTXpCPPLpYYbg==" saltValue="X1HrliFDPlKNOrnU8zcMQ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cols>
    <col min="1" max="125" width="2.5" style="260" customWidth="1"/>
    <col min="126" max="142" width="0" style="259" hidden="1" customWidth="1"/>
    <col min="143" max="16384" width="9" style="259" hidden="1"/>
  </cols>
  <sheetData>
    <row r="1" spans="1:125" ht="13.5" customHeight="1">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c r="B2" s="259"/>
      <c r="T2" s="259"/>
    </row>
    <row r="3" spans="1:12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59"/>
      <c r="G33" s="259"/>
      <c r="I33" s="259"/>
    </row>
    <row r="34" spans="2:125">
      <c r="C34" s="259"/>
      <c r="P34" s="259"/>
      <c r="R34" s="259"/>
      <c r="U34" s="259"/>
    </row>
    <row r="35" spans="2:12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c r="F36" s="259"/>
      <c r="H36" s="259"/>
      <c r="J36" s="259"/>
      <c r="K36" s="259"/>
      <c r="L36" s="259"/>
      <c r="M36" s="259"/>
      <c r="N36" s="259"/>
      <c r="O36" s="259"/>
      <c r="Q36" s="259"/>
      <c r="S36" s="259"/>
      <c r="V36" s="259"/>
    </row>
    <row r="37" spans="2:125"/>
    <row r="38" spans="2:125"/>
    <row r="39" spans="2:125"/>
    <row r="40" spans="2:125">
      <c r="U40" s="259"/>
    </row>
    <row r="41" spans="2:125">
      <c r="R41" s="259"/>
    </row>
    <row r="42" spans="2:12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c r="Q43" s="259"/>
      <c r="S43" s="259"/>
      <c r="V43" s="259"/>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60" t="s">
        <v>565</v>
      </c>
    </row>
  </sheetData>
  <sheetProtection algorithmName="SHA-512" hashValue="l5r0amtKOKBKuUNHzkl/NAI53ynQFgMPCvyCC4H2kEbqckA9D4aF5oM4NvQtX8tZT1xpCF7OlW1BrJdKutLZCA==" saltValue="PKB4/TUqBGZvgYgnxgRRk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566</v>
      </c>
      <c r="G46" s="8" t="s">
        <v>567</v>
      </c>
      <c r="H46" s="8" t="s">
        <v>568</v>
      </c>
      <c r="I46" s="8" t="s">
        <v>569</v>
      </c>
      <c r="J46" s="9" t="s">
        <v>570</v>
      </c>
    </row>
    <row r="47" spans="2:10" ht="57.75" customHeight="1">
      <c r="B47" s="10"/>
      <c r="C47" s="1139" t="s">
        <v>3</v>
      </c>
      <c r="D47" s="1139"/>
      <c r="E47" s="1140"/>
      <c r="F47" s="11">
        <v>15.28</v>
      </c>
      <c r="G47" s="12">
        <v>10.91</v>
      </c>
      <c r="H47" s="12">
        <v>5.48</v>
      </c>
      <c r="I47" s="12">
        <v>9.5</v>
      </c>
      <c r="J47" s="13">
        <v>14.02</v>
      </c>
    </row>
    <row r="48" spans="2:10" ht="57.75" customHeight="1">
      <c r="B48" s="14"/>
      <c r="C48" s="1141" t="s">
        <v>4</v>
      </c>
      <c r="D48" s="1141"/>
      <c r="E48" s="1142"/>
      <c r="F48" s="15">
        <v>8.17</v>
      </c>
      <c r="G48" s="16">
        <v>4.91</v>
      </c>
      <c r="H48" s="16">
        <v>3.49</v>
      </c>
      <c r="I48" s="16">
        <v>7.62</v>
      </c>
      <c r="J48" s="17">
        <v>5.0999999999999996</v>
      </c>
    </row>
    <row r="49" spans="2:10" ht="57.75" customHeight="1" thickBot="1">
      <c r="B49" s="18"/>
      <c r="C49" s="1143" t="s">
        <v>5</v>
      </c>
      <c r="D49" s="1143"/>
      <c r="E49" s="1144"/>
      <c r="F49" s="19" t="s">
        <v>571</v>
      </c>
      <c r="G49" s="20" t="s">
        <v>572</v>
      </c>
      <c r="H49" s="20" t="s">
        <v>573</v>
      </c>
      <c r="I49" s="20">
        <v>6.96</v>
      </c>
      <c r="J49" s="21" t="s">
        <v>574</v>
      </c>
    </row>
    <row r="50" spans="2:10"/>
  </sheetData>
  <sheetProtection algorithmName="SHA-512" hashValue="NOnAom0XKTNeZsjlziye+1y5goj4ScpLhSVSiPcA6diSlbGjzg+mQEtH7rCiV/E45I2hs18uDeZhVJiOjJ9csQ==" saltValue="lqj6Sk4XONm528nL72Onj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2024-03-12T01:50:30Z</cp:lastPrinted>
  <dcterms:created xsi:type="dcterms:W3CDTF">2024-02-05T03:59:35Z</dcterms:created>
  <dcterms:modified xsi:type="dcterms:W3CDTF">2024-03-22T00:44:26Z</dcterms:modified>
  <cp:category/>
</cp:coreProperties>
</file>