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５\◎国調査（決算統計関係：コロナ，基金状況，子ども）\240321〆 令和４年度財政状況資料の作成・公表について（依頼）\06 最終版（確認・様式(3)差替済み）格納\"/>
    </mc:Choice>
  </mc:AlternateContent>
  <xr:revisionPtr revIDLastSave="0" documentId="13_ncr:1_{3C4A806A-C63E-42E3-9F14-B605DCC6F495}" xr6:coauthVersionLast="36" xr6:coauthVersionMax="36" xr10:uidLastSave="{00000000-0000-0000-0000-000000000000}"/>
  <bookViews>
    <workbookView xWindow="0" yWindow="0" windowWidth="15360" windowHeight="7635" tabRatio="771"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E34" i="10"/>
  <c r="C34" i="10"/>
  <c r="U34" i="10" s="1"/>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s="1"/>
  <c r="BW35" i="10" s="1"/>
  <c r="BW36" i="10" s="1"/>
  <c r="BW37" i="10" s="1"/>
  <c r="BW38" i="10" s="1"/>
  <c r="BW39" i="10" s="1"/>
  <c r="BW40" i="10" s="1"/>
</calcChain>
</file>

<file path=xl/sharedStrings.xml><?xml version="1.0" encoding="utf-8"?>
<sst xmlns="http://schemas.openxmlformats.org/spreadsheetml/2006/main" count="1088" uniqueCount="595">
  <si>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</si>
  <si>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</si>
  <si>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</si>
  <si>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</si>
  <si>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</si>
  <si>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</si>
  <si>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</si>
  <si>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</si>
  <si>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</si>
  <si>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</si>
  <si>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</si>
  <si>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</si>
  <si>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</si>
  <si>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</si>
  <si>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</si>
  <si>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</si>
  <si>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</si>
  <si>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</si>
  <si>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</si>
  <si>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</si>
  <si>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</si>
  <si>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</si>
  <si>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</si>
  <si>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</si>
  <si>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</si>
  <si>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</si>
  <si>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</si>
  <si>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</si>
  <si>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</si>
  <si>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</si>
  <si>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</si>
  <si>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</si>
  <si>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</si>
  <si>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</si>
  <si>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</si>
  <si>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</si>
  <si>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</si>
  <si>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</si>
  <si>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</si>
  <si>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</si>
  <si>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</si>
  <si>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</si>
  <si>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</si>
  <si>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</si>
  <si>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</si>
  <si>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</si>
  <si>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</si>
  <si>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</si>
  <si>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</si>
  <si>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</si>
  <si>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</si>
  <si>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</si>
  <si>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</si>
  <si>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</si>
  <si>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</si>
  <si>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</si>
  <si>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</si>
  <si>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</si>
  <si>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</si>
  <si>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</si>
  <si>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</si>
  <si>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</si>
  <si>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</si>
  <si>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</si>
  <si>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</si>
  <si>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</si>
  <si>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</si>
  <si>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</si>
  <si>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</si>
  <si>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</si>
  <si>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</si>
  <si>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</si>
  <si>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</si>
  <si>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</si>
  <si>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</si>
  <si>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</si>
  <si>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</si>
  <si>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</si>
  <si>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</si>
  <si>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</si>
  <si>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</si>
  <si>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</si>
  <si>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</si>
  <si>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</si>
  <si>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</si>
  <si>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</si>
  <si>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</si>
  <si>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</si>
  <si>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</si>
  <si>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</si>
  <si>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</si>
  <si>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</si>
  <si>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</si>
  <si>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</si>
  <si>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</si>
  <si>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</si>
  <si>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</si>
  <si>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</si>
  <si>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</si>
  <si>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</si>
  <si>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南種子町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</si>
  <si>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</si>
  <si>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</si>
  <si>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</si>
  <si>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</si>
  <si>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</si>
  <si>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</si>
  <si>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</si>
  <si>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</si>
  <si>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</si>
  <si>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</si>
  <si>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</si>
  <si>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</si>
  <si>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</si>
  <si>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</si>
  <si>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</si>
  <si>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</si>
  <si>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</si>
  <si>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</si>
  <si>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</si>
  <si>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</si>
  <si>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</si>
  <si>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</si>
  <si>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</si>
  <si>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</si>
  <si>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</si>
  <si>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</si>
  <si>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</si>
  <si>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</si>
  <si>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</si>
  <si>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</si>
  <si>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</si>
  <si>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</si>
  <si>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</si>
  <si>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</si>
  <si>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</si>
  <si>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</si>
  <si>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</si>
  <si>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</si>
  <si>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</si>
  <si>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</si>
  <si>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</si>
  <si>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</si>
  <si>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</si>
  <si>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</si>
  <si>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</si>
  <si>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</si>
  <si>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</si>
  <si>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</si>
  <si>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</si>
  <si>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</si>
  <si>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</si>
  <si>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</si>
  <si>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</si>
  <si>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</si>
  <si>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</si>
  <si>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</si>
  <si>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</si>
  <si>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</si>
  <si>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</si>
  <si>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</si>
  <si>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</si>
  <si>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</si>
  <si>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</si>
  <si>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</si>
  <si>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</si>
  <si>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</si>
  <si>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</si>
  <si>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</si>
  <si>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</si>
  <si>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</si>
  <si>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</si>
  <si>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</si>
  <si>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</si>
  <si>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</si>
  <si>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</si>
  <si>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</si>
  <si>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</si>
  <si>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</si>
  <si>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</si>
  <si>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</si>
  <si>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</si>
  <si>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</si>
  <si>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</si>
  <si>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</si>
  <si>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</si>
  <si>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</si>
  <si>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</si>
  <si>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</si>
  <si>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</si>
  <si>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</si>
  <si>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</si>
  <si>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</si>
  <si>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</si>
  <si>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</si>
  <si>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</si>
  <si>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</si>
  <si>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</si>
  <si>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</si>
  <si>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</si>
  <si>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</si>
  <si>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</si>
  <si>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</si>
  <si>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</si>
  <si>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</si>
  <si>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</si>
  <si>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</si>
  <si>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</si>
  <si>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</si>
  <si>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</si>
  <si>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</si>
  <si>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</si>
  <si>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</si>
  <si>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</si>
  <si>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</si>
  <si>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</si>
  <si>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</si>
  <si>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</si>
  <si>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鹿児島県南種子町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</si>
  <si>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</si>
  <si>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</si>
  <si>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</si>
  <si>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</si>
  <si>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</si>
  <si>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</si>
  <si>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</si>
  <si>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</si>
  <si>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</si>
  <si>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</si>
  <si>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</si>
  <si>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</si>
  <si>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</si>
  <si>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</si>
  <si>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</si>
  <si>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</si>
  <si>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</si>
  <si>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</si>
  <si>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</si>
  <si>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</si>
  <si>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</si>
  <si>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</si>
  <si>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</si>
  <si>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</si>
  <si>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</si>
  <si>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</si>
  <si>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</si>
  <si>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</si>
  <si>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</si>
  <si>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</si>
  <si>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</si>
  <si>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</si>
  <si>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</si>
  <si>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</si>
  <si>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</si>
  <si>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</si>
  <si>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</si>
  <si>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</si>
  <si>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</si>
  <si>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</si>
  <si>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</si>
  <si>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</si>
  <si>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</si>
  <si>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</si>
  <si>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</si>
  <si>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</si>
  <si>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</si>
  <si>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</si>
  <si>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</si>
  <si>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</si>
  <si>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</si>
  <si>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</si>
  <si>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</si>
  <si>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</si>
  <si>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</si>
  <si>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</si>
  <si>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</si>
  <si>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</si>
  <si>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</si>
  <si>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</si>
  <si>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</si>
  <si>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</si>
  <si>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</si>
  <si>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</si>
  <si>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</si>
  <si>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</si>
  <si>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</si>
  <si>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</si>
  <si>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</si>
  <si>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</si>
  <si>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</si>
  <si>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</si>
  <si>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</si>
  <si>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</si>
  <si>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</si>
  <si>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</si>
  <si>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</si>
  <si>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</si>
  <si>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</si>
  <si>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</si>
  <si>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</si>
  <si>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</si>
  <si>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</si>
  <si>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</si>
  <si>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</si>
  <si>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</si>
  <si>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</si>
  <si>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</si>
  <si>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</si>
  <si>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</si>
  <si>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</si>
  <si>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</si>
  <si>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</si>
  <si>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</si>
  <si>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</si>
  <si>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</si>
  <si>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</si>
  <si>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</si>
  <si>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</si>
  <si>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</si>
  <si>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</si>
  <si>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</si>
  <si>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</si>
  <si>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</si>
  <si>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</si>
  <si>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</si>
  <si>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</si>
  <si>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</si>
  <si>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</si>
  <si>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</si>
  <si>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</si>
  <si>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</si>
  <si>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</si>
  <si>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</si>
  <si>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</si>
  <si>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</si>
  <si>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</si>
  <si>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</si>
  <si>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</si>
  <si>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</si>
  <si>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</si>
  <si>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</si>
  <si>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</si>
  <si>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</si>
  <si>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</si>
  <si>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</si>
  <si>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</si>
  <si>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</si>
  <si>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</si>
  <si>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</si>
  <si>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</si>
  <si>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</si>
  <si>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</si>
  <si>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</si>
  <si>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</si>
  <si>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</si>
  <si>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</si>
  <si>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</si>
  <si>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</si>
  <si>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</si>
  <si>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</si>
  <si>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</si>
  <si>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</si>
  <si>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</si>
  <si>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</si>
  <si>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</si>
  <si>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</si>
  <si>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</si>
  <si>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</si>
  <si>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</si>
  <si>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</si>
  <si>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</si>
  <si>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鹿児島県南種子町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</si>
  <si>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</si>
  <si>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</si>
  <si>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</si>
  <si>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</si>
  <si>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</si>
  <si>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</si>
  <si>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</si>
  <si>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</si>
  <si>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</si>
  <si>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</si>
  <si>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</si>
  <si>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</si>
  <si>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</si>
  <si>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</si>
  <si>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</si>
  <si>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</si>
  <si>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</si>
  <si>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</si>
  <si>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</si>
  <si>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</si>
  <si>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</si>
  <si>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</si>
  <si>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</si>
  <si>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</si>
  <si>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</si>
  <si>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</si>
  <si>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</si>
  <si>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</si>
  <si>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</si>
  <si>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</si>
  <si>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</si>
  <si>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</si>
  <si>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</si>
  <si>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</si>
  <si>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</si>
  <si>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介護保険特別会計</t>
    <phoneticPr fontId="5"/>
  </si>
  <si>
    <t>後期高齢者医療保険特別会計</t>
    <phoneticPr fontId="5"/>
  </si>
  <si>
    <t>南種子町水道事業会計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</si>
  <si>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</si>
  <si>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</si>
  <si>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</si>
  <si>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</si>
  <si>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</si>
  <si>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</si>
  <si>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</si>
  <si>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</si>
  <si>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</si>
  <si>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</si>
  <si>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</si>
  <si>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</si>
  <si>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</si>
  <si>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</si>
  <si>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</si>
  <si>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</si>
  <si>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</si>
  <si>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</si>
  <si>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</si>
  <si>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</si>
  <si>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</si>
  <si>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</si>
  <si>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</si>
  <si>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</si>
  <si>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</si>
  <si>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</si>
  <si>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</si>
  <si>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</si>
  <si>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</si>
  <si>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</si>
  <si>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</si>
  <si>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</si>
  <si>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</si>
  <si>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</si>
  <si>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</si>
  <si>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</si>
  <si>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</si>
  <si>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</si>
  <si>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</si>
  <si>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</si>
  <si>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</si>
  <si>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</si>
  <si>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</si>
  <si>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</si>
  <si>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</si>
  <si>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</si>
  <si>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</si>
  <si>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</si>
  <si>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</si>
  <si>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</si>
  <si>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</si>
  <si>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</si>
  <si>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</si>
  <si>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</si>
  <si>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</si>
  <si>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</si>
  <si>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</si>
  <si>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</si>
  <si>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</si>
  <si>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</si>
  <si>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</si>
  <si>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</si>
  <si>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</si>
  <si>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後期高齢者医療保険特別会計</t>
    <phoneticPr fontId="5"/>
  </si>
  <si>
    <t>(Ｆ)</t>
    <phoneticPr fontId="5"/>
  </si>
  <si>
    <t>国民健康保険事業勘定特別会計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</si>
  <si>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</si>
  <si>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</si>
  <si>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</si>
  <si>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</si>
  <si>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</si>
  <si>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</si>
  <si>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</si>
  <si>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</si>
  <si>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</si>
  <si>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</si>
  <si>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</si>
  <si>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</si>
  <si>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</si>
  <si>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</si>
  <si>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</si>
  <si>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</si>
  <si>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</si>
  <si>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</si>
  <si>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</si>
  <si>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</si>
  <si>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</si>
  <si>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</si>
  <si>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</si>
  <si>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</si>
  <si>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</si>
  <si>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</si>
  <si>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</si>
  <si>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</si>
  <si>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</si>
  <si>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</si>
  <si>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</si>
  <si>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</si>
  <si>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</si>
  <si>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</si>
  <si>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</si>
  <si>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</si>
  <si>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</si>
  <si>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</si>
  <si>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</si>
  <si>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</si>
  <si>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</si>
  <si>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</si>
  <si>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</si>
  <si>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</si>
  <si>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</si>
  <si>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</si>
  <si>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</si>
  <si>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</si>
  <si>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</si>
  <si>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</si>
  <si>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</si>
  <si>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</si>
  <si>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</si>
  <si>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</si>
  <si>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</si>
  <si>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</si>
  <si>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</si>
  <si>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</si>
  <si>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</si>
  <si>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</si>
  <si>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</si>
  <si>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</si>
  <si>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</si>
  <si>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</si>
  <si>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</si>
  <si>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</si>
  <si>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</si>
  <si>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</si>
  <si>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</si>
  <si>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</si>
  <si>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</si>
  <si>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</si>
  <si>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</si>
  <si>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</si>
  <si>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</si>
  <si>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</si>
  <si>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</si>
  <si>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</si>
  <si>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</si>
  <si>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</si>
  <si>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</si>
  <si>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</si>
  <si>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</si>
  <si>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6.59</t>
  </si>
  <si>
    <t>▲ 2.21</t>
  </si>
  <si>
    <t>▲ 0.08</t>
  </si>
  <si>
    <t>南種子町水道事業会計</t>
  </si>
  <si>
    <t>一般会計</t>
  </si>
  <si>
    <t>国民健康保険事業勘定特別会計</t>
  </si>
  <si>
    <t>介護保険特別会計</t>
  </si>
  <si>
    <t>後期高齢者医療保険特別会計</t>
  </si>
  <si>
    <t>その他会計（赤字）</t>
  </si>
  <si>
    <t>その他会計（黒字）</t>
  </si>
  <si>
    <t>（百万円）</t>
    <phoneticPr fontId="5"/>
  </si>
  <si>
    <t>H30</t>
    <phoneticPr fontId="5"/>
  </si>
  <si>
    <t>R01</t>
    <phoneticPr fontId="5"/>
  </si>
  <si>
    <t>R02</t>
    <phoneticPr fontId="5"/>
  </si>
  <si>
    <t>R03</t>
    <phoneticPr fontId="5"/>
  </si>
  <si>
    <t>R04</t>
    <phoneticPr fontId="5"/>
  </si>
  <si>
    <t>鹿児島県市町村総合事務組合</t>
    <rPh sb="0" eb="4">
      <t>カゴシマケン</t>
    </rPh>
    <rPh sb="4" eb="7">
      <t>シチョウソン</t>
    </rPh>
    <rPh sb="7" eb="9">
      <t>ソウゴウ</t>
    </rPh>
    <rPh sb="9" eb="11">
      <t>ジム</t>
    </rPh>
    <rPh sb="11" eb="13">
      <t>クミアイ</t>
    </rPh>
    <phoneticPr fontId="2"/>
  </si>
  <si>
    <t>中南衛生管理組合</t>
    <rPh sb="0" eb="1">
      <t>チュウ</t>
    </rPh>
    <rPh sb="1" eb="2">
      <t>ナン</t>
    </rPh>
    <rPh sb="2" eb="4">
      <t>エイセイ</t>
    </rPh>
    <rPh sb="4" eb="6">
      <t>カンリ</t>
    </rPh>
    <rPh sb="6" eb="8">
      <t>クミアイ</t>
    </rPh>
    <phoneticPr fontId="2"/>
  </si>
  <si>
    <t>熊毛地区消防組合</t>
    <rPh sb="0" eb="2">
      <t>クマゲ</t>
    </rPh>
    <rPh sb="2" eb="4">
      <t>チク</t>
    </rPh>
    <rPh sb="4" eb="6">
      <t>ショウボウ</t>
    </rPh>
    <rPh sb="6" eb="8">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</si>
  <si>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</si>
  <si>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20">
      <t>トッカイ</t>
    </rPh>
    <phoneticPr fontId="2"/>
  </si>
  <si>
    <t>公立種子島病院組合</t>
    <rPh sb="0" eb="2">
      <t>コウリツ</t>
    </rPh>
    <rPh sb="2" eb="5">
      <t>タネガシマ</t>
    </rPh>
    <rPh sb="5" eb="7">
      <t>ビョウイン</t>
    </rPh>
    <rPh sb="7" eb="9">
      <t>クミアイ</t>
    </rPh>
    <phoneticPr fontId="2"/>
  </si>
  <si>
    <t>-</t>
    <phoneticPr fontId="2"/>
  </si>
  <si>
    <t>-</t>
    <phoneticPr fontId="2"/>
  </si>
  <si>
    <t>-</t>
    <phoneticPr fontId="2"/>
  </si>
  <si>
    <t>-</t>
    <phoneticPr fontId="2"/>
  </si>
  <si>
    <t>-</t>
    <phoneticPr fontId="2"/>
  </si>
  <si>
    <t>-</t>
    <phoneticPr fontId="2"/>
  </si>
  <si>
    <t>-</t>
    <phoneticPr fontId="2"/>
  </si>
  <si>
    <t>-</t>
    <phoneticPr fontId="2"/>
  </si>
  <si>
    <t>南種子町町有施設整備事業基金</t>
    <rPh sb="0" eb="4">
      <t>ミナ</t>
    </rPh>
    <rPh sb="4" eb="5">
      <t>チョウ</t>
    </rPh>
    <rPh sb="5" eb="6">
      <t>ユウ</t>
    </rPh>
    <rPh sb="6" eb="8">
      <t>シセツ</t>
    </rPh>
    <rPh sb="8" eb="10">
      <t>セイビ</t>
    </rPh>
    <rPh sb="10" eb="12">
      <t>ジギョウ</t>
    </rPh>
    <rPh sb="12" eb="14">
      <t>キキン</t>
    </rPh>
    <phoneticPr fontId="5"/>
  </si>
  <si>
    <t>南種子町まちづくり基金</t>
    <rPh sb="0" eb="4">
      <t>ミナ</t>
    </rPh>
    <rPh sb="9" eb="11">
      <t>キキン</t>
    </rPh>
    <phoneticPr fontId="5"/>
  </si>
  <si>
    <t>南種子町農業振興基金</t>
    <rPh sb="0" eb="4">
      <t>ミナ</t>
    </rPh>
    <rPh sb="4" eb="8">
      <t>ノウギョウシンコウ</t>
    </rPh>
    <rPh sb="8" eb="10">
      <t>キキン</t>
    </rPh>
    <phoneticPr fontId="5"/>
  </si>
  <si>
    <t>南種子町地域福祉基金</t>
    <rPh sb="0" eb="4">
      <t>ミナ</t>
    </rPh>
    <rPh sb="4" eb="6">
      <t>チイキ</t>
    </rPh>
    <rPh sb="6" eb="8">
      <t>フクシ</t>
    </rPh>
    <rPh sb="8" eb="10">
      <t>キキン</t>
    </rPh>
    <phoneticPr fontId="5"/>
  </si>
  <si>
    <t>みなみたね宇宙のまち応援基金</t>
    <rPh sb="5" eb="7">
      <t>ウチュウ</t>
    </rPh>
    <rPh sb="10" eb="14">
      <t>オウエンキキン</t>
    </rPh>
    <phoneticPr fontId="5"/>
  </si>
  <si>
    <t>種子島産婦人科医院組合</t>
    <rPh sb="0" eb="3">
      <t>タネガシマ</t>
    </rPh>
    <rPh sb="3" eb="7">
      <t>サンフジンカ</t>
    </rPh>
    <rPh sb="7" eb="9">
      <t>イイン</t>
    </rPh>
    <rPh sb="9" eb="11">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</si>
</sst>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92B2-4212-AC93-2B5251B07D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127054</c:v>
                </c:pt>
                <c:pt idx="1">
                  <c:v>187630</c:v>
                </c:pt>
                <c:pt idx="2">
                  <c:v>108339</c:v>
                </c:pt>
                <c:pt idx="3">
                  <c:v>101599</c:v>
                </c:pt>
                <c:pt idx="4">
                  <c:v>133657</c:v>
                </c:pt>
              </c:numCache>
            </c:numRef>
          </c:val>
          <c:smooth val="0"/>
          <c:extLst>
            <c:ext xmlns:c16="http://schemas.microsoft.com/office/drawing/2014/chart" uri="{C3380CC4-5D6E-409C-BE32-E72D297353CC}">
              <c16:uniqueId val="{00000001-92B2-4212-AC93-2B5251B07DAD}"/>
            </c:ext>
          </c:extLst>
        </c:ser>
        <c:dLbls>
          <c:showLegendKey val="0"/>
          <c:showVal val="0"/>
          <c:showCatName val="0"/>
          <c:showSerName val="0"/>
          <c:showPercent val="0"/>
          <c:showBubbleSize val="0"/>
        </c:dLbls>
        <c:marker val="1"/>
        <c:smooth val="0"/>
        <c:axId val="210454560"/>
        <c:axId val="211845064"/>
      </c:lineChart>
      <c:catAx>
        <c:axId val="2104545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1845064"/>
        <c:crosses val="autoZero"/>
        <c:auto val="1"/>
        <c:lblAlgn val="ctr"/>
        <c:lblOffset val="100"/>
        <c:tickLblSkip val="1"/>
        <c:tickMarkSkip val="1"/>
        <c:noMultiLvlLbl val="0"/>
      </c:catAx>
      <c:valAx>
        <c:axId val="21184506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0454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0.78</c:v>
                </c:pt>
                <c:pt idx="1">
                  <c:v>1.36</c:v>
                </c:pt>
                <c:pt idx="2">
                  <c:v>0.66</c:v>
                </c:pt>
                <c:pt idx="3">
                  <c:v>1.37</c:v>
                </c:pt>
                <c:pt idx="4">
                  <c:v>1.31</c:v>
                </c:pt>
              </c:numCache>
            </c:numRef>
          </c:val>
          <c:extLst>
            <c:ext xmlns:c16="http://schemas.microsoft.com/office/drawing/2014/chart" uri="{C3380CC4-5D6E-409C-BE32-E72D297353CC}">
              <c16:uniqueId val="{00000000-F020-4DE8-B304-162A2FF2B12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34.86</c:v>
                </c:pt>
                <c:pt idx="1">
                  <c:v>27.12</c:v>
                </c:pt>
                <c:pt idx="2">
                  <c:v>24.92</c:v>
                </c:pt>
                <c:pt idx="3">
                  <c:v>26.89</c:v>
                </c:pt>
                <c:pt idx="4">
                  <c:v>28.08</c:v>
                </c:pt>
              </c:numCache>
            </c:numRef>
          </c:val>
          <c:extLst>
            <c:ext xmlns:c16="http://schemas.microsoft.com/office/drawing/2014/chart" uri="{C3380CC4-5D6E-409C-BE32-E72D297353CC}">
              <c16:uniqueId val="{00000001-F020-4DE8-B304-162A2FF2B122}"/>
            </c:ext>
          </c:extLst>
        </c:ser>
        <c:dLbls>
          <c:showLegendKey val="0"/>
          <c:showVal val="0"/>
          <c:showCatName val="0"/>
          <c:showSerName val="0"/>
          <c:showPercent val="0"/>
          <c:showBubbleSize val="0"/>
        </c:dLbls>
        <c:gapWidth val="250"/>
        <c:overlap val="100"/>
        <c:axId val="472859320"/>
        <c:axId val="212870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1.1299999999999999</c:v>
                </c:pt>
                <c:pt idx="1">
                  <c:v>-6.59</c:v>
                </c:pt>
                <c:pt idx="2">
                  <c:v>-2.21</c:v>
                </c:pt>
                <c:pt idx="3">
                  <c:v>4.09</c:v>
                </c:pt>
                <c:pt idx="4">
                  <c:v>-0.08</c:v>
                </c:pt>
              </c:numCache>
            </c:numRef>
          </c:val>
          <c:smooth val="0"/>
          <c:extLst>
            <c:ext xmlns:c16="http://schemas.microsoft.com/office/drawing/2014/chart" uri="{C3380CC4-5D6E-409C-BE32-E72D297353CC}">
              <c16:uniqueId val="{00000002-F020-4DE8-B304-162A2FF2B122}"/>
            </c:ext>
          </c:extLst>
        </c:ser>
        <c:dLbls>
          <c:showLegendKey val="0"/>
          <c:showVal val="0"/>
          <c:showCatName val="0"/>
          <c:showSerName val="0"/>
          <c:showPercent val="0"/>
          <c:showBubbleSize val="0"/>
        </c:dLbls>
        <c:marker val="1"/>
        <c:smooth val="0"/>
        <c:axId val="472859320"/>
        <c:axId val="212870120"/>
      </c:lineChart>
      <c:catAx>
        <c:axId val="472859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2870120"/>
        <c:crosses val="autoZero"/>
        <c:auto val="1"/>
        <c:lblAlgn val="ctr"/>
        <c:lblOffset val="100"/>
        <c:tickLblSkip val="1"/>
        <c:tickMarkSkip val="1"/>
        <c:noMultiLvlLbl val="0"/>
      </c:catAx>
      <c:valAx>
        <c:axId val="212870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2859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0.09</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D1B-4B46-9607-D4E4DCA00A4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D1B-4B46-9607-D4E4DCA00A4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D1B-4B46-9607-D4E4DCA00A4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D1B-4B46-9607-D4E4DCA00A4B}"/>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9D1B-4B46-9607-D4E4DCA00A4B}"/>
            </c:ext>
          </c:extLst>
        </c:ser>
        <c:ser>
          <c:idx val="5"/>
          <c:order val="5"/>
          <c:tx>
            <c:strRef>
              <c:f>データシート!$A$32</c:f>
              <c:strCache>
                <c:ptCount val="1"/>
                <c:pt idx="0">
                  <c:v>後期高齢者医療保険特別会計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0.06</c:v>
                </c:pt>
                <c:pt idx="2">
                  <c:v>#N/A</c:v>
                </c:pt>
                <c:pt idx="3">
                  <c:v>0.05</c:v>
                </c:pt>
                <c:pt idx="4">
                  <c:v>#N/A</c:v>
                </c:pt>
                <c:pt idx="5">
                  <c:v>0.02</c:v>
                </c:pt>
                <c:pt idx="6">
                  <c:v>#N/A</c:v>
                </c:pt>
                <c:pt idx="7">
                  <c:v>0.01</c:v>
                </c:pt>
                <c:pt idx="8">
                  <c:v>#N/A</c:v>
                </c:pt>
                <c:pt idx="9">
                  <c:v>0</c:v>
                </c:pt>
              </c:numCache>
            </c:numRef>
          </c:val>
          <c:extLst>
            <c:ext xmlns:c16="http://schemas.microsoft.com/office/drawing/2014/chart" uri="{C3380CC4-5D6E-409C-BE32-E72D297353CC}">
              <c16:uniqueId val="{00000005-9D1B-4B46-9607-D4E4DCA00A4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0.02</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6-9D1B-4B46-9607-D4E4DCA00A4B}"/>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0.22</c:v>
                </c:pt>
                <c:pt idx="2">
                  <c:v>#N/A</c:v>
                </c:pt>
                <c:pt idx="3">
                  <c:v>0.21</c:v>
                </c:pt>
                <c:pt idx="4">
                  <c:v>#N/A</c:v>
                </c:pt>
                <c:pt idx="5">
                  <c:v>0.16</c:v>
                </c:pt>
                <c:pt idx="6">
                  <c:v>#N/A</c:v>
                </c:pt>
                <c:pt idx="7">
                  <c:v>0.37</c:v>
                </c:pt>
                <c:pt idx="8">
                  <c:v>#N/A</c:v>
                </c:pt>
                <c:pt idx="9">
                  <c:v>0.28999999999999998</c:v>
                </c:pt>
              </c:numCache>
            </c:numRef>
          </c:val>
          <c:extLst>
            <c:ext xmlns:c16="http://schemas.microsoft.com/office/drawing/2014/chart" uri="{C3380CC4-5D6E-409C-BE32-E72D297353CC}">
              <c16:uniqueId val="{00000007-9D1B-4B46-9607-D4E4DCA00A4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0.77</c:v>
                </c:pt>
                <c:pt idx="2">
                  <c:v>#N/A</c:v>
                </c:pt>
                <c:pt idx="3">
                  <c:v>1.36</c:v>
                </c:pt>
                <c:pt idx="4">
                  <c:v>#N/A</c:v>
                </c:pt>
                <c:pt idx="5">
                  <c:v>0.87</c:v>
                </c:pt>
                <c:pt idx="6">
                  <c:v>#N/A</c:v>
                </c:pt>
                <c:pt idx="7">
                  <c:v>1.36</c:v>
                </c:pt>
                <c:pt idx="8">
                  <c:v>#N/A</c:v>
                </c:pt>
                <c:pt idx="9">
                  <c:v>1.31</c:v>
                </c:pt>
              </c:numCache>
            </c:numRef>
          </c:val>
          <c:extLst>
            <c:ext xmlns:c16="http://schemas.microsoft.com/office/drawing/2014/chart" uri="{C3380CC4-5D6E-409C-BE32-E72D297353CC}">
              <c16:uniqueId val="{00000008-9D1B-4B46-9607-D4E4DCA00A4B}"/>
            </c:ext>
          </c:extLst>
        </c:ser>
        <c:ser>
          <c:idx val="9"/>
          <c:order val="9"/>
          <c:tx>
            <c:strRef>
              <c:f>データシート!$A$36</c:f>
              <c:strCache>
                <c:ptCount val="1"/>
                <c:pt idx="0">
                  <c:v>南種子町水道事業会計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0</c:v>
                </c:pt>
                <c:pt idx="1">
                  <c:v>0</c:v>
                </c:pt>
                <c:pt idx="2">
                  <c:v>#N/A</c:v>
                </c:pt>
                <c:pt idx="3">
                  <c:v>0.76</c:v>
                </c:pt>
                <c:pt idx="4">
                  <c:v>#N/A</c:v>
                </c:pt>
                <c:pt idx="5">
                  <c:v>0.34</c:v>
                </c:pt>
                <c:pt idx="6">
                  <c:v>#N/A</c:v>
                </c:pt>
                <c:pt idx="7">
                  <c:v>1.05</c:v>
                </c:pt>
                <c:pt idx="8">
                  <c:v>#N/A</c:v>
                </c:pt>
                <c:pt idx="9">
                  <c:v>1.76</c:v>
                </c:pt>
              </c:numCache>
            </c:numRef>
          </c:val>
          <c:extLst>
            <c:ext xmlns:c16="http://schemas.microsoft.com/office/drawing/2014/chart" uri="{C3380CC4-5D6E-409C-BE32-E72D297353CC}">
              <c16:uniqueId val="{00000009-9D1B-4B46-9607-D4E4DCA00A4B}"/>
            </c:ext>
          </c:extLst>
        </c:ser>
        <c:dLbls>
          <c:showLegendKey val="0"/>
          <c:showVal val="0"/>
          <c:showCatName val="0"/>
          <c:showSerName val="0"/>
          <c:showPercent val="0"/>
          <c:showBubbleSize val="0"/>
        </c:dLbls>
        <c:gapWidth val="150"/>
        <c:overlap val="100"/>
        <c:axId val="478972280"/>
        <c:axId val="474291552"/>
      </c:barChart>
      <c:catAx>
        <c:axId val="478972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4291552"/>
        <c:crosses val="autoZero"/>
        <c:auto val="1"/>
        <c:lblAlgn val="ctr"/>
        <c:lblOffset val="100"/>
        <c:tickLblSkip val="1"/>
        <c:tickMarkSkip val="1"/>
        <c:noMultiLvlLbl val="0"/>
      </c:catAx>
      <c:valAx>
        <c:axId val="474291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8972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516</c:v>
                </c:pt>
                <c:pt idx="5">
                  <c:v>490</c:v>
                </c:pt>
                <c:pt idx="8">
                  <c:v>535</c:v>
                </c:pt>
                <c:pt idx="11">
                  <c:v>567</c:v>
                </c:pt>
                <c:pt idx="14">
                  <c:v>565</c:v>
                </c:pt>
              </c:numCache>
            </c:numRef>
          </c:val>
          <c:extLst>
            <c:ext xmlns:c16="http://schemas.microsoft.com/office/drawing/2014/chart" uri="{C3380CC4-5D6E-409C-BE32-E72D297353CC}">
              <c16:uniqueId val="{00000000-EEEB-4845-9E1C-0E9F7E6622D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1-EEEB-4845-9E1C-0E9F7E6622D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EEB-4845-9E1C-0E9F7E6622D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71</c:v>
                </c:pt>
                <c:pt idx="3">
                  <c:v>73</c:v>
                </c:pt>
                <c:pt idx="6">
                  <c:v>75</c:v>
                </c:pt>
                <c:pt idx="9">
                  <c:v>76</c:v>
                </c:pt>
                <c:pt idx="12">
                  <c:v>77</c:v>
                </c:pt>
              </c:numCache>
            </c:numRef>
          </c:val>
          <c:extLst>
            <c:ext xmlns:c16="http://schemas.microsoft.com/office/drawing/2014/chart" uri="{C3380CC4-5D6E-409C-BE32-E72D297353CC}">
              <c16:uniqueId val="{00000003-EEEB-4845-9E1C-0E9F7E6622D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46</c:v>
                </c:pt>
                <c:pt idx="3">
                  <c:v>49</c:v>
                </c:pt>
                <c:pt idx="6">
                  <c:v>46</c:v>
                </c:pt>
                <c:pt idx="9">
                  <c:v>43</c:v>
                </c:pt>
                <c:pt idx="12">
                  <c:v>51</c:v>
                </c:pt>
              </c:numCache>
            </c:numRef>
          </c:val>
          <c:extLst>
            <c:ext xmlns:c16="http://schemas.microsoft.com/office/drawing/2014/chart" uri="{C3380CC4-5D6E-409C-BE32-E72D297353CC}">
              <c16:uniqueId val="{00000004-EEEB-4845-9E1C-0E9F7E6622D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EB-4845-9E1C-0E9F7E6622D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EEB-4845-9E1C-0E9F7E6622D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723</c:v>
                </c:pt>
                <c:pt idx="3">
                  <c:v>703</c:v>
                </c:pt>
                <c:pt idx="6">
                  <c:v>750</c:v>
                </c:pt>
                <c:pt idx="9">
                  <c:v>801</c:v>
                </c:pt>
                <c:pt idx="12">
                  <c:v>797</c:v>
                </c:pt>
              </c:numCache>
            </c:numRef>
          </c:val>
          <c:extLst>
            <c:ext xmlns:c16="http://schemas.microsoft.com/office/drawing/2014/chart" uri="{C3380CC4-5D6E-409C-BE32-E72D297353CC}">
              <c16:uniqueId val="{00000007-EEEB-4845-9E1C-0E9F7E6622D0}"/>
            </c:ext>
          </c:extLst>
        </c:ser>
        <c:dLbls>
          <c:showLegendKey val="0"/>
          <c:showVal val="0"/>
          <c:showCatName val="0"/>
          <c:showSerName val="0"/>
          <c:showPercent val="0"/>
          <c:showBubbleSize val="0"/>
        </c:dLbls>
        <c:gapWidth val="100"/>
        <c:overlap val="100"/>
        <c:axId val="472826520"/>
        <c:axId val="210807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324</c:v>
                </c:pt>
                <c:pt idx="2">
                  <c:v>#N/A</c:v>
                </c:pt>
                <c:pt idx="3">
                  <c:v>#N/A</c:v>
                </c:pt>
                <c:pt idx="4">
                  <c:v>336</c:v>
                </c:pt>
                <c:pt idx="5">
                  <c:v>#N/A</c:v>
                </c:pt>
                <c:pt idx="6">
                  <c:v>#N/A</c:v>
                </c:pt>
                <c:pt idx="7">
                  <c:v>336</c:v>
                </c:pt>
                <c:pt idx="8">
                  <c:v>#N/A</c:v>
                </c:pt>
                <c:pt idx="9">
                  <c:v>#N/A</c:v>
                </c:pt>
                <c:pt idx="10">
                  <c:v>353</c:v>
                </c:pt>
                <c:pt idx="11">
                  <c:v>#N/A</c:v>
                </c:pt>
                <c:pt idx="12">
                  <c:v>#N/A</c:v>
                </c:pt>
                <c:pt idx="13">
                  <c:v>360</c:v>
                </c:pt>
                <c:pt idx="14">
                  <c:v>#N/A</c:v>
                </c:pt>
              </c:numCache>
            </c:numRef>
          </c:val>
          <c:smooth val="0"/>
          <c:extLst>
            <c:ext xmlns:c16="http://schemas.microsoft.com/office/drawing/2014/chart" uri="{C3380CC4-5D6E-409C-BE32-E72D297353CC}">
              <c16:uniqueId val="{00000008-EEEB-4845-9E1C-0E9F7E6622D0}"/>
            </c:ext>
          </c:extLst>
        </c:ser>
        <c:dLbls>
          <c:showLegendKey val="0"/>
          <c:showVal val="0"/>
          <c:showCatName val="0"/>
          <c:showSerName val="0"/>
          <c:showPercent val="0"/>
          <c:showBubbleSize val="0"/>
        </c:dLbls>
        <c:marker val="1"/>
        <c:smooth val="0"/>
        <c:axId val="472826520"/>
        <c:axId val="210807232"/>
      </c:lineChart>
      <c:catAx>
        <c:axId val="472826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0807232"/>
        <c:crosses val="autoZero"/>
        <c:auto val="1"/>
        <c:lblAlgn val="ctr"/>
        <c:lblOffset val="100"/>
        <c:tickLblSkip val="1"/>
        <c:tickMarkSkip val="1"/>
        <c:noMultiLvlLbl val="0"/>
      </c:catAx>
      <c:valAx>
        <c:axId val="210807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2826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5710</c:v>
                </c:pt>
                <c:pt idx="5">
                  <c:v>5683</c:v>
                </c:pt>
                <c:pt idx="8">
                  <c:v>5590</c:v>
                </c:pt>
                <c:pt idx="11">
                  <c:v>5182</c:v>
                </c:pt>
                <c:pt idx="14">
                  <c:v>5002</c:v>
                </c:pt>
              </c:numCache>
            </c:numRef>
          </c:val>
          <c:extLst>
            <c:ext xmlns:c16="http://schemas.microsoft.com/office/drawing/2014/chart" uri="{C3380CC4-5D6E-409C-BE32-E72D297353CC}">
              <c16:uniqueId val="{00000000-4360-4DA4-9777-1290F553927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360-4DA4-9777-1290F553927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2448</c:v>
                </c:pt>
                <c:pt idx="5">
                  <c:v>2229</c:v>
                </c:pt>
                <c:pt idx="8">
                  <c:v>2233</c:v>
                </c:pt>
                <c:pt idx="11">
                  <c:v>2610</c:v>
                </c:pt>
                <c:pt idx="14">
                  <c:v>2875</c:v>
                </c:pt>
              </c:numCache>
            </c:numRef>
          </c:val>
          <c:extLst>
            <c:ext xmlns:c16="http://schemas.microsoft.com/office/drawing/2014/chart" uri="{C3380CC4-5D6E-409C-BE32-E72D297353CC}">
              <c16:uniqueId val="{00000002-4360-4DA4-9777-1290F553927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3</c:v>
                </c:pt>
                <c:pt idx="6">
                  <c:v>0</c:v>
                </c:pt>
                <c:pt idx="9">
                  <c:v>0</c:v>
                </c:pt>
                <c:pt idx="12">
                  <c:v>0</c:v>
                </c:pt>
              </c:numCache>
            </c:numRef>
          </c:val>
          <c:extLst>
            <c:ext xmlns:c16="http://schemas.microsoft.com/office/drawing/2014/chart" uri="{C3380CC4-5D6E-409C-BE32-E72D297353CC}">
              <c16:uniqueId val="{00000003-4360-4DA4-9777-1290F553927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360-4DA4-9777-1290F553927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12</c:v>
                </c:pt>
                <c:pt idx="3">
                  <c:v>10</c:v>
                </c:pt>
                <c:pt idx="6">
                  <c:v>8</c:v>
                </c:pt>
                <c:pt idx="9">
                  <c:v>6</c:v>
                </c:pt>
                <c:pt idx="12">
                  <c:v>5</c:v>
                </c:pt>
              </c:numCache>
            </c:numRef>
          </c:val>
          <c:extLst>
            <c:ext xmlns:c16="http://schemas.microsoft.com/office/drawing/2014/chart" uri="{C3380CC4-5D6E-409C-BE32-E72D297353CC}">
              <c16:uniqueId val="{00000005-4360-4DA4-9777-1290F553927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941</c:v>
                </c:pt>
                <c:pt idx="3">
                  <c:v>944</c:v>
                </c:pt>
                <c:pt idx="6">
                  <c:v>904</c:v>
                </c:pt>
                <c:pt idx="9">
                  <c:v>932</c:v>
                </c:pt>
                <c:pt idx="12">
                  <c:v>956</c:v>
                </c:pt>
              </c:numCache>
            </c:numRef>
          </c:val>
          <c:extLst>
            <c:ext xmlns:c16="http://schemas.microsoft.com/office/drawing/2014/chart" uri="{C3380CC4-5D6E-409C-BE32-E72D297353CC}">
              <c16:uniqueId val="{00000006-4360-4DA4-9777-1290F553927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1109</c:v>
                </c:pt>
                <c:pt idx="3">
                  <c:v>1041</c:v>
                </c:pt>
                <c:pt idx="6">
                  <c:v>967</c:v>
                </c:pt>
                <c:pt idx="9">
                  <c:v>893</c:v>
                </c:pt>
                <c:pt idx="12">
                  <c:v>1001</c:v>
                </c:pt>
              </c:numCache>
            </c:numRef>
          </c:val>
          <c:extLst>
            <c:ext xmlns:c16="http://schemas.microsoft.com/office/drawing/2014/chart" uri="{C3380CC4-5D6E-409C-BE32-E72D297353CC}">
              <c16:uniqueId val="{00000007-4360-4DA4-9777-1290F553927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664</c:v>
                </c:pt>
                <c:pt idx="3">
                  <c:v>642</c:v>
                </c:pt>
                <c:pt idx="6">
                  <c:v>653</c:v>
                </c:pt>
                <c:pt idx="9">
                  <c:v>620</c:v>
                </c:pt>
                <c:pt idx="12">
                  <c:v>598</c:v>
                </c:pt>
              </c:numCache>
            </c:numRef>
          </c:val>
          <c:extLst>
            <c:ext xmlns:c16="http://schemas.microsoft.com/office/drawing/2014/chart" uri="{C3380CC4-5D6E-409C-BE32-E72D297353CC}">
              <c16:uniqueId val="{00000008-4360-4DA4-9777-1290F553927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360-4DA4-9777-1290F553927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6315</c:v>
                </c:pt>
                <c:pt idx="3">
                  <c:v>6319</c:v>
                </c:pt>
                <c:pt idx="6">
                  <c:v>6207</c:v>
                </c:pt>
                <c:pt idx="9">
                  <c:v>5935</c:v>
                </c:pt>
                <c:pt idx="12">
                  <c:v>5637</c:v>
                </c:pt>
              </c:numCache>
            </c:numRef>
          </c:val>
          <c:extLst>
            <c:ext xmlns:c16="http://schemas.microsoft.com/office/drawing/2014/chart" uri="{C3380CC4-5D6E-409C-BE32-E72D297353CC}">
              <c16:uniqueId val="{0000000A-4360-4DA4-9777-1290F553927F}"/>
            </c:ext>
          </c:extLst>
        </c:ser>
        <c:dLbls>
          <c:showLegendKey val="0"/>
          <c:showVal val="0"/>
          <c:showCatName val="0"/>
          <c:showSerName val="0"/>
          <c:showPercent val="0"/>
          <c:showBubbleSize val="0"/>
        </c:dLbls>
        <c:gapWidth val="100"/>
        <c:overlap val="100"/>
        <c:axId val="483459960"/>
        <c:axId val="475456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883</c:v>
                </c:pt>
                <c:pt idx="2">
                  <c:v>#N/A</c:v>
                </c:pt>
                <c:pt idx="3">
                  <c:v>#N/A</c:v>
                </c:pt>
                <c:pt idx="4">
                  <c:v>1047</c:v>
                </c:pt>
                <c:pt idx="5">
                  <c:v>#N/A</c:v>
                </c:pt>
                <c:pt idx="6">
                  <c:v>#N/A</c:v>
                </c:pt>
                <c:pt idx="7">
                  <c:v>914</c:v>
                </c:pt>
                <c:pt idx="8">
                  <c:v>#N/A</c:v>
                </c:pt>
                <c:pt idx="9">
                  <c:v>#N/A</c:v>
                </c:pt>
                <c:pt idx="10">
                  <c:v>594</c:v>
                </c:pt>
                <c:pt idx="11">
                  <c:v>#N/A</c:v>
                </c:pt>
                <c:pt idx="12">
                  <c:v>#N/A</c:v>
                </c:pt>
                <c:pt idx="13">
                  <c:v>320</c:v>
                </c:pt>
                <c:pt idx="14">
                  <c:v>#N/A</c:v>
                </c:pt>
              </c:numCache>
            </c:numRef>
          </c:val>
          <c:smooth val="0"/>
          <c:extLst>
            <c:ext xmlns:c16="http://schemas.microsoft.com/office/drawing/2014/chart" uri="{C3380CC4-5D6E-409C-BE32-E72D297353CC}">
              <c16:uniqueId val="{0000000B-4360-4DA4-9777-1290F553927F}"/>
            </c:ext>
          </c:extLst>
        </c:ser>
        <c:dLbls>
          <c:showLegendKey val="0"/>
          <c:showVal val="0"/>
          <c:showCatName val="0"/>
          <c:showSerName val="0"/>
          <c:showPercent val="0"/>
          <c:showBubbleSize val="0"/>
        </c:dLbls>
        <c:marker val="1"/>
        <c:smooth val="0"/>
        <c:axId val="483459960"/>
        <c:axId val="475456240"/>
      </c:lineChart>
      <c:catAx>
        <c:axId val="483459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5456240"/>
        <c:crosses val="autoZero"/>
        <c:auto val="1"/>
        <c:lblAlgn val="ctr"/>
        <c:lblOffset val="100"/>
        <c:tickLblSkip val="1"/>
        <c:tickMarkSkip val="1"/>
        <c:noMultiLvlLbl val="0"/>
      </c:catAx>
      <c:valAx>
        <c:axId val="475456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3459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883</c:v>
                </c:pt>
                <c:pt idx="1">
                  <c:v>1026</c:v>
                </c:pt>
                <c:pt idx="2">
                  <c:v>1053</c:v>
                </c:pt>
              </c:numCache>
            </c:numRef>
          </c:val>
          <c:extLst>
            <c:ext xmlns:c16="http://schemas.microsoft.com/office/drawing/2014/chart" uri="{C3380CC4-5D6E-409C-BE32-E72D297353CC}">
              <c16:uniqueId val="{00000000-C05A-4D00-8878-96FF6B03BE3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424</c:v>
                </c:pt>
                <c:pt idx="1">
                  <c:v>474</c:v>
                </c:pt>
                <c:pt idx="2">
                  <c:v>474</c:v>
                </c:pt>
              </c:numCache>
            </c:numRef>
          </c:val>
          <c:extLst>
            <c:ext xmlns:c16="http://schemas.microsoft.com/office/drawing/2014/chart" uri="{C3380CC4-5D6E-409C-BE32-E72D297353CC}">
              <c16:uniqueId val="{00000001-C05A-4D00-8878-96FF6B03BE3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754</c:v>
                </c:pt>
                <c:pt idx="1">
                  <c:v>935</c:v>
                </c:pt>
                <c:pt idx="2">
                  <c:v>1159</c:v>
                </c:pt>
              </c:numCache>
            </c:numRef>
          </c:val>
          <c:extLst>
            <c:ext xmlns:c16="http://schemas.microsoft.com/office/drawing/2014/chart" uri="{C3380CC4-5D6E-409C-BE32-E72D297353CC}">
              <c16:uniqueId val="{00000002-C05A-4D00-8878-96FF6B03BE36}"/>
            </c:ext>
          </c:extLst>
        </c:ser>
        <c:dLbls>
          <c:showLegendKey val="0"/>
          <c:showVal val="0"/>
          <c:showCatName val="0"/>
          <c:showSerName val="0"/>
          <c:showPercent val="0"/>
          <c:showBubbleSize val="0"/>
        </c:dLbls>
        <c:gapWidth val="120"/>
        <c:overlap val="100"/>
        <c:axId val="483833464"/>
        <c:axId val="483308976"/>
      </c:barChart>
      <c:catAx>
        <c:axId val="483833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3308976"/>
        <c:crosses val="autoZero"/>
        <c:auto val="1"/>
        <c:lblAlgn val="ctr"/>
        <c:lblOffset val="100"/>
        <c:tickLblSkip val="1"/>
        <c:tickMarkSkip val="1"/>
        <c:noMultiLvlLbl val="0"/>
      </c:catAx>
      <c:valAx>
        <c:axId val="4833089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3833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鹿児島県南種子町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BIZ UDP明朝 Medium" panose="02020500000000000000" pitchFamily="18" charset="-128"/>
              <a:ea typeface="BIZ UDP明朝 Medium" panose="02020500000000000000" pitchFamily="18" charset="-128"/>
            </a:rPr>
            <a:t> </a:t>
          </a:r>
        </a:p>
        <a:p>
          <a:r>
            <a:rPr kumimoji="1" lang="ja-JP" altLang="en-US" sz="1600">
              <a:latin typeface="BIZ UDP明朝 Medium" panose="02020500000000000000" pitchFamily="18" charset="-128"/>
              <a:ea typeface="BIZ UDP明朝 Medium" panose="02020500000000000000" pitchFamily="18" charset="-128"/>
            </a:rPr>
            <a:t>  過去に借り入れた平山消防詰所建設事業や道路改良事業などの償還終了に伴い、元利償還金は減少している。</a:t>
          </a:r>
        </a:p>
        <a:p>
          <a:r>
            <a:rPr kumimoji="1" lang="ja-JP" altLang="en-US" sz="1600">
              <a:latin typeface="BIZ UDP明朝 Medium" panose="02020500000000000000" pitchFamily="18" charset="-128"/>
              <a:ea typeface="BIZ UDP明朝 Medium" panose="02020500000000000000" pitchFamily="18" charset="-128"/>
            </a:rPr>
            <a:t>  今後も交付税措置のある有利な地方債を活用しながら地方債残高・償還額を管理し、将来の負担軽減に努めていく。</a:t>
          </a:r>
        </a:p>
        <a:p>
          <a:r>
            <a:rPr kumimoji="1" lang="ja-JP" altLang="en-US" sz="1600">
              <a:latin typeface="BIZ UDP明朝 Medium" panose="02020500000000000000" pitchFamily="18" charset="-128"/>
              <a:ea typeface="BIZ UDP明朝 Medium" panose="02020500000000000000" pitchFamily="18" charset="-128"/>
            </a:rPr>
            <a:t>  なお、一部事務組合における起債が予定されていることから、負担金の増加にも注視していく必要がある。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BIZ UDP明朝 Medium" panose="02020500000000000000" pitchFamily="18" charset="-128"/>
              <a:ea typeface="BIZ UDP明朝 Medium" panose="02020500000000000000" pitchFamily="18" charset="-128"/>
            </a:rPr>
            <a:t>  </a:t>
          </a:r>
          <a:endParaRPr kumimoji="1" lang="en-US" altLang="ja-JP" sz="1400">
            <a:latin typeface="BIZ UDP明朝 Medium" panose="02020500000000000000" pitchFamily="18" charset="-128"/>
            <a:ea typeface="BIZ UDP明朝 Medium" panose="02020500000000000000" pitchFamily="18" charset="-128"/>
          </a:endParaRPr>
        </a:p>
        <a:p>
          <a:r>
            <a:rPr kumimoji="1" lang="ja-JP" altLang="en-US" sz="1400">
              <a:latin typeface="BIZ UDP明朝 Medium" panose="02020500000000000000" pitchFamily="18" charset="-128"/>
              <a:ea typeface="BIZ UDP明朝 Medium" panose="02020500000000000000" pitchFamily="18" charset="-128"/>
            </a:rPr>
            <a:t>  </a:t>
          </a:r>
          <a:r>
            <a:rPr kumimoji="1" lang="ja-JP" altLang="en-US" sz="1600">
              <a:latin typeface="BIZ UDP明朝 Medium" panose="02020500000000000000" pitchFamily="18" charset="-128"/>
              <a:ea typeface="BIZ UDP明朝 Medium" panose="02020500000000000000" pitchFamily="18" charset="-128"/>
            </a:rPr>
            <a:t>満期一括償還地方債の借り入れがない。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鹿児島県南種子町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a:latin typeface="BIZ UDP明朝 Medium" panose="02020500000000000000" pitchFamily="18" charset="-128"/>
            <a:ea typeface="BIZ UDP明朝 Medium" panose="02020500000000000000" pitchFamily="18" charset="-128"/>
          </a:endParaRPr>
        </a:p>
        <a:p>
          <a:r>
            <a:rPr kumimoji="1" lang="ja-JP" altLang="en-US" sz="1400">
              <a:latin typeface="BIZ UDP明朝 Medium" panose="02020500000000000000" pitchFamily="18" charset="-128"/>
              <a:ea typeface="BIZ UDP明朝 Medium" panose="02020500000000000000" pitchFamily="18" charset="-128"/>
            </a:rPr>
            <a:t>  一般会計及び加入する一部事務組合における地方債現在高の減少により将来負担額は減少している。</a:t>
          </a:r>
        </a:p>
        <a:p>
          <a:r>
            <a:rPr kumimoji="1" lang="ja-JP" altLang="en-US" sz="1400">
              <a:latin typeface="BIZ UDP明朝 Medium" panose="02020500000000000000" pitchFamily="18" charset="-128"/>
              <a:ea typeface="BIZ UDP明朝 Medium" panose="02020500000000000000" pitchFamily="18" charset="-128"/>
            </a:rPr>
            <a:t>  普通交付税の再算定による影響などから財政調整基金、町有施設整備事業基金、農業振興基金、再編交付金事業基金などへの積み立てと併せ、ふるさと応援寄附金を原資とする「みなみたね宇宙のまち応援基金」へも積み立てたことから、充当可能基金の残高が増加した。</a:t>
          </a:r>
        </a:p>
        <a:p>
          <a:r>
            <a:rPr kumimoji="1" lang="ja-JP" altLang="en-US" sz="1400">
              <a:latin typeface="BIZ UDP明朝 Medium" panose="02020500000000000000" pitchFamily="18" charset="-128"/>
              <a:ea typeface="BIZ UDP明朝 Medium" panose="02020500000000000000" pitchFamily="18" charset="-128"/>
            </a:rPr>
            <a:t>  今後も交付税措置のある有利な地方債を活用しながら地方債残高・償還額を管理し、将来の負担軽減に努めていく。</a:t>
          </a:r>
        </a:p>
        <a:p>
          <a:r>
            <a:rPr kumimoji="1" lang="ja-JP" altLang="en-US" sz="1400">
              <a:latin typeface="BIZ UDP明朝 Medium" panose="02020500000000000000" pitchFamily="18" charset="-128"/>
              <a:ea typeface="BIZ UDP明朝 Medium" panose="02020500000000000000" pitchFamily="18" charset="-128"/>
            </a:rPr>
            <a:t>  なお、一部事務組合における起債が予定されていることから、負担金の増加にも注視していく必要がある。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鹿児島県南種子町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chemeClr val="dk1"/>
              </a:solidFill>
              <a:effectLst/>
              <a:latin typeface="BIZ UDP明朝 Medium" panose="02020500000000000000" pitchFamily="18" charset="-128"/>
              <a:ea typeface="BIZ UDP明朝 Medium" panose="02020500000000000000" pitchFamily="18" charset="-128"/>
              <a:cs typeface="+mn-cs"/>
            </a:rPr>
            <a:t>（増減理由）</a:t>
          </a:r>
          <a:endParaRPr kumimoji="1" lang="en-US" altLang="ja-JP" sz="1800">
            <a:solidFill>
              <a:schemeClr val="dk1"/>
            </a:solidFill>
            <a:effectLst/>
            <a:latin typeface="BIZ UDP明朝 Medium" panose="02020500000000000000" pitchFamily="18" charset="-128"/>
            <a:ea typeface="BIZ UDP明朝 Medium" panose="02020500000000000000" pitchFamily="18" charset="-128"/>
            <a:cs typeface="+mn-cs"/>
          </a:endParaRPr>
        </a:p>
        <a:p>
          <a:r>
            <a:rPr kumimoji="1" lang="ja-JP" altLang="en-US" sz="1800">
              <a:solidFill>
                <a:schemeClr val="dk1"/>
              </a:solidFill>
              <a:effectLst/>
              <a:latin typeface="BIZ UDP明朝 Medium" panose="02020500000000000000" pitchFamily="18" charset="-128"/>
              <a:ea typeface="BIZ UDP明朝 Medium" panose="02020500000000000000" pitchFamily="18" charset="-128"/>
              <a:cs typeface="+mn-cs"/>
            </a:rPr>
            <a:t>  当初予算編成時において財源不足を補うため、約</a:t>
          </a:r>
          <a:r>
            <a:rPr kumimoji="1" lang="en-US" altLang="ja-JP" sz="1800">
              <a:solidFill>
                <a:schemeClr val="dk1"/>
              </a:solidFill>
              <a:effectLst/>
              <a:latin typeface="BIZ UDP明朝 Medium" panose="02020500000000000000" pitchFamily="18" charset="-128"/>
              <a:ea typeface="BIZ UDP明朝 Medium" panose="02020500000000000000" pitchFamily="18" charset="-128"/>
              <a:cs typeface="+mn-cs"/>
            </a:rPr>
            <a:t>4</a:t>
          </a:r>
          <a:r>
            <a:rPr kumimoji="1" lang="ja-JP" altLang="en-US" sz="1800">
              <a:solidFill>
                <a:schemeClr val="dk1"/>
              </a:solidFill>
              <a:effectLst/>
              <a:latin typeface="BIZ UDP明朝 Medium" panose="02020500000000000000" pitchFamily="18" charset="-128"/>
              <a:ea typeface="BIZ UDP明朝 Medium" panose="02020500000000000000" pitchFamily="18" charset="-128"/>
              <a:cs typeface="+mn-cs"/>
            </a:rPr>
            <a:t>億</a:t>
          </a:r>
          <a:r>
            <a:rPr kumimoji="1" lang="en-US" altLang="ja-JP" sz="1800">
              <a:solidFill>
                <a:schemeClr val="dk1"/>
              </a:solidFill>
              <a:effectLst/>
              <a:latin typeface="BIZ UDP明朝 Medium" panose="02020500000000000000" pitchFamily="18" charset="-128"/>
              <a:ea typeface="BIZ UDP明朝 Medium" panose="02020500000000000000" pitchFamily="18" charset="-128"/>
              <a:cs typeface="+mn-cs"/>
            </a:rPr>
            <a:t>4,700</a:t>
          </a:r>
          <a:r>
            <a:rPr kumimoji="1" lang="ja-JP" altLang="en-US" sz="1800">
              <a:solidFill>
                <a:schemeClr val="dk1"/>
              </a:solidFill>
              <a:effectLst/>
              <a:latin typeface="BIZ UDP明朝 Medium" panose="02020500000000000000" pitchFamily="18" charset="-128"/>
              <a:ea typeface="BIZ UDP明朝 Medium" panose="02020500000000000000" pitchFamily="18" charset="-128"/>
              <a:cs typeface="+mn-cs"/>
            </a:rPr>
            <a:t>万円の基金を繰り入れて予算を編成していた。</a:t>
          </a:r>
        </a:p>
        <a:p>
          <a:r>
            <a:rPr kumimoji="1" lang="ja-JP" altLang="en-US" sz="1800">
              <a:solidFill>
                <a:schemeClr val="dk1"/>
              </a:solidFill>
              <a:effectLst/>
              <a:latin typeface="BIZ UDP明朝 Medium" panose="02020500000000000000" pitchFamily="18" charset="-128"/>
              <a:ea typeface="BIZ UDP明朝 Medium" panose="02020500000000000000" pitchFamily="18" charset="-128"/>
              <a:cs typeface="+mn-cs"/>
            </a:rPr>
            <a:t>  その後、歳入額の決定や歳出における不用額の減額に伴い、森林環境譲与税以外の基金について全額を繰り戻した。</a:t>
          </a:r>
        </a:p>
        <a:p>
          <a:r>
            <a:rPr kumimoji="1" lang="ja-JP" altLang="en-US" sz="1800">
              <a:solidFill>
                <a:schemeClr val="dk1"/>
              </a:solidFill>
              <a:effectLst/>
              <a:latin typeface="BIZ UDP明朝 Medium" panose="02020500000000000000" pitchFamily="18" charset="-128"/>
              <a:ea typeface="BIZ UDP明朝 Medium" panose="02020500000000000000" pitchFamily="18" charset="-128"/>
              <a:cs typeface="+mn-cs"/>
            </a:rPr>
            <a:t>  また、普通交付税の再算定による影響などから財政調整基金、町有施設整備事業基金、農業振興基金、再編交付金事業基金などへの積み立てと併せ、ふるさと応援寄附金を原資とする「みなみたね宇宙のまち応援基金」へも積み立てたため、基金全体では増となった。 </a:t>
          </a:r>
          <a:endParaRPr kumimoji="1" lang="en-US" altLang="ja-JP" sz="1800">
            <a:solidFill>
              <a:schemeClr val="dk1"/>
            </a:solidFill>
            <a:effectLst/>
            <a:latin typeface="BIZ UDP明朝 Medium" panose="02020500000000000000" pitchFamily="18" charset="-128"/>
            <a:ea typeface="BIZ UDP明朝 Medium" panose="02020500000000000000" pitchFamily="18" charset="-128"/>
            <a:cs typeface="+mn-cs"/>
          </a:endParaRPr>
        </a:p>
        <a:p>
          <a:endParaRPr kumimoji="1" lang="en-US" altLang="ja-JP" sz="1800">
            <a:solidFill>
              <a:schemeClr val="dk1"/>
            </a:solidFill>
            <a:effectLst/>
            <a:latin typeface="BIZ UDP明朝 Medium" panose="02020500000000000000" pitchFamily="18" charset="-128"/>
            <a:ea typeface="BIZ UDP明朝 Medium" panose="02020500000000000000" pitchFamily="18" charset="-128"/>
            <a:cs typeface="+mn-cs"/>
          </a:endParaRPr>
        </a:p>
        <a:p>
          <a:r>
            <a:rPr kumimoji="1" lang="ja-JP" altLang="en-US" sz="1800">
              <a:solidFill>
                <a:schemeClr val="dk1"/>
              </a:solidFill>
              <a:effectLst/>
              <a:latin typeface="BIZ UDP明朝 Medium" panose="02020500000000000000" pitchFamily="18" charset="-128"/>
              <a:ea typeface="BIZ UDP明朝 Medium" panose="02020500000000000000" pitchFamily="18" charset="-128"/>
              <a:cs typeface="+mn-cs"/>
            </a:rPr>
            <a:t>（今後の方針）</a:t>
          </a:r>
          <a:endParaRPr kumimoji="1" lang="en-US" altLang="ja-JP" sz="1800">
            <a:solidFill>
              <a:schemeClr val="dk1"/>
            </a:solidFill>
            <a:effectLst/>
            <a:latin typeface="BIZ UDP明朝 Medium" panose="02020500000000000000" pitchFamily="18" charset="-128"/>
            <a:ea typeface="BIZ UDP明朝 Medium" panose="02020500000000000000" pitchFamily="18" charset="-128"/>
            <a:cs typeface="+mn-cs"/>
          </a:endParaRPr>
        </a:p>
        <a:p>
          <a:r>
            <a:rPr kumimoji="1" lang="ja-JP" altLang="en-US" sz="1800">
              <a:solidFill>
                <a:schemeClr val="dk1"/>
              </a:solidFill>
              <a:effectLst/>
              <a:latin typeface="BIZ UDP明朝 Medium" panose="02020500000000000000" pitchFamily="18" charset="-128"/>
              <a:ea typeface="BIZ UDP明朝 Medium" panose="02020500000000000000" pitchFamily="18" charset="-128"/>
              <a:cs typeface="+mn-cs"/>
            </a:rPr>
            <a:t>  各基金へ予算積み立てが可能な財政状況に近づけるよう努める。</a:t>
          </a:r>
        </a:p>
        <a:p>
          <a:r>
            <a:rPr kumimoji="1" lang="ja-JP" altLang="en-US" sz="1800">
              <a:solidFill>
                <a:schemeClr val="dk1"/>
              </a:solidFill>
              <a:effectLst/>
              <a:latin typeface="BIZ UDP明朝 Medium" panose="02020500000000000000" pitchFamily="18" charset="-128"/>
              <a:ea typeface="BIZ UDP明朝 Medium" panose="02020500000000000000" pitchFamily="18" charset="-128"/>
              <a:cs typeface="+mn-cs"/>
            </a:rPr>
            <a:t>  また、令和</a:t>
          </a:r>
          <a:r>
            <a:rPr kumimoji="1" lang="en-US" altLang="ja-JP" sz="1800">
              <a:solidFill>
                <a:schemeClr val="dk1"/>
              </a:solidFill>
              <a:effectLst/>
              <a:latin typeface="BIZ UDP明朝 Medium" panose="02020500000000000000" pitchFamily="18" charset="-128"/>
              <a:ea typeface="BIZ UDP明朝 Medium" panose="02020500000000000000" pitchFamily="18" charset="-128"/>
              <a:cs typeface="+mn-cs"/>
            </a:rPr>
            <a:t>3</a:t>
          </a:r>
          <a:r>
            <a:rPr kumimoji="1" lang="ja-JP" altLang="en-US" sz="1800">
              <a:solidFill>
                <a:schemeClr val="dk1"/>
              </a:solidFill>
              <a:effectLst/>
              <a:latin typeface="BIZ UDP明朝 Medium" panose="02020500000000000000" pitchFamily="18" charset="-128"/>
              <a:ea typeface="BIZ UDP明朝 Medium" panose="02020500000000000000" pitchFamily="18" charset="-128"/>
              <a:cs typeface="+mn-cs"/>
            </a:rPr>
            <a:t>年度に整理・統合した特定目的基金について、今後の事業計画に沿って活用していく。</a:t>
          </a:r>
          <a:endParaRPr kumimoji="1" lang="en-US" altLang="ja-JP" sz="1800">
            <a:solidFill>
              <a:schemeClr val="dk1"/>
            </a:solidFill>
            <a:effectLst/>
            <a:latin typeface="BIZ UDP明朝 Medium" panose="02020500000000000000" pitchFamily="18" charset="-128"/>
            <a:ea typeface="BIZ UDP明朝 Medium" panose="02020500000000000000" pitchFamily="18"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chemeClr val="dk1"/>
              </a:solidFill>
              <a:effectLst/>
              <a:latin typeface="BIZ UDP明朝 Medium" panose="02020500000000000000" pitchFamily="18" charset="-128"/>
              <a:ea typeface="BIZ UDP明朝 Medium" panose="02020500000000000000" pitchFamily="18" charset="-128"/>
              <a:cs typeface="+mn-cs"/>
            </a:rPr>
            <a:t>（基金の使途）</a:t>
          </a:r>
          <a:endParaRPr kumimoji="1" lang="en-US" altLang="ja-JP" sz="1800">
            <a:solidFill>
              <a:schemeClr val="dk1"/>
            </a:solidFill>
            <a:effectLst/>
            <a:latin typeface="BIZ UDP明朝 Medium" panose="02020500000000000000" pitchFamily="18" charset="-128"/>
            <a:ea typeface="BIZ UDP明朝 Medium" panose="02020500000000000000" pitchFamily="18" charset="-128"/>
            <a:cs typeface="+mn-cs"/>
          </a:endParaRPr>
        </a:p>
        <a:p>
          <a:r>
            <a:rPr kumimoji="1" lang="ja-JP" altLang="en-US" sz="1800">
              <a:solidFill>
                <a:schemeClr val="dk1"/>
              </a:solidFill>
              <a:effectLst/>
              <a:latin typeface="BIZ UDP明朝 Medium" panose="02020500000000000000" pitchFamily="18" charset="-128"/>
              <a:ea typeface="BIZ UDP明朝 Medium" panose="02020500000000000000" pitchFamily="18" charset="-128"/>
              <a:cs typeface="+mn-cs"/>
            </a:rPr>
            <a:t>  ・ 町有施設整備事業基金：大規模な町有施設の整備を図るため。</a:t>
          </a:r>
        </a:p>
        <a:p>
          <a:r>
            <a:rPr kumimoji="1" lang="ja-JP" altLang="en-US" sz="1800">
              <a:solidFill>
                <a:schemeClr val="dk1"/>
              </a:solidFill>
              <a:effectLst/>
              <a:latin typeface="BIZ UDP明朝 Medium" panose="02020500000000000000" pitchFamily="18" charset="-128"/>
              <a:ea typeface="BIZ UDP明朝 Medium" panose="02020500000000000000" pitchFamily="18" charset="-128"/>
              <a:cs typeface="+mn-cs"/>
            </a:rPr>
            <a:t>  ・ まちづくり基金：活力と魅力に満ちたまちづくりを推進するため。</a:t>
          </a:r>
        </a:p>
        <a:p>
          <a:endParaRPr kumimoji="1" lang="en-US" altLang="ja-JP" sz="1800">
            <a:solidFill>
              <a:schemeClr val="dk1"/>
            </a:solidFill>
            <a:effectLst/>
            <a:latin typeface="BIZ UDP明朝 Medium" panose="02020500000000000000" pitchFamily="18" charset="-128"/>
            <a:ea typeface="BIZ UDP明朝 Medium" panose="02020500000000000000" pitchFamily="18" charset="-128"/>
            <a:cs typeface="+mn-cs"/>
          </a:endParaRPr>
        </a:p>
        <a:p>
          <a:r>
            <a:rPr kumimoji="1" lang="ja-JP" altLang="en-US" sz="1800">
              <a:solidFill>
                <a:schemeClr val="dk1"/>
              </a:solidFill>
              <a:effectLst/>
              <a:latin typeface="BIZ UDP明朝 Medium" panose="02020500000000000000" pitchFamily="18" charset="-128"/>
              <a:ea typeface="BIZ UDP明朝 Medium" panose="02020500000000000000" pitchFamily="18" charset="-128"/>
              <a:cs typeface="+mn-cs"/>
            </a:rPr>
            <a:t>（増減理由）</a:t>
          </a:r>
          <a:endParaRPr kumimoji="1" lang="en-US" altLang="ja-JP" sz="1800">
            <a:solidFill>
              <a:schemeClr val="dk1"/>
            </a:solidFill>
            <a:effectLst/>
            <a:latin typeface="BIZ UDP明朝 Medium" panose="02020500000000000000" pitchFamily="18" charset="-128"/>
            <a:ea typeface="BIZ UDP明朝 Medium" panose="02020500000000000000" pitchFamily="18" charset="-128"/>
            <a:cs typeface="+mn-cs"/>
          </a:endParaRPr>
        </a:p>
        <a:p>
          <a:r>
            <a:rPr kumimoji="1" lang="ja-JP" altLang="en-US" sz="1800">
              <a:solidFill>
                <a:schemeClr val="dk1"/>
              </a:solidFill>
              <a:effectLst/>
              <a:latin typeface="BIZ UDP明朝 Medium" panose="02020500000000000000" pitchFamily="18" charset="-128"/>
              <a:ea typeface="BIZ UDP明朝 Medium" panose="02020500000000000000" pitchFamily="18" charset="-128"/>
              <a:cs typeface="+mn-cs"/>
            </a:rPr>
            <a:t>  ・ 町有地を国（防衛省）へ払い下げたことから、町有施設整備事業基金へ約</a:t>
          </a:r>
          <a:r>
            <a:rPr kumimoji="1" lang="en-US" altLang="ja-JP" sz="1800">
              <a:solidFill>
                <a:schemeClr val="dk1"/>
              </a:solidFill>
              <a:effectLst/>
              <a:latin typeface="BIZ UDP明朝 Medium" panose="02020500000000000000" pitchFamily="18" charset="-128"/>
              <a:ea typeface="BIZ UDP明朝 Medium" panose="02020500000000000000" pitchFamily="18" charset="-128"/>
              <a:cs typeface="+mn-cs"/>
            </a:rPr>
            <a:t>7,700</a:t>
          </a:r>
          <a:r>
            <a:rPr kumimoji="1" lang="ja-JP" altLang="en-US" sz="1800">
              <a:solidFill>
                <a:schemeClr val="dk1"/>
              </a:solidFill>
              <a:effectLst/>
              <a:latin typeface="BIZ UDP明朝 Medium" panose="02020500000000000000" pitchFamily="18" charset="-128"/>
              <a:ea typeface="BIZ UDP明朝 Medium" panose="02020500000000000000" pitchFamily="18" charset="-128"/>
              <a:cs typeface="+mn-cs"/>
            </a:rPr>
            <a:t>万円の積み立てを行ったため。  </a:t>
          </a:r>
          <a:endParaRPr kumimoji="1" lang="en-US" altLang="ja-JP" sz="1800">
            <a:solidFill>
              <a:schemeClr val="dk1"/>
            </a:solidFill>
            <a:effectLst/>
            <a:latin typeface="BIZ UDP明朝 Medium" panose="02020500000000000000" pitchFamily="18" charset="-128"/>
            <a:ea typeface="BIZ UDP明朝 Medium" panose="02020500000000000000" pitchFamily="18" charset="-128"/>
            <a:cs typeface="+mn-cs"/>
          </a:endParaRPr>
        </a:p>
        <a:p>
          <a:r>
            <a:rPr kumimoji="1" lang="ja-JP" altLang="en-US" sz="1800">
              <a:solidFill>
                <a:schemeClr val="dk1"/>
              </a:solidFill>
              <a:effectLst/>
              <a:latin typeface="BIZ UDP明朝 Medium" panose="02020500000000000000" pitchFamily="18" charset="-128"/>
              <a:ea typeface="BIZ UDP明朝 Medium" panose="02020500000000000000" pitchFamily="18" charset="-128"/>
              <a:cs typeface="+mn-cs"/>
            </a:rPr>
            <a:t>  ・ 普通交付税の再算定による影響などから、農業振興基金へ</a:t>
          </a:r>
          <a:r>
            <a:rPr kumimoji="1" lang="en-US" altLang="ja-JP" sz="1800">
              <a:solidFill>
                <a:schemeClr val="dk1"/>
              </a:solidFill>
              <a:effectLst/>
              <a:latin typeface="BIZ UDP明朝 Medium" panose="02020500000000000000" pitchFamily="18" charset="-128"/>
              <a:ea typeface="BIZ UDP明朝 Medium" panose="02020500000000000000" pitchFamily="18" charset="-128"/>
              <a:cs typeface="+mn-cs"/>
            </a:rPr>
            <a:t>2,000</a:t>
          </a:r>
          <a:r>
            <a:rPr kumimoji="1" lang="ja-JP" altLang="en-US" sz="1800">
              <a:solidFill>
                <a:schemeClr val="dk1"/>
              </a:solidFill>
              <a:effectLst/>
              <a:latin typeface="BIZ UDP明朝 Medium" panose="02020500000000000000" pitchFamily="18" charset="-128"/>
              <a:ea typeface="BIZ UDP明朝 Medium" panose="02020500000000000000" pitchFamily="18" charset="-128"/>
              <a:cs typeface="+mn-cs"/>
            </a:rPr>
            <a:t>万円の積み立てを行ったため。</a:t>
          </a:r>
        </a:p>
        <a:p>
          <a:r>
            <a:rPr kumimoji="1" lang="ja-JP" altLang="en-US" sz="1800">
              <a:solidFill>
                <a:schemeClr val="dk1"/>
              </a:solidFill>
              <a:effectLst/>
              <a:latin typeface="BIZ UDP明朝 Medium" panose="02020500000000000000" pitchFamily="18" charset="-128"/>
              <a:ea typeface="BIZ UDP明朝 Medium" panose="02020500000000000000" pitchFamily="18" charset="-128"/>
              <a:cs typeface="+mn-cs"/>
            </a:rPr>
            <a:t>  ・ ふるさと応援寄附金を原資とする「みなみたね宇宙のまち応援基金」へ約</a:t>
          </a:r>
          <a:r>
            <a:rPr kumimoji="1" lang="en-US" altLang="ja-JP" sz="1800">
              <a:solidFill>
                <a:schemeClr val="dk1"/>
              </a:solidFill>
              <a:effectLst/>
              <a:latin typeface="BIZ UDP明朝 Medium" panose="02020500000000000000" pitchFamily="18" charset="-128"/>
              <a:ea typeface="BIZ UDP明朝 Medium" panose="02020500000000000000" pitchFamily="18" charset="-128"/>
              <a:cs typeface="+mn-cs"/>
            </a:rPr>
            <a:t>4,300</a:t>
          </a:r>
          <a:r>
            <a:rPr kumimoji="1" lang="ja-JP" altLang="en-US" sz="1800">
              <a:solidFill>
                <a:schemeClr val="dk1"/>
              </a:solidFill>
              <a:effectLst/>
              <a:latin typeface="BIZ UDP明朝 Medium" panose="02020500000000000000" pitchFamily="18" charset="-128"/>
              <a:ea typeface="BIZ UDP明朝 Medium" panose="02020500000000000000" pitchFamily="18" charset="-128"/>
              <a:cs typeface="+mn-cs"/>
            </a:rPr>
            <a:t>万円の積み立てを行ったため。</a:t>
          </a:r>
        </a:p>
        <a:p>
          <a:endParaRPr kumimoji="1" lang="en-US" altLang="ja-JP" sz="1800">
            <a:solidFill>
              <a:schemeClr val="dk1"/>
            </a:solidFill>
            <a:effectLst/>
            <a:latin typeface="BIZ UDP明朝 Medium" panose="02020500000000000000" pitchFamily="18" charset="-128"/>
            <a:ea typeface="BIZ UDP明朝 Medium" panose="02020500000000000000" pitchFamily="18" charset="-128"/>
            <a:cs typeface="+mn-cs"/>
          </a:endParaRPr>
        </a:p>
        <a:p>
          <a:r>
            <a:rPr kumimoji="1" lang="ja-JP" altLang="en-US" sz="1800">
              <a:solidFill>
                <a:schemeClr val="dk1"/>
              </a:solidFill>
              <a:effectLst/>
              <a:latin typeface="BIZ UDP明朝 Medium" panose="02020500000000000000" pitchFamily="18" charset="-128"/>
              <a:ea typeface="BIZ UDP明朝 Medium" panose="02020500000000000000" pitchFamily="18" charset="-128"/>
              <a:cs typeface="+mn-cs"/>
            </a:rPr>
            <a:t>（今後の方針）</a:t>
          </a:r>
          <a:endParaRPr kumimoji="1" lang="en-US" altLang="ja-JP" sz="1800">
            <a:solidFill>
              <a:schemeClr val="dk1"/>
            </a:solidFill>
            <a:effectLst/>
            <a:latin typeface="BIZ UDP明朝 Medium" panose="02020500000000000000" pitchFamily="18" charset="-128"/>
            <a:ea typeface="BIZ UDP明朝 Medium" panose="02020500000000000000" pitchFamily="18" charset="-128"/>
            <a:cs typeface="+mn-cs"/>
          </a:endParaRPr>
        </a:p>
        <a:p>
          <a:r>
            <a:rPr kumimoji="1" lang="ja-JP" altLang="en-US" sz="1800">
              <a:solidFill>
                <a:schemeClr val="dk1"/>
              </a:solidFill>
              <a:effectLst/>
              <a:latin typeface="BIZ UDP明朝 Medium" panose="02020500000000000000" pitchFamily="18" charset="-128"/>
              <a:ea typeface="BIZ UDP明朝 Medium" panose="02020500000000000000" pitchFamily="18" charset="-128"/>
              <a:cs typeface="+mn-cs"/>
            </a:rPr>
            <a:t>  ・ 令和</a:t>
          </a:r>
          <a:r>
            <a:rPr kumimoji="1" lang="en-US" altLang="ja-JP" sz="1800">
              <a:solidFill>
                <a:schemeClr val="dk1"/>
              </a:solidFill>
              <a:effectLst/>
              <a:latin typeface="BIZ UDP明朝 Medium" panose="02020500000000000000" pitchFamily="18" charset="-128"/>
              <a:ea typeface="BIZ UDP明朝 Medium" panose="02020500000000000000" pitchFamily="18" charset="-128"/>
              <a:cs typeface="+mn-cs"/>
            </a:rPr>
            <a:t>3</a:t>
          </a:r>
          <a:r>
            <a:rPr kumimoji="1" lang="ja-JP" altLang="en-US" sz="1800">
              <a:solidFill>
                <a:schemeClr val="dk1"/>
              </a:solidFill>
              <a:effectLst/>
              <a:latin typeface="BIZ UDP明朝 Medium" panose="02020500000000000000" pitchFamily="18" charset="-128"/>
              <a:ea typeface="BIZ UDP明朝 Medium" panose="02020500000000000000" pitchFamily="18" charset="-128"/>
              <a:cs typeface="+mn-cs"/>
            </a:rPr>
            <a:t>年度に整理・統合した特定目的基金について、今後の事業計画に沿って活用していく。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chemeClr val="dk1"/>
              </a:solidFill>
              <a:effectLst/>
              <a:latin typeface="BIZ UDP明朝 Medium" panose="02020500000000000000" pitchFamily="18" charset="-128"/>
              <a:ea typeface="BIZ UDP明朝 Medium" panose="02020500000000000000" pitchFamily="18" charset="-128"/>
              <a:cs typeface="+mn-cs"/>
            </a:rPr>
            <a:t>（増減理由）</a:t>
          </a:r>
          <a:endParaRPr kumimoji="1" lang="en-US" altLang="ja-JP" sz="1800">
            <a:solidFill>
              <a:schemeClr val="dk1"/>
            </a:solidFill>
            <a:effectLst/>
            <a:latin typeface="BIZ UDP明朝 Medium" panose="02020500000000000000" pitchFamily="18" charset="-128"/>
            <a:ea typeface="BIZ UDP明朝 Medium" panose="02020500000000000000" pitchFamily="18" charset="-128"/>
            <a:cs typeface="+mn-cs"/>
          </a:endParaRPr>
        </a:p>
        <a:p>
          <a:r>
            <a:rPr kumimoji="1" lang="ja-JP" altLang="en-US" sz="1800">
              <a:solidFill>
                <a:schemeClr val="dk1"/>
              </a:solidFill>
              <a:effectLst/>
              <a:latin typeface="BIZ UDP明朝 Medium" panose="02020500000000000000" pitchFamily="18" charset="-128"/>
              <a:ea typeface="BIZ UDP明朝 Medium" panose="02020500000000000000" pitchFamily="18" charset="-128"/>
              <a:cs typeface="+mn-cs"/>
            </a:rPr>
            <a:t>  決算剰余金から</a:t>
          </a:r>
          <a:r>
            <a:rPr kumimoji="1" lang="en-US" altLang="ja-JP" sz="1800">
              <a:solidFill>
                <a:schemeClr val="dk1"/>
              </a:solidFill>
              <a:effectLst/>
              <a:latin typeface="BIZ UDP明朝 Medium" panose="02020500000000000000" pitchFamily="18" charset="-128"/>
              <a:ea typeface="BIZ UDP明朝 Medium" panose="02020500000000000000" pitchFamily="18" charset="-128"/>
              <a:cs typeface="+mn-cs"/>
            </a:rPr>
            <a:t>2,700</a:t>
          </a:r>
          <a:r>
            <a:rPr kumimoji="1" lang="ja-JP" altLang="en-US" sz="1800">
              <a:solidFill>
                <a:schemeClr val="dk1"/>
              </a:solidFill>
              <a:effectLst/>
              <a:latin typeface="BIZ UDP明朝 Medium" panose="02020500000000000000" pitchFamily="18" charset="-128"/>
              <a:ea typeface="BIZ UDP明朝 Medium" panose="02020500000000000000" pitchFamily="18" charset="-128"/>
              <a:cs typeface="+mn-cs"/>
            </a:rPr>
            <a:t>万円を積み立てたことにより増となった。</a:t>
          </a:r>
          <a:endParaRPr kumimoji="1" lang="en-US" altLang="ja-JP" sz="1800">
            <a:solidFill>
              <a:schemeClr val="dk1"/>
            </a:solidFill>
            <a:effectLst/>
            <a:latin typeface="BIZ UDP明朝 Medium" panose="02020500000000000000" pitchFamily="18" charset="-128"/>
            <a:ea typeface="BIZ UDP明朝 Medium" panose="02020500000000000000" pitchFamily="18" charset="-128"/>
            <a:cs typeface="+mn-cs"/>
          </a:endParaRPr>
        </a:p>
        <a:p>
          <a:endParaRPr kumimoji="1" lang="en-US" altLang="ja-JP" sz="1800">
            <a:solidFill>
              <a:schemeClr val="dk1"/>
            </a:solidFill>
            <a:effectLst/>
            <a:latin typeface="BIZ UDP明朝 Medium" panose="02020500000000000000" pitchFamily="18" charset="-128"/>
            <a:ea typeface="BIZ UDP明朝 Medium" panose="02020500000000000000" pitchFamily="18" charset="-128"/>
            <a:cs typeface="+mn-cs"/>
          </a:endParaRPr>
        </a:p>
        <a:p>
          <a:endParaRPr kumimoji="1" lang="en-US" altLang="ja-JP" sz="1800">
            <a:solidFill>
              <a:schemeClr val="dk1"/>
            </a:solidFill>
            <a:effectLst/>
            <a:latin typeface="BIZ UDP明朝 Medium" panose="02020500000000000000" pitchFamily="18" charset="-128"/>
            <a:ea typeface="BIZ UDP明朝 Medium" panose="02020500000000000000" pitchFamily="18" charset="-128"/>
            <a:cs typeface="+mn-cs"/>
          </a:endParaRPr>
        </a:p>
        <a:p>
          <a:r>
            <a:rPr kumimoji="1" lang="ja-JP" altLang="en-US" sz="1800">
              <a:solidFill>
                <a:schemeClr val="dk1"/>
              </a:solidFill>
              <a:effectLst/>
              <a:latin typeface="BIZ UDP明朝 Medium" panose="02020500000000000000" pitchFamily="18" charset="-128"/>
              <a:ea typeface="BIZ UDP明朝 Medium" panose="02020500000000000000" pitchFamily="18" charset="-128"/>
              <a:cs typeface="+mn-cs"/>
            </a:rPr>
            <a:t>（今後の方針）</a:t>
          </a:r>
          <a:endParaRPr kumimoji="1" lang="en-US" altLang="ja-JP" sz="1800">
            <a:solidFill>
              <a:schemeClr val="dk1"/>
            </a:solidFill>
            <a:effectLst/>
            <a:latin typeface="BIZ UDP明朝 Medium" panose="02020500000000000000" pitchFamily="18" charset="-128"/>
            <a:ea typeface="BIZ UDP明朝 Medium" panose="02020500000000000000" pitchFamily="18" charset="-128"/>
            <a:cs typeface="+mn-cs"/>
          </a:endParaRPr>
        </a:p>
        <a:p>
          <a:r>
            <a:rPr kumimoji="1" lang="ja-JP" altLang="en-US" sz="1800">
              <a:solidFill>
                <a:schemeClr val="dk1"/>
              </a:solidFill>
              <a:effectLst/>
              <a:latin typeface="BIZ UDP明朝 Medium" panose="02020500000000000000" pitchFamily="18" charset="-128"/>
              <a:ea typeface="BIZ UDP明朝 Medium" panose="02020500000000000000" pitchFamily="18" charset="-128"/>
              <a:cs typeface="+mn-cs"/>
            </a:rPr>
            <a:t>  今後の財源調整や大規模災害対応に必要な残高を確保していく。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chemeClr val="dk1"/>
              </a:solidFill>
              <a:effectLst/>
              <a:latin typeface="BIZ UDP明朝 Medium" panose="02020500000000000000" pitchFamily="18" charset="-128"/>
              <a:ea typeface="BIZ UDP明朝 Medium" panose="02020500000000000000" pitchFamily="18" charset="-128"/>
              <a:cs typeface="+mn-cs"/>
            </a:rPr>
            <a:t>（増減理由）</a:t>
          </a:r>
          <a:endParaRPr kumimoji="1" lang="en-US" altLang="ja-JP" sz="1800">
            <a:solidFill>
              <a:schemeClr val="dk1"/>
            </a:solidFill>
            <a:effectLst/>
            <a:latin typeface="BIZ UDP明朝 Medium" panose="02020500000000000000" pitchFamily="18" charset="-128"/>
            <a:ea typeface="BIZ UDP明朝 Medium" panose="02020500000000000000" pitchFamily="18" charset="-128"/>
            <a:cs typeface="+mn-cs"/>
          </a:endParaRPr>
        </a:p>
        <a:p>
          <a:r>
            <a:rPr kumimoji="1" lang="ja-JP" altLang="en-US" sz="1800">
              <a:solidFill>
                <a:schemeClr val="dk1"/>
              </a:solidFill>
              <a:effectLst/>
              <a:latin typeface="BIZ UDP明朝 Medium" panose="02020500000000000000" pitchFamily="18" charset="-128"/>
              <a:ea typeface="BIZ UDP明朝 Medium" panose="02020500000000000000" pitchFamily="18" charset="-128"/>
              <a:cs typeface="+mn-cs"/>
            </a:rPr>
            <a:t>  当初予算編成時において</a:t>
          </a:r>
          <a:r>
            <a:rPr kumimoji="1" lang="en-US" altLang="ja-JP" sz="1800">
              <a:solidFill>
                <a:schemeClr val="dk1"/>
              </a:solidFill>
              <a:effectLst/>
              <a:latin typeface="BIZ UDP明朝 Medium" panose="02020500000000000000" pitchFamily="18" charset="-128"/>
              <a:ea typeface="BIZ UDP明朝 Medium" panose="02020500000000000000" pitchFamily="18" charset="-128"/>
              <a:cs typeface="+mn-cs"/>
            </a:rPr>
            <a:t>1</a:t>
          </a:r>
          <a:r>
            <a:rPr kumimoji="1" lang="ja-JP" altLang="en-US" sz="1800">
              <a:solidFill>
                <a:schemeClr val="dk1"/>
              </a:solidFill>
              <a:effectLst/>
              <a:latin typeface="BIZ UDP明朝 Medium" panose="02020500000000000000" pitchFamily="18" charset="-128"/>
              <a:ea typeface="BIZ UDP明朝 Medium" panose="02020500000000000000" pitchFamily="18" charset="-128"/>
              <a:cs typeface="+mn-cs"/>
            </a:rPr>
            <a:t>億</a:t>
          </a:r>
          <a:r>
            <a:rPr kumimoji="1" lang="en-US" altLang="ja-JP" sz="1800">
              <a:solidFill>
                <a:schemeClr val="dk1"/>
              </a:solidFill>
              <a:effectLst/>
              <a:latin typeface="BIZ UDP明朝 Medium" panose="02020500000000000000" pitchFamily="18" charset="-128"/>
              <a:ea typeface="BIZ UDP明朝 Medium" panose="02020500000000000000" pitchFamily="18" charset="-128"/>
              <a:cs typeface="+mn-cs"/>
            </a:rPr>
            <a:t>9,000</a:t>
          </a:r>
          <a:r>
            <a:rPr kumimoji="1" lang="ja-JP" altLang="en-US" sz="1800">
              <a:solidFill>
                <a:schemeClr val="dk1"/>
              </a:solidFill>
              <a:effectLst/>
              <a:latin typeface="BIZ UDP明朝 Medium" panose="02020500000000000000" pitchFamily="18" charset="-128"/>
              <a:ea typeface="BIZ UDP明朝 Medium" panose="02020500000000000000" pitchFamily="18" charset="-128"/>
              <a:cs typeface="+mn-cs"/>
            </a:rPr>
            <a:t>万円を繰り入れていたが、歳入額の決定や歳出における不用額の減額に伴い全額を繰り戻したが、積み立てることはできなかったため、前年度と同額となった。</a:t>
          </a:r>
          <a:endParaRPr kumimoji="1" lang="en-US" altLang="ja-JP" sz="1800">
            <a:solidFill>
              <a:schemeClr val="dk1"/>
            </a:solidFill>
            <a:effectLst/>
            <a:latin typeface="BIZ UDP明朝 Medium" panose="02020500000000000000" pitchFamily="18" charset="-128"/>
            <a:ea typeface="BIZ UDP明朝 Medium" panose="02020500000000000000" pitchFamily="18" charset="-128"/>
            <a:cs typeface="+mn-cs"/>
          </a:endParaRPr>
        </a:p>
        <a:p>
          <a:endParaRPr kumimoji="1" lang="en-US" altLang="ja-JP" sz="1800">
            <a:solidFill>
              <a:schemeClr val="dk1"/>
            </a:solidFill>
            <a:effectLst/>
            <a:latin typeface="BIZ UDP明朝 Medium" panose="02020500000000000000" pitchFamily="18" charset="-128"/>
            <a:ea typeface="BIZ UDP明朝 Medium" panose="02020500000000000000" pitchFamily="18" charset="-128"/>
            <a:cs typeface="+mn-cs"/>
          </a:endParaRPr>
        </a:p>
        <a:p>
          <a:endParaRPr kumimoji="1" lang="en-US" altLang="ja-JP" sz="1800">
            <a:solidFill>
              <a:schemeClr val="dk1"/>
            </a:solidFill>
            <a:effectLst/>
            <a:latin typeface="BIZ UDP明朝 Medium" panose="02020500000000000000" pitchFamily="18" charset="-128"/>
            <a:ea typeface="BIZ UDP明朝 Medium" panose="02020500000000000000" pitchFamily="18" charset="-128"/>
            <a:cs typeface="+mn-cs"/>
          </a:endParaRPr>
        </a:p>
        <a:p>
          <a:r>
            <a:rPr kumimoji="1" lang="ja-JP" altLang="en-US" sz="1800">
              <a:solidFill>
                <a:schemeClr val="dk1"/>
              </a:solidFill>
              <a:effectLst/>
              <a:latin typeface="BIZ UDP明朝 Medium" panose="02020500000000000000" pitchFamily="18" charset="-128"/>
              <a:ea typeface="BIZ UDP明朝 Medium" panose="02020500000000000000" pitchFamily="18" charset="-128"/>
              <a:cs typeface="+mn-cs"/>
            </a:rPr>
            <a:t>（今後の方針）</a:t>
          </a:r>
          <a:endParaRPr kumimoji="1" lang="en-US" altLang="ja-JP" sz="1800">
            <a:solidFill>
              <a:schemeClr val="dk1"/>
            </a:solidFill>
            <a:effectLst/>
            <a:latin typeface="BIZ UDP明朝 Medium" panose="02020500000000000000" pitchFamily="18" charset="-128"/>
            <a:ea typeface="BIZ UDP明朝 Medium" panose="02020500000000000000" pitchFamily="18" charset="-128"/>
            <a:cs typeface="+mn-cs"/>
          </a:endParaRPr>
        </a:p>
        <a:p>
          <a:r>
            <a:rPr kumimoji="1" lang="ja-JP" altLang="en-US" sz="1800">
              <a:solidFill>
                <a:schemeClr val="dk1"/>
              </a:solidFill>
              <a:effectLst/>
              <a:latin typeface="BIZ UDP明朝 Medium" panose="02020500000000000000" pitchFamily="18" charset="-128"/>
              <a:ea typeface="BIZ UDP明朝 Medium" panose="02020500000000000000" pitchFamily="18" charset="-128"/>
              <a:cs typeface="+mn-cs"/>
            </a:rPr>
            <a:t>  基金残高と地方債償還額に大きな乖離があるため、今後は計画的な積み立てを行い残高増加に努める。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鹿児島県南種子町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5,363
5,348
110.00
6,352,648
6,243,661
49,288
3,749,597
5,637,321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BIZ UDP明朝 Medium" panose="02020500000000000000" pitchFamily="18" charset="-128"/>
              <a:ea typeface="BIZ UDP明朝 Medium" panose="02020500000000000000" pitchFamily="18" charset="-128"/>
              <a:cs typeface="+mn-cs"/>
            </a:rPr>
            <a:t>  類似団体の平均値並である。当町の特徴に宇宙開発関連企業における法人町民税、固定資産税の税収がある。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BIZ UDP明朝 Medium" panose="02020500000000000000" pitchFamily="18" charset="-128"/>
              <a:ea typeface="BIZ UDP明朝 Medium" panose="02020500000000000000" pitchFamily="18" charset="-128"/>
              <a:cs typeface="+mn-cs"/>
            </a:rPr>
            <a:t>  人口減少に歯止めをかける取り組みや企業誘致などによる適切な財源の確保、経常経費の削減などを通じて、財政基盤の強化に努める。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108655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676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81845</xdr:rowOff>
    </xdr:from>
    <xdr:to>
      <xdr:col>19</xdr:col>
      <xdr:colOff>133350</xdr:colOff>
      <xdr:row>43</xdr:row>
      <xdr:rowOff>95250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68439</xdr:rowOff>
    </xdr:from>
    <xdr:to>
      <xdr:col>15</xdr:col>
      <xdr:colOff>82550</xdr:colOff>
      <xdr:row>43</xdr:row>
      <xdr:rowOff>81845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68439</xdr:rowOff>
    </xdr:from>
    <xdr:to>
      <xdr:col>11</xdr:col>
      <xdr:colOff>31750</xdr:colOff>
      <xdr:row>43</xdr:row>
      <xdr:rowOff>81845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102605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57855</xdr:rowOff>
    </xdr:from>
    <xdr:to>
      <xdr:col>23</xdr:col>
      <xdr:colOff>184150</xdr:colOff>
      <xdr:row>43</xdr:row>
      <xdr:rowOff>159455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29932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0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31045</xdr:rowOff>
    </xdr:from>
    <xdr:to>
      <xdr:col>15</xdr:col>
      <xdr:colOff>133350</xdr:colOff>
      <xdr:row>43</xdr:row>
      <xdr:rowOff>132645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117422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17639</xdr:rowOff>
    </xdr:from>
    <xdr:to>
      <xdr:col>11</xdr:col>
      <xdr:colOff>82550</xdr:colOff>
      <xdr:row>43</xdr:row>
      <xdr:rowOff>119239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BIZ UDP明朝 Medium" panose="02020500000000000000" pitchFamily="18" charset="-128"/>
              <a:ea typeface="BIZ UDP明朝 Medium" panose="02020500000000000000" pitchFamily="18" charset="-128"/>
              <a:cs typeface="+mn-cs"/>
            </a:rPr>
            <a:t>  前年度比較で</a:t>
          </a:r>
          <a:r>
            <a:rPr kumimoji="1" lang="en-US" altLang="ja-JP" sz="1400" b="0" i="0" u="none" strike="noStrike" kern="0" cap="none" spc="0" normalizeH="0" baseline="0" noProof="0">
              <a:ln>
                <a:noFill/>
              </a:ln>
              <a:solidFill>
                <a:prstClr val="black"/>
              </a:solidFill>
              <a:effectLst/>
              <a:uLnTx/>
              <a:uFillTx/>
              <a:latin typeface="BIZ UDP明朝 Medium" panose="02020500000000000000" pitchFamily="18" charset="-128"/>
              <a:ea typeface="BIZ UDP明朝 Medium" panose="02020500000000000000" pitchFamily="18" charset="-128"/>
              <a:cs typeface="+mn-cs"/>
            </a:rPr>
            <a:t>2.2</a:t>
          </a:r>
          <a:r>
            <a:rPr kumimoji="1" lang="ja-JP" altLang="en-US" sz="1400" b="0" i="0" u="none" strike="noStrike" kern="0" cap="none" spc="0" normalizeH="0" baseline="0" noProof="0">
              <a:ln>
                <a:noFill/>
              </a:ln>
              <a:solidFill>
                <a:prstClr val="black"/>
              </a:solidFill>
              <a:effectLst/>
              <a:uLnTx/>
              <a:uFillTx/>
              <a:latin typeface="BIZ UDP明朝 Medium" panose="02020500000000000000" pitchFamily="18" charset="-128"/>
              <a:ea typeface="BIZ UDP明朝 Medium" panose="02020500000000000000" pitchFamily="18" charset="-128"/>
              <a:cs typeface="+mn-cs"/>
            </a:rPr>
            <a:t>ポイント増加。令和</a:t>
          </a:r>
          <a:r>
            <a:rPr kumimoji="1" lang="en-US" altLang="ja-JP" sz="1400" b="0" i="0" u="none" strike="noStrike" kern="0" cap="none" spc="0" normalizeH="0" baseline="0" noProof="0">
              <a:ln>
                <a:noFill/>
              </a:ln>
              <a:solidFill>
                <a:prstClr val="black"/>
              </a:solidFill>
              <a:effectLst/>
              <a:uLnTx/>
              <a:uFillTx/>
              <a:latin typeface="BIZ UDP明朝 Medium" panose="02020500000000000000" pitchFamily="18" charset="-128"/>
              <a:ea typeface="BIZ UDP明朝 Medium" panose="02020500000000000000" pitchFamily="18" charset="-128"/>
              <a:cs typeface="+mn-cs"/>
            </a:rPr>
            <a:t>2</a:t>
          </a:r>
          <a:r>
            <a:rPr kumimoji="1" lang="ja-JP" altLang="en-US" sz="1400" b="0" i="0" u="none" strike="noStrike" kern="0" cap="none" spc="0" normalizeH="0" baseline="0" noProof="0">
              <a:ln>
                <a:noFill/>
              </a:ln>
              <a:solidFill>
                <a:prstClr val="black"/>
              </a:solidFill>
              <a:effectLst/>
              <a:uLnTx/>
              <a:uFillTx/>
              <a:latin typeface="BIZ UDP明朝 Medium" panose="02020500000000000000" pitchFamily="18" charset="-128"/>
              <a:ea typeface="BIZ UDP明朝 Medium" panose="02020500000000000000" pitchFamily="18" charset="-128"/>
              <a:cs typeface="+mn-cs"/>
            </a:rPr>
            <a:t>年度比較では普通交付税の再算定の影響で</a:t>
          </a:r>
          <a:r>
            <a:rPr kumimoji="1" lang="en-US" altLang="ja-JP" sz="1400" b="0" i="0" u="none" strike="noStrike" kern="0" cap="none" spc="0" normalizeH="0" baseline="0" noProof="0">
              <a:ln>
                <a:noFill/>
              </a:ln>
              <a:solidFill>
                <a:prstClr val="black"/>
              </a:solidFill>
              <a:effectLst/>
              <a:uLnTx/>
              <a:uFillTx/>
              <a:latin typeface="BIZ UDP明朝 Medium" panose="02020500000000000000" pitchFamily="18" charset="-128"/>
              <a:ea typeface="BIZ UDP明朝 Medium" panose="02020500000000000000" pitchFamily="18" charset="-128"/>
              <a:cs typeface="+mn-cs"/>
            </a:rPr>
            <a:t>3.8</a:t>
          </a:r>
          <a:r>
            <a:rPr kumimoji="1" lang="ja-JP" altLang="en-US" sz="1400" b="0" i="0" u="none" strike="noStrike" kern="0" cap="none" spc="0" normalizeH="0" baseline="0" noProof="0">
              <a:ln>
                <a:noFill/>
              </a:ln>
              <a:solidFill>
                <a:prstClr val="black"/>
              </a:solidFill>
              <a:effectLst/>
              <a:uLnTx/>
              <a:uFillTx/>
              <a:latin typeface="BIZ UDP明朝 Medium" panose="02020500000000000000" pitchFamily="18" charset="-128"/>
              <a:ea typeface="BIZ UDP明朝 Medium" panose="02020500000000000000" pitchFamily="18" charset="-128"/>
              <a:cs typeface="+mn-cs"/>
            </a:rPr>
            <a:t>ポイント減少しているが、依然として類似団体平均値と比較して高い比率となっており、財政構造の硬直化が見られる。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BIZ UDP明朝 Medium" panose="02020500000000000000" pitchFamily="18" charset="-128"/>
              <a:ea typeface="BIZ UDP明朝 Medium" panose="02020500000000000000" pitchFamily="18" charset="-128"/>
              <a:cs typeface="+mn-cs"/>
            </a:rPr>
            <a:t>　令和元年度からの社会福祉事務所設置、高齢化の進行により扶助費の増加が危惧される。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BIZ UDP明朝 Medium" panose="02020500000000000000" pitchFamily="18" charset="-128"/>
              <a:ea typeface="BIZ UDP明朝 Medium" panose="02020500000000000000" pitchFamily="18" charset="-128"/>
              <a:cs typeface="+mn-cs"/>
            </a:rPr>
            <a:t>  各事業会計への繰出金や一部事務組合への負担金も増加してきていることから、経費削減・収入増の対策を講じ財政健全化に努める。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70866</xdr:rowOff>
    </xdr:from>
    <xdr:to>
      <xdr:col>23</xdr:col>
      <xdr:colOff>133350</xdr:colOff>
      <xdr:row>64</xdr:row>
      <xdr:rowOff>5588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872216"/>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41419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70866</xdr:rowOff>
    </xdr:from>
    <xdr:to>
      <xdr:col>19</xdr:col>
      <xdr:colOff>133350</xdr:colOff>
      <xdr:row>65</xdr:row>
      <xdr:rowOff>17526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872216"/>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17526</xdr:rowOff>
    </xdr:from>
    <xdr:to>
      <xdr:col>15</xdr:col>
      <xdr:colOff>82550</xdr:colOff>
      <xdr:row>65</xdr:row>
      <xdr:rowOff>128524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116177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160799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51308</xdr:rowOff>
    </xdr:from>
    <xdr:to>
      <xdr:col>11</xdr:col>
      <xdr:colOff>31750</xdr:colOff>
      <xdr:row>65</xdr:row>
      <xdr:rowOff>128524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19555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32783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126238</xdr:rowOff>
    </xdr:from>
    <xdr:to>
      <xdr:col>23</xdr:col>
      <xdr:colOff>184150</xdr:colOff>
      <xdr:row>64</xdr:row>
      <xdr:rowOff>56388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98315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89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20066</xdr:rowOff>
    </xdr:from>
    <xdr:to>
      <xdr:col>19</xdr:col>
      <xdr:colOff>184150</xdr:colOff>
      <xdr:row>63</xdr:row>
      <xdr:rowOff>121666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106443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90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138176</xdr:rowOff>
    </xdr:from>
    <xdr:to>
      <xdr:col>15</xdr:col>
      <xdr:colOff>133350</xdr:colOff>
      <xdr:row>65</xdr:row>
      <xdr:rowOff>68326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53103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77724</xdr:rowOff>
    </xdr:from>
    <xdr:to>
      <xdr:col>11</xdr:col>
      <xdr:colOff>82550</xdr:colOff>
      <xdr:row>66</xdr:row>
      <xdr:rowOff>7874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164101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508</xdr:rowOff>
    </xdr:from>
    <xdr:to>
      <xdr:col>7</xdr:col>
      <xdr:colOff>31750</xdr:colOff>
      <xdr:row>65</xdr:row>
      <xdr:rowOff>102108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86885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[357,809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BIZ UDP明朝 Medium" panose="02020500000000000000" pitchFamily="18" charset="-128"/>
              <a:ea typeface="BIZ UDP明朝 Medium" panose="02020500000000000000" pitchFamily="18" charset="-128"/>
              <a:cs typeface="+mn-cs"/>
            </a:rPr>
            <a:t>  前年度比較では、ほぼ同額となっている。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BIZ UDP明朝 Medium" panose="02020500000000000000" pitchFamily="18" charset="-128"/>
              <a:ea typeface="BIZ UDP明朝 Medium" panose="02020500000000000000" pitchFamily="18" charset="-128"/>
              <a:cs typeface="+mn-cs"/>
            </a:rPr>
            <a:t>  人件費については、職員の年齢構成の偏りがあるため、今後も注視していく必要がある。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BIZ UDP明朝 Medium" panose="02020500000000000000" pitchFamily="18" charset="-128"/>
              <a:ea typeface="BIZ UDP明朝 Medium" panose="02020500000000000000" pitchFamily="18" charset="-128"/>
              <a:cs typeface="+mn-cs"/>
            </a:rPr>
            <a:t>  物件費については、ふるさと応援寄附金の返礼業務手数料に左右されるが、行財政改革等への取り組みなどを進め、人件費・物件費等の削減に努める。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152960</xdr:rowOff>
    </xdr:from>
    <xdr:to>
      <xdr:col>23</xdr:col>
      <xdr:colOff>133350</xdr:colOff>
      <xdr:row>83</xdr:row>
      <xdr:rowOff>31544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211860"/>
          <a:ext cx="838200" cy="5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153940</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041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151239</xdr:rowOff>
    </xdr:from>
    <xdr:to>
      <xdr:col>19</xdr:col>
      <xdr:colOff>133350</xdr:colOff>
      <xdr:row>82</xdr:row>
      <xdr:rowOff>152960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210139"/>
          <a:ext cx="889000" cy="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25849</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25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143568</xdr:rowOff>
    </xdr:from>
    <xdr:to>
      <xdr:col>15</xdr:col>
      <xdr:colOff>82550</xdr:colOff>
      <xdr:row>82</xdr:row>
      <xdr:rowOff>151239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4202468"/>
          <a:ext cx="889000" cy="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4535</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38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143568</xdr:rowOff>
    </xdr:from>
    <xdr:to>
      <xdr:col>11</xdr:col>
      <xdr:colOff>31750</xdr:colOff>
      <xdr:row>84</xdr:row>
      <xdr:rowOff>14055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1447800" y="14202468"/>
          <a:ext cx="889000" cy="21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3195</xdr:rowOff>
    </xdr:from>
    <xdr:to>
      <xdr:col>11</xdr:col>
      <xdr:colOff>82550</xdr:colOff>
      <xdr:row>82</xdr:row>
      <xdr:rowOff>104795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114972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38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150957</xdr:rowOff>
    </xdr:from>
    <xdr:to>
      <xdr:col>7</xdr:col>
      <xdr:colOff>31750</xdr:colOff>
      <xdr:row>82</xdr:row>
      <xdr:rowOff>81107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91284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38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152194</xdr:rowOff>
    </xdr:from>
    <xdr:to>
      <xdr:col>23</xdr:col>
      <xdr:colOff>184150</xdr:colOff>
      <xdr:row>83</xdr:row>
      <xdr:rowOff>82344</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21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124271</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418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102160</xdr:rowOff>
    </xdr:from>
    <xdr:to>
      <xdr:col>19</xdr:col>
      <xdr:colOff>184150</xdr:colOff>
      <xdr:row>83</xdr:row>
      <xdr:rowOff>32310</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16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42487</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929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100439</xdr:rowOff>
    </xdr:from>
    <xdr:to>
      <xdr:col>15</xdr:col>
      <xdr:colOff>133350</xdr:colOff>
      <xdr:row>83</xdr:row>
      <xdr:rowOff>30589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415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15366</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424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92768</xdr:rowOff>
    </xdr:from>
    <xdr:to>
      <xdr:col>11</xdr:col>
      <xdr:colOff>82550</xdr:colOff>
      <xdr:row>83</xdr:row>
      <xdr:rowOff>22918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41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7695</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423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134705</xdr:rowOff>
    </xdr:from>
    <xdr:to>
      <xdr:col>7</xdr:col>
      <xdr:colOff>31750</xdr:colOff>
      <xdr:row>84</xdr:row>
      <xdr:rowOff>64855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436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49632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445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BIZ UDP明朝 Medium" panose="02020500000000000000" pitchFamily="18" charset="-128"/>
              <a:ea typeface="BIZ UDP明朝 Medium" panose="02020500000000000000" pitchFamily="18" charset="-128"/>
              <a:cs typeface="+mn-cs"/>
            </a:rPr>
            <a:t>  類似団体平均値を上回っている要因としては、給与構造改革前の給与体系や職員の年齢構成の偏りなどが考えられる。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BIZ UDP明朝 Medium" panose="02020500000000000000" pitchFamily="18" charset="-128"/>
              <a:ea typeface="BIZ UDP明朝 Medium" panose="02020500000000000000" pitchFamily="18" charset="-128"/>
              <a:cs typeface="+mn-cs"/>
            </a:rPr>
            <a:t>  定員適正化計画などに基づき、より一層の給与の適正化に努める。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122238</xdr:rowOff>
    </xdr:from>
    <xdr:to>
      <xdr:col>81</xdr:col>
      <xdr:colOff>44450</xdr:colOff>
      <xdr:row>86</xdr:row>
      <xdr:rowOff>61384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695488"/>
          <a:ext cx="8382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162454</xdr:rowOff>
    </xdr:from>
    <xdr:to>
      <xdr:col>77</xdr:col>
      <xdr:colOff>44450</xdr:colOff>
      <xdr:row>86</xdr:row>
      <xdr:rowOff>61384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735704"/>
          <a:ext cx="889000" cy="7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162454</xdr:rowOff>
    </xdr:from>
    <xdr:to>
      <xdr:col>72</xdr:col>
      <xdr:colOff>203200</xdr:colOff>
      <xdr:row>86</xdr:row>
      <xdr:rowOff>71438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735704"/>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41275</xdr:rowOff>
    </xdr:from>
    <xdr:to>
      <xdr:col>68</xdr:col>
      <xdr:colOff>152400</xdr:colOff>
      <xdr:row>86</xdr:row>
      <xdr:rowOff>71438</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78597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56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102781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3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43515</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61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111654</xdr:rowOff>
    </xdr:from>
    <xdr:to>
      <xdr:col>73</xdr:col>
      <xdr:colOff>44450</xdr:colOff>
      <xdr:row>86</xdr:row>
      <xdr:rowOff>41804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68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26581</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77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20638</xdr:rowOff>
    </xdr:from>
    <xdr:to>
      <xdr:col>68</xdr:col>
      <xdr:colOff>203200</xdr:colOff>
      <xdr:row>86</xdr:row>
      <xdr:rowOff>122238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107015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BIZ UDP明朝 Medium" panose="02020500000000000000" pitchFamily="18" charset="-128"/>
              <a:ea typeface="BIZ UDP明朝 Medium" panose="02020500000000000000" pitchFamily="18" charset="-128"/>
              <a:cs typeface="+mn-cs"/>
            </a:rPr>
            <a:t>  類似団体平均値と比較して高い水準である。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BIZ UDP明朝 Medium" panose="02020500000000000000" pitchFamily="18" charset="-128"/>
              <a:ea typeface="BIZ UDP明朝 Medium" panose="02020500000000000000" pitchFamily="18" charset="-128"/>
              <a:cs typeface="+mn-cs"/>
            </a:rPr>
            <a:t>  定員適正化計画に基づき職員数の適正化に努める。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14288</xdr:rowOff>
    </xdr:from>
    <xdr:to>
      <xdr:col>81</xdr:col>
      <xdr:colOff>44450</xdr:colOff>
      <xdr:row>62</xdr:row>
      <xdr:rowOff>16097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644188"/>
          <a:ext cx="838200" cy="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97172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162814</xdr:rowOff>
    </xdr:from>
    <xdr:to>
      <xdr:col>77</xdr:col>
      <xdr:colOff>44450</xdr:colOff>
      <xdr:row>62</xdr:row>
      <xdr:rowOff>14288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621264"/>
          <a:ext cx="8890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8303</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295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162814</xdr:rowOff>
    </xdr:from>
    <xdr:to>
      <xdr:col>72</xdr:col>
      <xdr:colOff>203200</xdr:colOff>
      <xdr:row>61</xdr:row>
      <xdr:rowOff>166433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401800" y="10621264"/>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136923</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166433</xdr:rowOff>
    </xdr:from>
    <xdr:to>
      <xdr:col>68</xdr:col>
      <xdr:colOff>152400</xdr:colOff>
      <xdr:row>62</xdr:row>
      <xdr:rowOff>25146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3512800" y="10624883"/>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49276</xdr:rowOff>
    </xdr:from>
    <xdr:to>
      <xdr:col>68</xdr:col>
      <xdr:colOff>203200</xdr:colOff>
      <xdr:row>61</xdr:row>
      <xdr:rowOff>150876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161053</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30575</xdr:rowOff>
    </xdr:from>
    <xdr:to>
      <xdr:col>64</xdr:col>
      <xdr:colOff>152400</xdr:colOff>
      <xdr:row>61</xdr:row>
      <xdr:rowOff>132175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142352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136747</xdr:rowOff>
    </xdr:from>
    <xdr:to>
      <xdr:col>81</xdr:col>
      <xdr:colOff>95250</xdr:colOff>
      <xdr:row>62</xdr:row>
      <xdr:rowOff>66897</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59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108824</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56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134938</xdr:rowOff>
    </xdr:from>
    <xdr:to>
      <xdr:col>77</xdr:col>
      <xdr:colOff>95250</xdr:colOff>
      <xdr:row>62</xdr:row>
      <xdr:rowOff>65088</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112014</xdr:rowOff>
    </xdr:from>
    <xdr:to>
      <xdr:col>73</xdr:col>
      <xdr:colOff>44450</xdr:colOff>
      <xdr:row>62</xdr:row>
      <xdr:rowOff>42164</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26941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115633</xdr:rowOff>
    </xdr:from>
    <xdr:to>
      <xdr:col>68</xdr:col>
      <xdr:colOff>203200</xdr:colOff>
      <xdr:row>62</xdr:row>
      <xdr:rowOff>45783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57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30560</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660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145796</xdr:rowOff>
    </xdr:from>
    <xdr:to>
      <xdr:col>64</xdr:col>
      <xdr:colOff>152400</xdr:colOff>
      <xdr:row>62</xdr:row>
      <xdr:rowOff>75946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60723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6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BIZ UDP明朝 Medium" panose="02020500000000000000" pitchFamily="18" charset="-128"/>
              <a:ea typeface="BIZ UDP明朝 Medium" panose="02020500000000000000" pitchFamily="18" charset="-128"/>
              <a:cs typeface="+mn-cs"/>
            </a:rPr>
            <a:t>  過去に借り入れた平山消防詰所建設事業や道路改良事業の償還終了にに伴い公債費は減少。分母となる標準財政規模における償却資産など標準税収入額の増により</a:t>
          </a:r>
          <a:r>
            <a:rPr kumimoji="1" lang="en-US" altLang="ja-JP" sz="1400" b="0" i="0" u="none" strike="noStrike" kern="0" cap="none" spc="0" normalizeH="0" baseline="0" noProof="0">
              <a:ln>
                <a:noFill/>
              </a:ln>
              <a:solidFill>
                <a:prstClr val="black"/>
              </a:solidFill>
              <a:effectLst/>
              <a:uLnTx/>
              <a:uFillTx/>
              <a:latin typeface="BIZ UDP明朝 Medium" panose="02020500000000000000" pitchFamily="18" charset="-128"/>
              <a:ea typeface="BIZ UDP明朝 Medium" panose="02020500000000000000" pitchFamily="18" charset="-128"/>
              <a:cs typeface="+mn-cs"/>
            </a:rPr>
            <a:t>0.2</a:t>
          </a:r>
          <a:r>
            <a:rPr kumimoji="1" lang="ja-JP" altLang="en-US" sz="1400" b="0" i="0" u="none" strike="noStrike" kern="0" cap="none" spc="0" normalizeH="0" baseline="0" noProof="0">
              <a:ln>
                <a:noFill/>
              </a:ln>
              <a:solidFill>
                <a:prstClr val="black"/>
              </a:solidFill>
              <a:effectLst/>
              <a:uLnTx/>
              <a:uFillTx/>
              <a:latin typeface="BIZ UDP明朝 Medium" panose="02020500000000000000" pitchFamily="18" charset="-128"/>
              <a:ea typeface="BIZ UDP明朝 Medium" panose="02020500000000000000" pitchFamily="18" charset="-128"/>
              <a:cs typeface="+mn-cs"/>
            </a:rPr>
            <a:t>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BIZ UDP明朝 Medium" panose="02020500000000000000" pitchFamily="18" charset="-128"/>
              <a:ea typeface="BIZ UDP明朝 Medium" panose="02020500000000000000" pitchFamily="18" charset="-128"/>
              <a:cs typeface="+mn-cs"/>
            </a:rPr>
            <a:t>  今後も交付税措置のある有利な地方債を活用しながら地方債残高・償還額を管理し、将来の負担軽減に努めていく。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BIZ UDP明朝 Medium" panose="02020500000000000000" pitchFamily="18" charset="-128"/>
              <a:ea typeface="BIZ UDP明朝 Medium" panose="02020500000000000000" pitchFamily="18" charset="-128"/>
              <a:cs typeface="+mn-cs"/>
            </a:rPr>
            <a:t>  なお、一部事務組合における起債が予定されていることから、負担金の増加にも注視していく必要がある。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52070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6179800" y="706543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20337</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76200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290800" y="70815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132504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710565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132504</xdr:rowOff>
    </xdr:from>
    <xdr:to>
      <xdr:col>68</xdr:col>
      <xdr:colOff>152400</xdr:colOff>
      <xdr:row>41</xdr:row>
      <xdr:rowOff>156633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716195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128710</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25400</xdr:rowOff>
    </xdr:from>
    <xdr:to>
      <xdr:col>73</xdr:col>
      <xdr:colOff>44450</xdr:colOff>
      <xdr:row>41</xdr:row>
      <xdr:rowOff>127000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81704</xdr:rowOff>
    </xdr:from>
    <xdr:to>
      <xdr:col>68</xdr:col>
      <xdr:colOff>203200</xdr:colOff>
      <xdr:row>42</xdr:row>
      <xdr:rowOff>11854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20760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BIZ UDP明朝 Medium" panose="02020500000000000000" pitchFamily="18" charset="-128"/>
              <a:ea typeface="BIZ UDP明朝 Medium" panose="02020500000000000000" pitchFamily="18" charset="-128"/>
              <a:cs typeface="+mn-cs"/>
            </a:rPr>
            <a:t>  水道事業会計や加入する一部事務組合の地方債残高の減少により将来負担額は減少、財政調整基金、特定目的基金へ積み立てたことで充当可能基金残高が増加したため、将来負担比率は</a:t>
          </a:r>
          <a:r>
            <a:rPr kumimoji="1" lang="en-US" altLang="ja-JP" sz="1400" b="0" i="0" u="none" strike="noStrike" kern="0" cap="none" spc="0" normalizeH="0" baseline="0" noProof="0">
              <a:ln>
                <a:noFill/>
              </a:ln>
              <a:solidFill>
                <a:prstClr val="black"/>
              </a:solidFill>
              <a:effectLst/>
              <a:uLnTx/>
              <a:uFillTx/>
              <a:latin typeface="BIZ UDP明朝 Medium" panose="02020500000000000000" pitchFamily="18" charset="-128"/>
              <a:ea typeface="BIZ UDP明朝 Medium" panose="02020500000000000000" pitchFamily="18" charset="-128"/>
              <a:cs typeface="+mn-cs"/>
            </a:rPr>
            <a:t>8.2</a:t>
          </a:r>
          <a:r>
            <a:rPr kumimoji="1" lang="ja-JP" altLang="en-US" sz="1400" b="0" i="0" u="none" strike="noStrike" kern="0" cap="none" spc="0" normalizeH="0" baseline="0" noProof="0">
              <a:ln>
                <a:noFill/>
              </a:ln>
              <a:solidFill>
                <a:prstClr val="black"/>
              </a:solidFill>
              <a:effectLst/>
              <a:uLnTx/>
              <a:uFillTx/>
              <a:latin typeface="BIZ UDP明朝 Medium" panose="02020500000000000000" pitchFamily="18" charset="-128"/>
              <a:ea typeface="BIZ UDP明朝 Medium" panose="02020500000000000000" pitchFamily="18" charset="-128"/>
              <a:cs typeface="+mn-cs"/>
            </a:rPr>
            <a:t>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BIZ UDP明朝 Medium" panose="02020500000000000000" pitchFamily="18" charset="-128"/>
              <a:ea typeface="BIZ UDP明朝 Medium" panose="02020500000000000000" pitchFamily="18" charset="-128"/>
              <a:cs typeface="+mn-cs"/>
            </a:rPr>
            <a:t>  今後も地方債発行の抑制、基金残高の確保や加入する一部事務組合等の財政状況を考慮しながら計画的な財政運営に努める。</a:t>
          </a: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27819</xdr:rowOff>
    </xdr:from>
    <xdr:to>
      <xdr:col>81</xdr:col>
      <xdr:colOff>44450</xdr:colOff>
      <xdr:row>14</xdr:row>
      <xdr:rowOff>122041</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428119"/>
          <a:ext cx="838200" cy="9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122041</xdr:rowOff>
    </xdr:from>
    <xdr:to>
      <xdr:col>77</xdr:col>
      <xdr:colOff>44450</xdr:colOff>
      <xdr:row>15</xdr:row>
      <xdr:rowOff>90775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522341"/>
          <a:ext cx="889000" cy="14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90775</xdr:rowOff>
    </xdr:from>
    <xdr:to>
      <xdr:col>72</xdr:col>
      <xdr:colOff>203200</xdr:colOff>
      <xdr:row>15</xdr:row>
      <xdr:rowOff>158569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662525"/>
          <a:ext cx="889000" cy="6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108010</xdr:rowOff>
    </xdr:from>
    <xdr:to>
      <xdr:col>68</xdr:col>
      <xdr:colOff>152400</xdr:colOff>
      <xdr:row>15</xdr:row>
      <xdr:rowOff>158569</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3512800" y="2679760"/>
          <a:ext cx="889000" cy="5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148469</xdr:rowOff>
    </xdr:from>
    <xdr:to>
      <xdr:col>81</xdr:col>
      <xdr:colOff>95250</xdr:colOff>
      <xdr:row>14</xdr:row>
      <xdr:rowOff>78619</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37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120546</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349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71241</xdr:rowOff>
    </xdr:from>
    <xdr:to>
      <xdr:col>77</xdr:col>
      <xdr:colOff>95250</xdr:colOff>
      <xdr:row>15</xdr:row>
      <xdr:rowOff>1391</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47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157618</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557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39975</xdr:rowOff>
    </xdr:from>
    <xdr:to>
      <xdr:col>73</xdr:col>
      <xdr:colOff>44450</xdr:colOff>
      <xdr:row>15</xdr:row>
      <xdr:rowOff>141575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61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126352</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69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107769</xdr:rowOff>
    </xdr:from>
    <xdr:to>
      <xdr:col>68</xdr:col>
      <xdr:colOff>203200</xdr:colOff>
      <xdr:row>16</xdr:row>
      <xdr:rowOff>37919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67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22696</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7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57210</xdr:rowOff>
    </xdr:from>
    <xdr:to>
      <xdr:col>64</xdr:col>
      <xdr:colOff>152400</xdr:colOff>
      <xdr:row>15</xdr:row>
      <xdr:rowOff>158810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62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143587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71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鹿児島県南種子町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5,363
5,348
110.00
6,352,648
6,243,661
49,288
3,749,597
5,637,321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BIZ UDP明朝 Medium" panose="02020500000000000000" pitchFamily="18" charset="-128"/>
              <a:ea typeface="BIZ UDP明朝 Medium" panose="02020500000000000000" pitchFamily="18" charset="-128"/>
            </a:rPr>
            <a:t>　類似団体平均値より高い水準となっている。</a:t>
          </a:r>
        </a:p>
        <a:p>
          <a:r>
            <a:rPr kumimoji="1" lang="ja-JP" altLang="en-US" sz="1400">
              <a:latin typeface="BIZ UDP明朝 Medium" panose="02020500000000000000" pitchFamily="18" charset="-128"/>
              <a:ea typeface="BIZ UDP明朝 Medium" panose="02020500000000000000" pitchFamily="18" charset="-128"/>
            </a:rPr>
            <a:t>　給与構造改革以前の給与体系や職員構成の偏りが影響しているためと考えられる。</a:t>
          </a:r>
        </a:p>
        <a:p>
          <a:r>
            <a:rPr kumimoji="1" lang="ja-JP" altLang="en-US" sz="1400">
              <a:latin typeface="BIZ UDP明朝 Medium" panose="02020500000000000000" pitchFamily="18" charset="-128"/>
              <a:ea typeface="BIZ UDP明朝 Medium" panose="02020500000000000000" pitchFamily="18" charset="-128"/>
            </a:rPr>
            <a:t>　定員適正化計画などに基づき適正化に努める。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85090</xdr:rowOff>
    </xdr:from>
    <xdr:to>
      <xdr:col>24</xdr:col>
      <xdr:colOff>25400</xdr:colOff>
      <xdr:row>37</xdr:row>
      <xdr:rowOff>123190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287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85090</xdr:rowOff>
    </xdr:from>
    <xdr:to>
      <xdr:col>19</xdr:col>
      <xdr:colOff>187325</xdr:colOff>
      <xdr:row>38</xdr:row>
      <xdr:rowOff>43180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287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43180</xdr:rowOff>
    </xdr:from>
    <xdr:to>
      <xdr:col>15</xdr:col>
      <xdr:colOff>98425</xdr:colOff>
      <xdr:row>38</xdr:row>
      <xdr:rowOff>104140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582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50800</xdr:rowOff>
    </xdr:from>
    <xdr:to>
      <xdr:col>11</xdr:col>
      <xdr:colOff>9525</xdr:colOff>
      <xdr:row>38</xdr:row>
      <xdr:rowOff>104140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659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44467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34290</xdr:rowOff>
    </xdr:from>
    <xdr:to>
      <xdr:col>20</xdr:col>
      <xdr:colOff>38100</xdr:colOff>
      <xdr:row>37</xdr:row>
      <xdr:rowOff>135890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163830</xdr:rowOff>
    </xdr:from>
    <xdr:to>
      <xdr:col>15</xdr:col>
      <xdr:colOff>149225</xdr:colOff>
      <xdr:row>38</xdr:row>
      <xdr:rowOff>93980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78757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53340</xdr:rowOff>
    </xdr:from>
    <xdr:to>
      <xdr:col>11</xdr:col>
      <xdr:colOff>60325</xdr:colOff>
      <xdr:row>38</xdr:row>
      <xdr:rowOff>154940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139717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86377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BIZ UDP明朝 Medium" panose="02020500000000000000" pitchFamily="18" charset="-128"/>
              <a:ea typeface="BIZ UDP明朝 Medium" panose="02020500000000000000" pitchFamily="18" charset="-128"/>
            </a:rPr>
            <a:t>  前年度比較で</a:t>
          </a:r>
          <a:r>
            <a:rPr kumimoji="1" lang="en-US" altLang="ja-JP" sz="1400">
              <a:latin typeface="BIZ UDP明朝 Medium" panose="02020500000000000000" pitchFamily="18" charset="-128"/>
              <a:ea typeface="BIZ UDP明朝 Medium" panose="02020500000000000000" pitchFamily="18" charset="-128"/>
            </a:rPr>
            <a:t>1.1</a:t>
          </a:r>
          <a:r>
            <a:rPr kumimoji="1" lang="ja-JP" altLang="en-US" sz="1400">
              <a:latin typeface="BIZ UDP明朝 Medium" panose="02020500000000000000" pitchFamily="18" charset="-128"/>
              <a:ea typeface="BIZ UDP明朝 Medium" panose="02020500000000000000" pitchFamily="18" charset="-128"/>
            </a:rPr>
            <a:t>ポイント増加しているが、類似団体平均値より低い水準になっている。</a:t>
          </a:r>
        </a:p>
        <a:p>
          <a:r>
            <a:rPr kumimoji="1" lang="ja-JP" altLang="en-US" sz="1400">
              <a:latin typeface="BIZ UDP明朝 Medium" panose="02020500000000000000" pitchFamily="18" charset="-128"/>
              <a:ea typeface="BIZ UDP明朝 Medium" panose="02020500000000000000" pitchFamily="18" charset="-128"/>
            </a:rPr>
            <a:t>  </a:t>
          </a:r>
          <a:r>
            <a:rPr kumimoji="1" lang="en-US" altLang="ja-JP" sz="1400">
              <a:latin typeface="BIZ UDP明朝 Medium" panose="02020500000000000000" pitchFamily="18" charset="-128"/>
              <a:ea typeface="BIZ UDP明朝 Medium" panose="02020500000000000000" pitchFamily="18" charset="-128"/>
            </a:rPr>
            <a:t>Web</a:t>
          </a:r>
          <a:r>
            <a:rPr kumimoji="1" lang="ja-JP" altLang="en-US" sz="1400">
              <a:latin typeface="BIZ UDP明朝 Medium" panose="02020500000000000000" pitchFamily="18" charset="-128"/>
              <a:ea typeface="BIZ UDP明朝 Medium" panose="02020500000000000000" pitchFamily="18" charset="-128"/>
            </a:rPr>
            <a:t>会議から対面式への移行による旅費の増加や燃料価格高騰に伴う燃料費の増加が大きな要因だが、物件費全体では、ふるさと応援寄附金の返礼業務手数料に左右されるため、行財政改革等への取り組みなどを進め、物件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15</xdr:row>
      <xdr:rowOff>18415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52730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139717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54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15</xdr:row>
      <xdr:rowOff>29845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52730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31132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602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29845</xdr:rowOff>
    </xdr:from>
    <xdr:to>
      <xdr:col>73</xdr:col>
      <xdr:colOff>180975</xdr:colOff>
      <xdr:row>16</xdr:row>
      <xdr:rowOff>52705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601595"/>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52705</xdr:rowOff>
    </xdr:from>
    <xdr:to>
      <xdr:col>69</xdr:col>
      <xdr:colOff>92075</xdr:colOff>
      <xdr:row>16</xdr:row>
      <xdr:rowOff>98425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7959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16527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170832</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39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139065</xdr:rowOff>
    </xdr:from>
    <xdr:to>
      <xdr:col>82</xdr:col>
      <xdr:colOff>158750</xdr:colOff>
      <xdr:row>15</xdr:row>
      <xdr:rowOff>69215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155592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384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150495</xdr:rowOff>
    </xdr:from>
    <xdr:to>
      <xdr:col>74</xdr:col>
      <xdr:colOff>31750</xdr:colOff>
      <xdr:row>15</xdr:row>
      <xdr:rowOff>80645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55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65422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63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1905</xdr:rowOff>
    </xdr:from>
    <xdr:to>
      <xdr:col>69</xdr:col>
      <xdr:colOff>142875</xdr:colOff>
      <xdr:row>16</xdr:row>
      <xdr:rowOff>103505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74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88282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831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47625</xdr:rowOff>
    </xdr:from>
    <xdr:to>
      <xdr:col>65</xdr:col>
      <xdr:colOff>53975</xdr:colOff>
      <xdr:row>16</xdr:row>
      <xdr:rowOff>149225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7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134002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8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BIZ UDP明朝 Medium" panose="02020500000000000000" pitchFamily="18" charset="-128"/>
              <a:ea typeface="BIZ UDP明朝 Medium" panose="02020500000000000000" pitchFamily="18" charset="-128"/>
            </a:rPr>
            <a:t>  前年度比較では</a:t>
          </a:r>
          <a:r>
            <a:rPr kumimoji="1" lang="en-US" altLang="ja-JP" sz="1400">
              <a:latin typeface="BIZ UDP明朝 Medium" panose="02020500000000000000" pitchFamily="18" charset="-128"/>
              <a:ea typeface="BIZ UDP明朝 Medium" panose="02020500000000000000" pitchFamily="18" charset="-128"/>
            </a:rPr>
            <a:t>0.1</a:t>
          </a:r>
          <a:r>
            <a:rPr kumimoji="1" lang="ja-JP" altLang="en-US" sz="1400">
              <a:latin typeface="BIZ UDP明朝 Medium" panose="02020500000000000000" pitchFamily="18" charset="-128"/>
              <a:ea typeface="BIZ UDP明朝 Medium" panose="02020500000000000000" pitchFamily="18" charset="-128"/>
            </a:rPr>
            <a:t>ポイント増加している。</a:t>
          </a:r>
          <a:endParaRPr kumimoji="1" lang="en-US" altLang="ja-JP" sz="1400">
            <a:latin typeface="BIZ UDP明朝 Medium" panose="02020500000000000000" pitchFamily="18" charset="-128"/>
            <a:ea typeface="BIZ UDP明朝 Medium" panose="02020500000000000000" pitchFamily="18" charset="-128"/>
          </a:endParaRPr>
        </a:p>
        <a:p>
          <a:r>
            <a:rPr kumimoji="1" lang="ja-JP" altLang="en-US" sz="1400">
              <a:latin typeface="BIZ UDP明朝 Medium" panose="02020500000000000000" pitchFamily="18" charset="-128"/>
              <a:ea typeface="BIZ UDP明朝 Medium" panose="02020500000000000000" pitchFamily="18" charset="-128"/>
            </a:rPr>
            <a:t>  令和元年度から社会福祉事務所を設置したことや高齢化の進行による医療費の増加も見込まれるため、地域支援事業を推進して高齢者の自立支援や介護予防に努める。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146050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85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55</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85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48277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7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xdr:rowOff>
    </xdr:from>
    <xdr:to>
      <xdr:col>15</xdr:col>
      <xdr:colOff>98425</xdr:colOff>
      <xdr:row>55</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424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55</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1948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95250</xdr:rowOff>
    </xdr:from>
    <xdr:to>
      <xdr:col>24</xdr:col>
      <xdr:colOff>76200</xdr:colOff>
      <xdr:row>55</xdr:row>
      <xdr:rowOff>25400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111777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133350</xdr:rowOff>
    </xdr:from>
    <xdr:to>
      <xdr:col>15</xdr:col>
      <xdr:colOff>149225</xdr:colOff>
      <xdr:row>55</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73677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57150</xdr:rowOff>
    </xdr:from>
    <xdr:to>
      <xdr:col>6</xdr:col>
      <xdr:colOff>171450</xdr:colOff>
      <xdr:row>53</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BIZ UDP明朝 Medium" panose="02020500000000000000" pitchFamily="18" charset="-128"/>
              <a:ea typeface="BIZ UDP明朝 Medium" panose="02020500000000000000" pitchFamily="18" charset="-128"/>
            </a:rPr>
            <a:t>　前年度比較で</a:t>
          </a:r>
          <a:r>
            <a:rPr kumimoji="1" lang="en-US" altLang="ja-JP" sz="1400">
              <a:latin typeface="BIZ UDP明朝 Medium" panose="02020500000000000000" pitchFamily="18" charset="-128"/>
              <a:ea typeface="BIZ UDP明朝 Medium" panose="02020500000000000000" pitchFamily="18" charset="-128"/>
            </a:rPr>
            <a:t>0.2</a:t>
          </a:r>
          <a:r>
            <a:rPr kumimoji="1" lang="ja-JP" altLang="en-US" sz="1400">
              <a:latin typeface="BIZ UDP明朝 Medium" panose="02020500000000000000" pitchFamily="18" charset="-128"/>
              <a:ea typeface="BIZ UDP明朝 Medium" panose="02020500000000000000" pitchFamily="18" charset="-128"/>
            </a:rPr>
            <a:t>ポイント減少し、類似団体平均値より低い水準となってはいるが、各事業会計への赤字補てん的な繰出金が依然として多額になっている。</a:t>
          </a:r>
        </a:p>
        <a:p>
          <a:r>
            <a:rPr kumimoji="1" lang="ja-JP" altLang="en-US" sz="1400">
              <a:latin typeface="BIZ UDP明朝 Medium" panose="02020500000000000000" pitchFamily="18" charset="-128"/>
              <a:ea typeface="BIZ UDP明朝 Medium" panose="02020500000000000000" pitchFamily="18" charset="-128"/>
            </a:rPr>
            <a:t>  今後は各事業会計における収支改善対策を通じて一般会計の負担を軽減していくよう努める。</a:t>
          </a:r>
        </a:p>
        <a:p>
          <a:r>
            <a:rPr kumimoji="1" lang="ja-JP" altLang="en-US" sz="1400">
              <a:latin typeface="BIZ UDP明朝 Medium" panose="02020500000000000000" pitchFamily="18" charset="-128"/>
              <a:ea typeface="BIZ UDP明朝 Medium" panose="02020500000000000000" pitchFamily="18" charset="-128"/>
            </a:rPr>
            <a:t>  また、施設の老朽化に伴う維持補修費も増加傾向にあるので、計画的な修繕に努める。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20320</xdr:rowOff>
    </xdr:from>
    <xdr:to>
      <xdr:col>82</xdr:col>
      <xdr:colOff>107950</xdr:colOff>
      <xdr:row>54</xdr:row>
      <xdr:rowOff>35560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2786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82567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1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35560</xdr:rowOff>
    </xdr:from>
    <xdr:to>
      <xdr:col>78</xdr:col>
      <xdr:colOff>69850</xdr:colOff>
      <xdr:row>54</xdr:row>
      <xdr:rowOff>104140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2938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17797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104140</xdr:rowOff>
    </xdr:from>
    <xdr:to>
      <xdr:col>73</xdr:col>
      <xdr:colOff>180975</xdr:colOff>
      <xdr:row>54</xdr:row>
      <xdr:rowOff>127000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362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63517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111760</xdr:rowOff>
    </xdr:from>
    <xdr:to>
      <xdr:col>69</xdr:col>
      <xdr:colOff>92075</xdr:colOff>
      <xdr:row>54</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370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71137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78757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140970</xdr:rowOff>
    </xdr:from>
    <xdr:to>
      <xdr:col>82</xdr:col>
      <xdr:colOff>158750</xdr:colOff>
      <xdr:row>54</xdr:row>
      <xdr:rowOff>71120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157497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156210</xdr:rowOff>
    </xdr:from>
    <xdr:to>
      <xdr:col>78</xdr:col>
      <xdr:colOff>120650</xdr:colOff>
      <xdr:row>54</xdr:row>
      <xdr:rowOff>86360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96537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01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53340</xdr:rowOff>
    </xdr:from>
    <xdr:to>
      <xdr:col>74</xdr:col>
      <xdr:colOff>31750</xdr:colOff>
      <xdr:row>54</xdr:row>
      <xdr:rowOff>154940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165117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76200</xdr:rowOff>
    </xdr:from>
    <xdr:to>
      <xdr:col>69</xdr:col>
      <xdr:colOff>142875</xdr:colOff>
      <xdr:row>55</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16527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60960</xdr:rowOff>
    </xdr:from>
    <xdr:to>
      <xdr:col>65</xdr:col>
      <xdr:colOff>53975</xdr:colOff>
      <xdr:row>54</xdr:row>
      <xdr:rowOff>162560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BIZ UDP明朝 Medium" panose="02020500000000000000" pitchFamily="18" charset="-128"/>
              <a:ea typeface="BIZ UDP明朝 Medium" panose="02020500000000000000" pitchFamily="18" charset="-128"/>
            </a:rPr>
            <a:t>  前年度比較で</a:t>
          </a:r>
          <a:r>
            <a:rPr kumimoji="1" lang="en-US" altLang="ja-JP" sz="1400">
              <a:latin typeface="BIZ UDP明朝 Medium" panose="02020500000000000000" pitchFamily="18" charset="-128"/>
              <a:ea typeface="BIZ UDP明朝 Medium" panose="02020500000000000000" pitchFamily="18" charset="-128"/>
            </a:rPr>
            <a:t>0.4</a:t>
          </a:r>
          <a:r>
            <a:rPr kumimoji="1" lang="ja-JP" altLang="en-US" sz="1400">
              <a:latin typeface="BIZ UDP明朝 Medium" panose="02020500000000000000" pitchFamily="18" charset="-128"/>
              <a:ea typeface="BIZ UDP明朝 Medium" panose="02020500000000000000" pitchFamily="18" charset="-128"/>
            </a:rPr>
            <a:t>ポイント増加しており、依然として類似団体平均値より高い水準となっている。</a:t>
          </a:r>
        </a:p>
        <a:p>
          <a:r>
            <a:rPr kumimoji="1" lang="ja-JP" altLang="en-US" sz="1400">
              <a:latin typeface="BIZ UDP明朝 Medium" panose="02020500000000000000" pitchFamily="18" charset="-128"/>
              <a:ea typeface="BIZ UDP明朝 Medium" panose="02020500000000000000" pitchFamily="18" charset="-128"/>
            </a:rPr>
            <a:t>  今後、一部事務組合における起債が予定されていることから、負担金の増加にも注視していく必要がある。</a:t>
          </a:r>
        </a:p>
        <a:p>
          <a:r>
            <a:rPr kumimoji="1" lang="ja-JP" altLang="en-US" sz="1400">
              <a:latin typeface="BIZ UDP明朝 Medium" panose="02020500000000000000" pitchFamily="18" charset="-128"/>
              <a:ea typeface="BIZ UDP明朝 Medium" panose="02020500000000000000" pitchFamily="18" charset="-128"/>
            </a:rPr>
            <a:t>  一部事務組合における運営状況改善による負担金の軽減や各種団体への補助金の事業効果を検証し、健全な財政運営に努める。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xdr:rowOff>
    </xdr:from>
    <xdr:to>
      <xdr:col>82</xdr:col>
      <xdr:colOff>107950</xdr:colOff>
      <xdr:row>38</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5232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21861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94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xdr:rowOff>
    </xdr:from>
    <xdr:to>
      <xdr:col>78</xdr:col>
      <xdr:colOff>69850</xdr:colOff>
      <xdr:row>38</xdr:row>
      <xdr:rowOff>81280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5232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120142</xdr:rowOff>
    </xdr:from>
    <xdr:to>
      <xdr:col>73</xdr:col>
      <xdr:colOff>180975</xdr:colOff>
      <xdr:row>38</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46379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101854</xdr:rowOff>
    </xdr:from>
    <xdr:to>
      <xdr:col>69</xdr:col>
      <xdr:colOff>92075</xdr:colOff>
      <xdr:row>37</xdr:row>
      <xdr:rowOff>120142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4455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94251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147066</xdr:rowOff>
    </xdr:from>
    <xdr:to>
      <xdr:col>82</xdr:col>
      <xdr:colOff>158750</xdr:colOff>
      <xdr:row>38</xdr:row>
      <xdr:rowOff>77215</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119143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128778</xdr:rowOff>
    </xdr:from>
    <xdr:to>
      <xdr:col>78</xdr:col>
      <xdr:colOff>120650</xdr:colOff>
      <xdr:row>38</xdr:row>
      <xdr:rowOff>58928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43705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30480</xdr:rowOff>
    </xdr:from>
    <xdr:to>
      <xdr:col>74</xdr:col>
      <xdr:colOff>31750</xdr:colOff>
      <xdr:row>38</xdr:row>
      <xdr:rowOff>132080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116857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69342</xdr:rowOff>
    </xdr:from>
    <xdr:to>
      <xdr:col>69</xdr:col>
      <xdr:colOff>142875</xdr:colOff>
      <xdr:row>37</xdr:row>
      <xdr:rowOff>170942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155719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51054</xdr:rowOff>
    </xdr:from>
    <xdr:to>
      <xdr:col>65</xdr:col>
      <xdr:colOff>53975</xdr:colOff>
      <xdr:row>37</xdr:row>
      <xdr:rowOff>152654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137431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BIZ UDP明朝 Medium" panose="02020500000000000000" pitchFamily="18" charset="-128"/>
              <a:ea typeface="BIZ UDP明朝 Medium" panose="02020500000000000000" pitchFamily="18" charset="-128"/>
            </a:rPr>
            <a:t>  依然として平均値より高い数値となっている。</a:t>
          </a:r>
        </a:p>
        <a:p>
          <a:r>
            <a:rPr kumimoji="1" lang="ja-JP" altLang="en-US" sz="1400">
              <a:latin typeface="BIZ UDP明朝 Medium" panose="02020500000000000000" pitchFamily="18" charset="-128"/>
              <a:ea typeface="BIZ UDP明朝 Medium" panose="02020500000000000000" pitchFamily="18" charset="-128"/>
            </a:rPr>
            <a:t>  今後も交付税措置のある有利な地方債を活用しながら地方債残高・償還額を管理し、将来の負担軽減に努めていく。</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92711</xdr:rowOff>
    </xdr:from>
    <xdr:to>
      <xdr:col>24</xdr:col>
      <xdr:colOff>25400</xdr:colOff>
      <xdr:row>77</xdr:row>
      <xdr:rowOff>104139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2943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8907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77</xdr:row>
      <xdr:rowOff>100330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2943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100330</xdr:rowOff>
    </xdr:from>
    <xdr:to>
      <xdr:col>15</xdr:col>
      <xdr:colOff>98425</xdr:colOff>
      <xdr:row>77</xdr:row>
      <xdr:rowOff>100330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301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100330</xdr:rowOff>
    </xdr:from>
    <xdr:to>
      <xdr:col>11</xdr:col>
      <xdr:colOff>9525</xdr:colOff>
      <xdr:row>77</xdr:row>
      <xdr:rowOff>134620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3019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81297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53339</xdr:rowOff>
    </xdr:from>
    <xdr:to>
      <xdr:col>24</xdr:col>
      <xdr:colOff>76200</xdr:colOff>
      <xdr:row>77</xdr:row>
      <xdr:rowOff>154939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25416</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49530</xdr:rowOff>
    </xdr:from>
    <xdr:to>
      <xdr:col>15</xdr:col>
      <xdr:colOff>149225</xdr:colOff>
      <xdr:row>77</xdr:row>
      <xdr:rowOff>151130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135907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49530</xdr:rowOff>
    </xdr:from>
    <xdr:to>
      <xdr:col>11</xdr:col>
      <xdr:colOff>60325</xdr:colOff>
      <xdr:row>77</xdr:row>
      <xdr:rowOff>151130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135907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83820</xdr:rowOff>
    </xdr:from>
    <xdr:to>
      <xdr:col>6</xdr:col>
      <xdr:colOff>171450</xdr:colOff>
      <xdr:row>78</xdr:row>
      <xdr:rowOff>13970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170197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BIZ UDP明朝 Medium" panose="02020500000000000000" pitchFamily="18" charset="-128"/>
              <a:ea typeface="BIZ UDP明朝 Medium" panose="02020500000000000000" pitchFamily="18" charset="-128"/>
            </a:rPr>
            <a:t>　類似団体平均値を上回っている。</a:t>
          </a:r>
        </a:p>
        <a:p>
          <a:r>
            <a:rPr kumimoji="1" lang="ja-JP" altLang="en-US" sz="1400">
              <a:latin typeface="BIZ UDP明朝 Medium" panose="02020500000000000000" pitchFamily="18" charset="-128"/>
              <a:ea typeface="BIZ UDP明朝 Medium" panose="02020500000000000000" pitchFamily="18" charset="-128"/>
            </a:rPr>
            <a:t>　今後は職員の定員・給与水準の適正化、管理施設の民間委託の推進、事業効果検証における補助金の見直しなどを図り、経常的経費の削減に努める。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88900</xdr:rowOff>
    </xdr:from>
    <xdr:to>
      <xdr:col>82</xdr:col>
      <xdr:colOff>107950</xdr:colOff>
      <xdr:row>76</xdr:row>
      <xdr:rowOff>161289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119100"/>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107966</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88900</xdr:rowOff>
    </xdr:from>
    <xdr:to>
      <xdr:col>78</xdr:col>
      <xdr:colOff>69850</xdr:colOff>
      <xdr:row>77</xdr:row>
      <xdr:rowOff>138430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11910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127017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138430</xdr:rowOff>
    </xdr:from>
    <xdr:to>
      <xdr:col>73</xdr:col>
      <xdr:colOff>180975</xdr:colOff>
      <xdr:row>78</xdr:row>
      <xdr:rowOff>54611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34008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130811</xdr:rowOff>
    </xdr:from>
    <xdr:to>
      <xdr:col>69</xdr:col>
      <xdr:colOff>92075</xdr:colOff>
      <xdr:row>78</xdr:row>
      <xdr:rowOff>54611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33246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82566</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38100</xdr:rowOff>
    </xdr:from>
    <xdr:to>
      <xdr:col>78</xdr:col>
      <xdr:colOff>120650</xdr:colOff>
      <xdr:row>76</xdr:row>
      <xdr:rowOff>139700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124477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87630</xdr:rowOff>
    </xdr:from>
    <xdr:to>
      <xdr:col>74</xdr:col>
      <xdr:colOff>31750</xdr:colOff>
      <xdr:row>78</xdr:row>
      <xdr:rowOff>17780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3811</xdr:rowOff>
    </xdr:from>
    <xdr:to>
      <xdr:col>69</xdr:col>
      <xdr:colOff>142875</xdr:colOff>
      <xdr:row>78</xdr:row>
      <xdr:rowOff>105411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90188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80011</xdr:rowOff>
    </xdr:from>
    <xdr:to>
      <xdr:col>65</xdr:col>
      <xdr:colOff>53975</xdr:colOff>
      <xdr:row>78</xdr:row>
      <xdr:rowOff>10161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166388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鹿児島県南種子町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97422</xdr:rowOff>
    </xdr:from>
    <xdr:to>
      <xdr:col>29</xdr:col>
      <xdr:colOff>127000</xdr:colOff>
      <xdr:row>16</xdr:row>
      <xdr:rowOff>107545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2888247"/>
          <a:ext cx="647700" cy="10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2866</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6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97084</xdr:rowOff>
    </xdr:from>
    <xdr:to>
      <xdr:col>26</xdr:col>
      <xdr:colOff>50800</xdr:colOff>
      <xdr:row>16</xdr:row>
      <xdr:rowOff>97422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887909"/>
          <a:ext cx="698500" cy="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141732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104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164727</xdr:rowOff>
    </xdr:from>
    <xdr:to>
      <xdr:col>22</xdr:col>
      <xdr:colOff>114300</xdr:colOff>
      <xdr:row>16</xdr:row>
      <xdr:rowOff>97084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2784102"/>
          <a:ext cx="698500" cy="103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167536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2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164727</xdr:rowOff>
    </xdr:from>
    <xdr:to>
      <xdr:col>18</xdr:col>
      <xdr:colOff>177800</xdr:colOff>
      <xdr:row>16</xdr:row>
      <xdr:rowOff>36441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784102"/>
          <a:ext cx="698500" cy="43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102570</xdr:rowOff>
    </xdr:from>
    <xdr:to>
      <xdr:col>19</xdr:col>
      <xdr:colOff>38100</xdr:colOff>
      <xdr:row>18</xdr:row>
      <xdr:rowOff>32720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4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17497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5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110502</xdr:rowOff>
    </xdr:from>
    <xdr:to>
      <xdr:col>15</xdr:col>
      <xdr:colOff>101600</xdr:colOff>
      <xdr:row>18</xdr:row>
      <xdr:rowOff>40652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72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25429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5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56745</xdr:rowOff>
    </xdr:from>
    <xdr:to>
      <xdr:col>29</xdr:col>
      <xdr:colOff>177800</xdr:colOff>
      <xdr:row>16</xdr:row>
      <xdr:rowOff>158345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47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73272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69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46622</xdr:rowOff>
    </xdr:from>
    <xdr:to>
      <xdr:col>26</xdr:col>
      <xdr:colOff>101600</xdr:colOff>
      <xdr:row>16</xdr:row>
      <xdr:rowOff>148222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37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158399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06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46284</xdr:rowOff>
    </xdr:from>
    <xdr:to>
      <xdr:col>22</xdr:col>
      <xdr:colOff>165100</xdr:colOff>
      <xdr:row>16</xdr:row>
      <xdr:rowOff>147884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837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158061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605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113927</xdr:rowOff>
    </xdr:from>
    <xdr:to>
      <xdr:col>19</xdr:col>
      <xdr:colOff>38100</xdr:colOff>
      <xdr:row>16</xdr:row>
      <xdr:rowOff>44077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733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54254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5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157091</xdr:rowOff>
    </xdr:from>
    <xdr:to>
      <xdr:col>15</xdr:col>
      <xdr:colOff>101600</xdr:colOff>
      <xdr:row>16</xdr:row>
      <xdr:rowOff>87241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776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97418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54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252044</xdr:rowOff>
    </xdr:from>
    <xdr:to>
      <xdr:col>29</xdr:col>
      <xdr:colOff>127000</xdr:colOff>
      <xdr:row>34</xdr:row>
      <xdr:rowOff>280913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519494"/>
          <a:ext cx="647700" cy="28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124335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34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280913</xdr:rowOff>
    </xdr:from>
    <xdr:to>
      <xdr:col>26</xdr:col>
      <xdr:colOff>50800</xdr:colOff>
      <xdr:row>35</xdr:row>
      <xdr:rowOff>14105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548363"/>
          <a:ext cx="698500" cy="76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300113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1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14105</xdr:rowOff>
    </xdr:from>
    <xdr:to>
      <xdr:col>22</xdr:col>
      <xdr:colOff>114300</xdr:colOff>
      <xdr:row>35</xdr:row>
      <xdr:rowOff>28670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624455"/>
          <a:ext cx="698500" cy="14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42987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28670</xdr:rowOff>
    </xdr:from>
    <xdr:to>
      <xdr:col>18</xdr:col>
      <xdr:colOff>177800</xdr:colOff>
      <xdr:row>35</xdr:row>
      <xdr:rowOff>71565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639020"/>
          <a:ext cx="698500" cy="42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331105</xdr:rowOff>
    </xdr:from>
    <xdr:to>
      <xdr:col>19</xdr:col>
      <xdr:colOff>38100</xdr:colOff>
      <xdr:row>36</xdr:row>
      <xdr:rowOff>89805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74582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2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324165</xdr:rowOff>
    </xdr:from>
    <xdr:to>
      <xdr:col>15</xdr:col>
      <xdr:colOff>101600</xdr:colOff>
      <xdr:row>36</xdr:row>
      <xdr:rowOff>82865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67642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2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201244</xdr:rowOff>
    </xdr:from>
    <xdr:to>
      <xdr:col>29</xdr:col>
      <xdr:colOff>177800</xdr:colOff>
      <xdr:row>34</xdr:row>
      <xdr:rowOff>302844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468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46321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313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230113</xdr:rowOff>
    </xdr:from>
    <xdr:to>
      <xdr:col>26</xdr:col>
      <xdr:colOff>101600</xdr:colOff>
      <xdr:row>34</xdr:row>
      <xdr:rowOff>331713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497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341890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26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306205</xdr:rowOff>
    </xdr:from>
    <xdr:to>
      <xdr:col>22</xdr:col>
      <xdr:colOff>165100</xdr:colOff>
      <xdr:row>35</xdr:row>
      <xdr:rowOff>64905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573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75081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342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320770</xdr:rowOff>
    </xdr:from>
    <xdr:to>
      <xdr:col>19</xdr:col>
      <xdr:colOff>38100</xdr:colOff>
      <xdr:row>35</xdr:row>
      <xdr:rowOff>79470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588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89646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35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20765</xdr:rowOff>
    </xdr:from>
    <xdr:to>
      <xdr:col>15</xdr:col>
      <xdr:colOff>101600</xdr:colOff>
      <xdr:row>35</xdr:row>
      <xdr:rowOff>122365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631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132542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39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鹿児島県南種子町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5,363
5,348
110.00
6,352,648
6,243,661
49,288
3,749,597
5,637,321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159931</xdr:rowOff>
    </xdr:from>
    <xdr:to>
      <xdr:col>24</xdr:col>
      <xdr:colOff>63500</xdr:colOff>
      <xdr:row>34</xdr:row>
      <xdr:rowOff>160091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5989231"/>
          <a:ext cx="8382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84483</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085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148347</xdr:rowOff>
    </xdr:from>
    <xdr:to>
      <xdr:col>19</xdr:col>
      <xdr:colOff>177800</xdr:colOff>
      <xdr:row>34</xdr:row>
      <xdr:rowOff>160091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2908300" y="5977647"/>
          <a:ext cx="889000" cy="1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45781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21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148347</xdr:rowOff>
    </xdr:from>
    <xdr:to>
      <xdr:col>15</xdr:col>
      <xdr:colOff>50800</xdr:colOff>
      <xdr:row>35</xdr:row>
      <xdr:rowOff>97849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5977647"/>
          <a:ext cx="889000" cy="12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89816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26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97849</xdr:rowOff>
    </xdr:from>
    <xdr:to>
      <xdr:col>10</xdr:col>
      <xdr:colOff>114300</xdr:colOff>
      <xdr:row>35</xdr:row>
      <xdr:rowOff>134711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098599"/>
          <a:ext cx="889000" cy="3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87694</xdr:rowOff>
    </xdr:from>
    <xdr:to>
      <xdr:col>10</xdr:col>
      <xdr:colOff>165100</xdr:colOff>
      <xdr:row>37</xdr:row>
      <xdr:rowOff>17844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8971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103433</xdr:rowOff>
    </xdr:from>
    <xdr:to>
      <xdr:col>6</xdr:col>
      <xdr:colOff>38100</xdr:colOff>
      <xdr:row>37</xdr:row>
      <xdr:rowOff>33583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24710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109131</xdr:rowOff>
    </xdr:from>
    <xdr:to>
      <xdr:col>24</xdr:col>
      <xdr:colOff>114300</xdr:colOff>
      <xdr:row>35</xdr:row>
      <xdr:rowOff>39281</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59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132008</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5789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109291</xdr:rowOff>
    </xdr:from>
    <xdr:to>
      <xdr:col>20</xdr:col>
      <xdr:colOff>38100</xdr:colOff>
      <xdr:row>35</xdr:row>
      <xdr:rowOff>39441</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593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55968</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57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97547</xdr:rowOff>
    </xdr:from>
    <xdr:to>
      <xdr:col>15</xdr:col>
      <xdr:colOff>101600</xdr:colOff>
      <xdr:row>35</xdr:row>
      <xdr:rowOff>27697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592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44224</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57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47049</xdr:rowOff>
    </xdr:from>
    <xdr:to>
      <xdr:col>10</xdr:col>
      <xdr:colOff>165100</xdr:colOff>
      <xdr:row>35</xdr:row>
      <xdr:rowOff>148649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04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165176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58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83911</xdr:rowOff>
    </xdr:from>
    <xdr:to>
      <xdr:col>6</xdr:col>
      <xdr:colOff>38100</xdr:colOff>
      <xdr:row>36</xdr:row>
      <xdr:rowOff>14061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08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30588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585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76352</xdr:rowOff>
    </xdr:from>
    <xdr:to>
      <xdr:col>24</xdr:col>
      <xdr:colOff>63500</xdr:colOff>
      <xdr:row>58</xdr:row>
      <xdr:rowOff>122493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10020452"/>
          <a:ext cx="838200" cy="4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5912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78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110896</xdr:rowOff>
    </xdr:from>
    <xdr:to>
      <xdr:col>19</xdr:col>
      <xdr:colOff>177800</xdr:colOff>
      <xdr:row>58</xdr:row>
      <xdr:rowOff>122493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10054996"/>
          <a:ext cx="889000" cy="1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120806</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2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36085</xdr:rowOff>
    </xdr:from>
    <xdr:to>
      <xdr:col>15</xdr:col>
      <xdr:colOff>50800</xdr:colOff>
      <xdr:row>58</xdr:row>
      <xdr:rowOff>110896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980185"/>
          <a:ext cx="889000" cy="7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164399</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6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64922</xdr:rowOff>
    </xdr:from>
    <xdr:to>
      <xdr:col>10</xdr:col>
      <xdr:colOff>114300</xdr:colOff>
      <xdr:row>58</xdr:row>
      <xdr:rowOff>36085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666122"/>
          <a:ext cx="889000" cy="31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53640</xdr:rowOff>
    </xdr:from>
    <xdr:to>
      <xdr:col>10</xdr:col>
      <xdr:colOff>165100</xdr:colOff>
      <xdr:row>58</xdr:row>
      <xdr:rowOff>155240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146367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1009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78492</xdr:rowOff>
    </xdr:from>
    <xdr:to>
      <xdr:col>6</xdr:col>
      <xdr:colOff>38100</xdr:colOff>
      <xdr:row>59</xdr:row>
      <xdr:rowOff>8642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2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171219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1011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25552</xdr:rowOff>
    </xdr:from>
    <xdr:to>
      <xdr:col>24</xdr:col>
      <xdr:colOff>114300</xdr:colOff>
      <xdr:row>58</xdr:row>
      <xdr:rowOff>127152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6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3979</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948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71693</xdr:rowOff>
    </xdr:from>
    <xdr:to>
      <xdr:col>20</xdr:col>
      <xdr:colOff>38100</xdr:colOff>
      <xdr:row>59</xdr:row>
      <xdr:rowOff>1843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01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164420</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1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60096</xdr:rowOff>
    </xdr:from>
    <xdr:to>
      <xdr:col>15</xdr:col>
      <xdr:colOff>101600</xdr:colOff>
      <xdr:row>58</xdr:row>
      <xdr:rowOff>161696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152823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096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156735</xdr:rowOff>
    </xdr:from>
    <xdr:to>
      <xdr:col>10</xdr:col>
      <xdr:colOff>165100</xdr:colOff>
      <xdr:row>58</xdr:row>
      <xdr:rowOff>86885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2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103412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70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14122</xdr:rowOff>
    </xdr:from>
    <xdr:to>
      <xdr:col>6</xdr:col>
      <xdr:colOff>38100</xdr:colOff>
      <xdr:row>56</xdr:row>
      <xdr:rowOff>115722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61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132249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390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82093</xdr:rowOff>
    </xdr:from>
    <xdr:to>
      <xdr:col>24</xdr:col>
      <xdr:colOff>63500</xdr:colOff>
      <xdr:row>78</xdr:row>
      <xdr:rowOff>17590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83743"/>
          <a:ext cx="838200" cy="10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7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17590</xdr:rowOff>
    </xdr:from>
    <xdr:to>
      <xdr:col>19</xdr:col>
      <xdr:colOff>177800</xdr:colOff>
      <xdr:row>78</xdr:row>
      <xdr:rowOff>65729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90690"/>
          <a:ext cx="889000" cy="4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66038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29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65729</xdr:rowOff>
    </xdr:from>
    <xdr:to>
      <xdr:col>15</xdr:col>
      <xdr:colOff>50800</xdr:colOff>
      <xdr:row>78</xdr:row>
      <xdr:rowOff>159513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38829"/>
          <a:ext cx="889000" cy="9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110138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296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159513</xdr:rowOff>
    </xdr:from>
    <xdr:to>
      <xdr:col>10</xdr:col>
      <xdr:colOff>114300</xdr:colOff>
      <xdr:row>79</xdr:row>
      <xdr:rowOff>32525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32613"/>
          <a:ext cx="889000" cy="4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151553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0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150125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0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31293</xdr:rowOff>
    </xdr:from>
    <xdr:to>
      <xdr:col>24</xdr:col>
      <xdr:colOff>114300</xdr:colOff>
      <xdr:row>77</xdr:row>
      <xdr:rowOff>132893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3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9720</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1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138240</xdr:rowOff>
    </xdr:from>
    <xdr:to>
      <xdr:col>20</xdr:col>
      <xdr:colOff>38100</xdr:colOff>
      <xdr:row>78</xdr:row>
      <xdr:rowOff>68390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59517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3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14929</xdr:rowOff>
    </xdr:from>
    <xdr:to>
      <xdr:col>15</xdr:col>
      <xdr:colOff>101600</xdr:colOff>
      <xdr:row>78</xdr:row>
      <xdr:rowOff>116529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8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107656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80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108713</xdr:rowOff>
    </xdr:from>
    <xdr:to>
      <xdr:col>10</xdr:col>
      <xdr:colOff>165100</xdr:colOff>
      <xdr:row>79</xdr:row>
      <xdr:rowOff>38863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8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29990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7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153175</xdr:rowOff>
    </xdr:from>
    <xdr:to>
      <xdr:col>6</xdr:col>
      <xdr:colOff>38100</xdr:colOff>
      <xdr:row>79</xdr:row>
      <xdr:rowOff>83325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2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74452</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941017" y="13619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120650</xdr:rowOff>
    </xdr:from>
    <xdr:to>
      <xdr:col>24</xdr:col>
      <xdr:colOff>63500</xdr:colOff>
      <xdr:row>93</xdr:row>
      <xdr:rowOff>98487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5894050"/>
          <a:ext cx="838200" cy="14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4691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92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120650</xdr:rowOff>
    </xdr:from>
    <xdr:to>
      <xdr:col>19</xdr:col>
      <xdr:colOff>177800</xdr:colOff>
      <xdr:row>94</xdr:row>
      <xdr:rowOff>112051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5894050"/>
          <a:ext cx="889000" cy="33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165026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8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112051</xdr:rowOff>
    </xdr:from>
    <xdr:to>
      <xdr:col>15</xdr:col>
      <xdr:colOff>50800</xdr:colOff>
      <xdr:row>95</xdr:row>
      <xdr:rowOff>48445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228351"/>
          <a:ext cx="889000" cy="10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149373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0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48445</xdr:rowOff>
    </xdr:from>
    <xdr:to>
      <xdr:col>10</xdr:col>
      <xdr:colOff>114300</xdr:colOff>
      <xdr:row>98</xdr:row>
      <xdr:rowOff>222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336195"/>
          <a:ext cx="889000" cy="46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162447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2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39735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2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47687</xdr:rowOff>
    </xdr:from>
    <xdr:to>
      <xdr:col>24</xdr:col>
      <xdr:colOff>114300</xdr:colOff>
      <xdr:row>93</xdr:row>
      <xdr:rowOff>149287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599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70564</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84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69850</xdr:rowOff>
    </xdr:from>
    <xdr:to>
      <xdr:col>20</xdr:col>
      <xdr:colOff>38100</xdr:colOff>
      <xdr:row>93</xdr:row>
      <xdr:rowOff>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84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16527</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61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61251</xdr:rowOff>
    </xdr:from>
    <xdr:to>
      <xdr:col>15</xdr:col>
      <xdr:colOff>101600</xdr:colOff>
      <xdr:row>94</xdr:row>
      <xdr:rowOff>162851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17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7928</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5952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169095</xdr:rowOff>
    </xdr:from>
    <xdr:to>
      <xdr:col>10</xdr:col>
      <xdr:colOff>165100</xdr:colOff>
      <xdr:row>95</xdr:row>
      <xdr:rowOff>99245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28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115772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06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120872</xdr:rowOff>
    </xdr:from>
    <xdr:to>
      <xdr:col>6</xdr:col>
      <xdr:colOff>38100</xdr:colOff>
      <xdr:row>98</xdr:row>
      <xdr:rowOff>51022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5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42149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4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95164</xdr:rowOff>
    </xdr:from>
    <xdr:to>
      <xdr:col>55</xdr:col>
      <xdr:colOff>0</xdr:colOff>
      <xdr:row>35</xdr:row>
      <xdr:rowOff>57491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924464"/>
          <a:ext cx="838200" cy="13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159933</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60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145826</xdr:rowOff>
    </xdr:from>
    <xdr:to>
      <xdr:col>50</xdr:col>
      <xdr:colOff>114300</xdr:colOff>
      <xdr:row>35</xdr:row>
      <xdr:rowOff>57491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460776"/>
          <a:ext cx="889000" cy="59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8846</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35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145826</xdr:rowOff>
    </xdr:from>
    <xdr:to>
      <xdr:col>45</xdr:col>
      <xdr:colOff>177800</xdr:colOff>
      <xdr:row>37</xdr:row>
      <xdr:rowOff>6202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460776"/>
          <a:ext cx="889000" cy="88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129019</xdr:rowOff>
    </xdr:from>
    <xdr:to>
      <xdr:col>46</xdr:col>
      <xdr:colOff>38100</xdr:colOff>
      <xdr:row>34</xdr:row>
      <xdr:rowOff>59169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7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50296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879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150165</xdr:rowOff>
    </xdr:from>
    <xdr:to>
      <xdr:col>41</xdr:col>
      <xdr:colOff>50800</xdr:colOff>
      <xdr:row>37</xdr:row>
      <xdr:rowOff>6202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322365"/>
          <a:ext cx="889000" cy="2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32038</xdr:rowOff>
    </xdr:from>
    <xdr:to>
      <xdr:col>41</xdr:col>
      <xdr:colOff>101600</xdr:colOff>
      <xdr:row>37</xdr:row>
      <xdr:rowOff>133638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7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124765</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6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46591</xdr:rowOff>
    </xdr:from>
    <xdr:to>
      <xdr:col>36</xdr:col>
      <xdr:colOff>165100</xdr:colOff>
      <xdr:row>37</xdr:row>
      <xdr:rowOff>148191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9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139318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48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44364</xdr:rowOff>
    </xdr:from>
    <xdr:to>
      <xdr:col>55</xdr:col>
      <xdr:colOff>50800</xdr:colOff>
      <xdr:row>34</xdr:row>
      <xdr:rowOff>145964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87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67241</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72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6691</xdr:rowOff>
    </xdr:from>
    <xdr:to>
      <xdr:col>50</xdr:col>
      <xdr:colOff>165100</xdr:colOff>
      <xdr:row>35</xdr:row>
      <xdr:rowOff>108291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0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124818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782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95026</xdr:rowOff>
    </xdr:from>
    <xdr:to>
      <xdr:col>46</xdr:col>
      <xdr:colOff>38100</xdr:colOff>
      <xdr:row>32</xdr:row>
      <xdr:rowOff>25176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40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41703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185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126852</xdr:rowOff>
    </xdr:from>
    <xdr:to>
      <xdr:col>41</xdr:col>
      <xdr:colOff>101600</xdr:colOff>
      <xdr:row>37</xdr:row>
      <xdr:rowOff>57002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9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73529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074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99365</xdr:rowOff>
    </xdr:from>
    <xdr:to>
      <xdr:col>36</xdr:col>
      <xdr:colOff>165100</xdr:colOff>
      <xdr:row>37</xdr:row>
      <xdr:rowOff>29515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46042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046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5610</xdr:rowOff>
    </xdr:from>
    <xdr:to>
      <xdr:col>55</xdr:col>
      <xdr:colOff>0</xdr:colOff>
      <xdr:row>57</xdr:row>
      <xdr:rowOff>78894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778260"/>
          <a:ext cx="838200" cy="7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158052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1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63487</xdr:rowOff>
    </xdr:from>
    <xdr:to>
      <xdr:col>50</xdr:col>
      <xdr:colOff>114300</xdr:colOff>
      <xdr:row>57</xdr:row>
      <xdr:rowOff>78894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836137"/>
          <a:ext cx="889000" cy="1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99782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35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53678</xdr:rowOff>
    </xdr:from>
    <xdr:to>
      <xdr:col>45</xdr:col>
      <xdr:colOff>177800</xdr:colOff>
      <xdr:row>57</xdr:row>
      <xdr:rowOff>63487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654878"/>
          <a:ext cx="889000" cy="18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92284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35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53678</xdr:rowOff>
    </xdr:from>
    <xdr:to>
      <xdr:col>41</xdr:col>
      <xdr:colOff>50800</xdr:colOff>
      <xdr:row>57</xdr:row>
      <xdr:rowOff>20705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654878"/>
          <a:ext cx="889000" cy="13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168284</xdr:rowOff>
    </xdr:from>
    <xdr:to>
      <xdr:col>41</xdr:col>
      <xdr:colOff>101600</xdr:colOff>
      <xdr:row>56</xdr:row>
      <xdr:rowOff>98434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59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114961</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37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48902</xdr:rowOff>
    </xdr:from>
    <xdr:to>
      <xdr:col>36</xdr:col>
      <xdr:colOff>165100</xdr:colOff>
      <xdr:row>56</xdr:row>
      <xdr:rowOff>150502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167029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4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126260</xdr:rowOff>
    </xdr:from>
    <xdr:to>
      <xdr:col>55</xdr:col>
      <xdr:colOff>50800</xdr:colOff>
      <xdr:row>57</xdr:row>
      <xdr:rowOff>56410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2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104687</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05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28094</xdr:rowOff>
    </xdr:from>
    <xdr:to>
      <xdr:col>50</xdr:col>
      <xdr:colOff>165100</xdr:colOff>
      <xdr:row>57</xdr:row>
      <xdr:rowOff>129694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0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120821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89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12687</xdr:rowOff>
    </xdr:from>
    <xdr:to>
      <xdr:col>46</xdr:col>
      <xdr:colOff>38100</xdr:colOff>
      <xdr:row>57</xdr:row>
      <xdr:rowOff>114287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8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105414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878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2878</xdr:rowOff>
    </xdr:from>
    <xdr:to>
      <xdr:col>41</xdr:col>
      <xdr:colOff>101600</xdr:colOff>
      <xdr:row>56</xdr:row>
      <xdr:rowOff>104478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60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95605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69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141355</xdr:rowOff>
    </xdr:from>
    <xdr:to>
      <xdr:col>36</xdr:col>
      <xdr:colOff>165100</xdr:colOff>
      <xdr:row>57</xdr:row>
      <xdr:rowOff>71505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4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62632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835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136046</xdr:rowOff>
    </xdr:from>
    <xdr:to>
      <xdr:col>55</xdr:col>
      <xdr:colOff>0</xdr:colOff>
      <xdr:row>79</xdr:row>
      <xdr:rowOff>17635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509146"/>
          <a:ext cx="838200" cy="5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139513</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6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171304</xdr:rowOff>
    </xdr:from>
    <xdr:to>
      <xdr:col>50</xdr:col>
      <xdr:colOff>114300</xdr:colOff>
      <xdr:row>79</xdr:row>
      <xdr:rowOff>17635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44404"/>
          <a:ext cx="889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106165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74013</xdr:rowOff>
    </xdr:from>
    <xdr:to>
      <xdr:col>45</xdr:col>
      <xdr:colOff>177800</xdr:colOff>
      <xdr:row>78</xdr:row>
      <xdr:rowOff>171304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104213"/>
          <a:ext cx="889000" cy="44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106664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3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74013</xdr:rowOff>
    </xdr:from>
    <xdr:to>
      <xdr:col>41</xdr:col>
      <xdr:colOff>50800</xdr:colOff>
      <xdr:row>79</xdr:row>
      <xdr:rowOff>44450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104213"/>
          <a:ext cx="889000" cy="48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170701</xdr:rowOff>
    </xdr:from>
    <xdr:to>
      <xdr:col>41</xdr:col>
      <xdr:colOff>101600</xdr:colOff>
      <xdr:row>78</xdr:row>
      <xdr:rowOff>100851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91978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46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14308</xdr:rowOff>
    </xdr:from>
    <xdr:to>
      <xdr:col>36</xdr:col>
      <xdr:colOff>165100</xdr:colOff>
      <xdr:row>78</xdr:row>
      <xdr:rowOff>115908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132435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6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85246</xdr:rowOff>
    </xdr:from>
    <xdr:to>
      <xdr:col>55</xdr:col>
      <xdr:colOff>50800</xdr:colOff>
      <xdr:row>79</xdr:row>
      <xdr:rowOff>15396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5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173</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7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138285</xdr:rowOff>
    </xdr:from>
    <xdr:to>
      <xdr:col>50</xdr:col>
      <xdr:colOff>165100</xdr:colOff>
      <xdr:row>79</xdr:row>
      <xdr:rowOff>68435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59562</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604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120504</xdr:rowOff>
    </xdr:from>
    <xdr:to>
      <xdr:col>46</xdr:col>
      <xdr:colOff>38100</xdr:colOff>
      <xdr:row>79</xdr:row>
      <xdr:rowOff>50654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9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41781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8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23213</xdr:rowOff>
    </xdr:from>
    <xdr:to>
      <xdr:col>41</xdr:col>
      <xdr:colOff>101600</xdr:colOff>
      <xdr:row>76</xdr:row>
      <xdr:rowOff>124813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05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141339</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28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111688</xdr:rowOff>
    </xdr:from>
    <xdr:to>
      <xdr:col>55</xdr:col>
      <xdr:colOff>0</xdr:colOff>
      <xdr:row>97</xdr:row>
      <xdr:rowOff>129150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742338"/>
          <a:ext cx="838200" cy="1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27463</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86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129150</xdr:rowOff>
    </xdr:from>
    <xdr:to>
      <xdr:col>50</xdr:col>
      <xdr:colOff>114300</xdr:colOff>
      <xdr:row>97</xdr:row>
      <xdr:rowOff>139266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759800"/>
          <a:ext cx="889000" cy="1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134858</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42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139266</xdr:rowOff>
    </xdr:from>
    <xdr:to>
      <xdr:col>45</xdr:col>
      <xdr:colOff>177800</xdr:colOff>
      <xdr:row>98</xdr:row>
      <xdr:rowOff>24744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769916"/>
          <a:ext cx="889000" cy="5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95710</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81034</xdr:rowOff>
    </xdr:from>
    <xdr:to>
      <xdr:col>41</xdr:col>
      <xdr:colOff>50800</xdr:colOff>
      <xdr:row>98</xdr:row>
      <xdr:rowOff>24744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711684"/>
          <a:ext cx="889000" cy="11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2645</xdr:rowOff>
    </xdr:from>
    <xdr:to>
      <xdr:col>41</xdr:col>
      <xdr:colOff>101600</xdr:colOff>
      <xdr:row>97</xdr:row>
      <xdr:rowOff>104245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120772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34717</xdr:rowOff>
    </xdr:from>
    <xdr:to>
      <xdr:col>36</xdr:col>
      <xdr:colOff>165100</xdr:colOff>
      <xdr:row>97</xdr:row>
      <xdr:rowOff>136317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127444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75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60888</xdr:rowOff>
    </xdr:from>
    <xdr:to>
      <xdr:col>55</xdr:col>
      <xdr:colOff>50800</xdr:colOff>
      <xdr:row>97</xdr:row>
      <xdr:rowOff>162488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9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39315</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6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78350</xdr:rowOff>
    </xdr:from>
    <xdr:to>
      <xdr:col>50</xdr:col>
      <xdr:colOff>165100</xdr:colOff>
      <xdr:row>98</xdr:row>
      <xdr:rowOff>8500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0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171077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80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88466</xdr:rowOff>
    </xdr:from>
    <xdr:to>
      <xdr:col>46</xdr:col>
      <xdr:colOff>38100</xdr:colOff>
      <xdr:row>98</xdr:row>
      <xdr:rowOff>18616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1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9743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8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145394</xdr:rowOff>
    </xdr:from>
    <xdr:to>
      <xdr:col>41</xdr:col>
      <xdr:colOff>101600</xdr:colOff>
      <xdr:row>98</xdr:row>
      <xdr:rowOff>75544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7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66671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86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30234</xdr:rowOff>
    </xdr:from>
    <xdr:to>
      <xdr:col>36</xdr:col>
      <xdr:colOff>165100</xdr:colOff>
      <xdr:row>97</xdr:row>
      <xdr:rowOff>131834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66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148361</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436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70751</xdr:rowOff>
    </xdr:from>
    <xdr:to>
      <xdr:col>85</xdr:col>
      <xdr:colOff>127000</xdr:colOff>
      <xdr:row>39</xdr:row>
      <xdr:rowOff>25908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585851"/>
          <a:ext cx="838200" cy="12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2290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4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10566</xdr:rowOff>
    </xdr:from>
    <xdr:to>
      <xdr:col>81</xdr:col>
      <xdr:colOff>50800</xdr:colOff>
      <xdr:row>38</xdr:row>
      <xdr:rowOff>70751</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525666"/>
          <a:ext cx="889000" cy="6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109936</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8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10566</xdr:rowOff>
    </xdr:from>
    <xdr:to>
      <xdr:col>76</xdr:col>
      <xdr:colOff>114300</xdr:colOff>
      <xdr:row>38</xdr:row>
      <xdr:rowOff>120282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525666"/>
          <a:ext cx="889000" cy="10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49547</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61950</xdr:rowOff>
    </xdr:from>
    <xdr:to>
      <xdr:col>71</xdr:col>
      <xdr:colOff>177800</xdr:colOff>
      <xdr:row>38</xdr:row>
      <xdr:rowOff>120282</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577050"/>
          <a:ext cx="889000" cy="5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127102</xdr:rowOff>
    </xdr:from>
    <xdr:to>
      <xdr:col>72</xdr:col>
      <xdr:colOff>38100</xdr:colOff>
      <xdr:row>38</xdr:row>
      <xdr:rowOff>57252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73779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24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134645</xdr:rowOff>
    </xdr:from>
    <xdr:to>
      <xdr:col>67</xdr:col>
      <xdr:colOff>101600</xdr:colOff>
      <xdr:row>38</xdr:row>
      <xdr:rowOff>64795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81322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2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146558</xdr:rowOff>
    </xdr:from>
    <xdr:to>
      <xdr:col>85</xdr:col>
      <xdr:colOff>177800</xdr:colOff>
      <xdr:row>39</xdr:row>
      <xdr:rowOff>76708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61485</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76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19951</xdr:rowOff>
    </xdr:from>
    <xdr:to>
      <xdr:col>81</xdr:col>
      <xdr:colOff>101600</xdr:colOff>
      <xdr:row>38</xdr:row>
      <xdr:rowOff>121551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3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112678</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62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131216</xdr:rowOff>
    </xdr:from>
    <xdr:to>
      <xdr:col>76</xdr:col>
      <xdr:colOff>165100</xdr:colOff>
      <xdr:row>38</xdr:row>
      <xdr:rowOff>61367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748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52493</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56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69482</xdr:rowOff>
    </xdr:from>
    <xdr:to>
      <xdr:col>72</xdr:col>
      <xdr:colOff>38100</xdr:colOff>
      <xdr:row>38</xdr:row>
      <xdr:rowOff>171082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8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162209</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67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11150</xdr:rowOff>
    </xdr:from>
    <xdr:to>
      <xdr:col>67</xdr:col>
      <xdr:colOff>101600</xdr:colOff>
      <xdr:row>38</xdr:row>
      <xdr:rowOff>112750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103877</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61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164111</xdr:rowOff>
    </xdr:from>
    <xdr:to>
      <xdr:col>85</xdr:col>
      <xdr:colOff>127000</xdr:colOff>
      <xdr:row>75</xdr:row>
      <xdr:rowOff>167768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022861"/>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162326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21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167768</xdr:rowOff>
    </xdr:from>
    <xdr:to>
      <xdr:col>81</xdr:col>
      <xdr:colOff>50800</xdr:colOff>
      <xdr:row>76</xdr:row>
      <xdr:rowOff>44058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026518"/>
          <a:ext cx="889000" cy="4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147429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7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44058</xdr:rowOff>
    </xdr:from>
    <xdr:to>
      <xdr:col>76</xdr:col>
      <xdr:colOff>114300</xdr:colOff>
      <xdr:row>76</xdr:row>
      <xdr:rowOff>83925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074258"/>
          <a:ext cx="889000" cy="3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5796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207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76336</xdr:rowOff>
    </xdr:from>
    <xdr:to>
      <xdr:col>71</xdr:col>
      <xdr:colOff>177800</xdr:colOff>
      <xdr:row>76</xdr:row>
      <xdr:rowOff>83925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106536"/>
          <a:ext cx="8890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4625</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206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170246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20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113311</xdr:rowOff>
    </xdr:from>
    <xdr:to>
      <xdr:col>85</xdr:col>
      <xdr:colOff>177800</xdr:colOff>
      <xdr:row>76</xdr:row>
      <xdr:rowOff>43461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97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136188</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82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116968</xdr:rowOff>
    </xdr:from>
    <xdr:to>
      <xdr:col>81</xdr:col>
      <xdr:colOff>101600</xdr:colOff>
      <xdr:row>76</xdr:row>
      <xdr:rowOff>47118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97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63645</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75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164708</xdr:rowOff>
    </xdr:from>
    <xdr:to>
      <xdr:col>76</xdr:col>
      <xdr:colOff>165100</xdr:colOff>
      <xdr:row>76</xdr:row>
      <xdr:rowOff>94858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02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111385</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798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33125</xdr:rowOff>
    </xdr:from>
    <xdr:to>
      <xdr:col>72</xdr:col>
      <xdr:colOff>38100</xdr:colOff>
      <xdr:row>76</xdr:row>
      <xdr:rowOff>134725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06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151252</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83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25536</xdr:rowOff>
    </xdr:from>
    <xdr:to>
      <xdr:col>67</xdr:col>
      <xdr:colOff>101600</xdr:colOff>
      <xdr:row>76</xdr:row>
      <xdr:rowOff>127136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05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143663</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83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52789</xdr:rowOff>
    </xdr:from>
    <xdr:to>
      <xdr:col>85</xdr:col>
      <xdr:colOff>127000</xdr:colOff>
      <xdr:row>98</xdr:row>
      <xdr:rowOff>129122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854889"/>
          <a:ext cx="838200" cy="7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158993</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18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52789</xdr:rowOff>
    </xdr:from>
    <xdr:to>
      <xdr:col>81</xdr:col>
      <xdr:colOff>50800</xdr:colOff>
      <xdr:row>99</xdr:row>
      <xdr:rowOff>71806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54889"/>
          <a:ext cx="889000" cy="19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133604</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181795" y="1642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71806</xdr:rowOff>
    </xdr:from>
    <xdr:to>
      <xdr:col>76</xdr:col>
      <xdr:colOff>114300</xdr:colOff>
      <xdr:row>99</xdr:row>
      <xdr:rowOff>95937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70453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88377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4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36455</xdr:rowOff>
    </xdr:from>
    <xdr:to>
      <xdr:col>71</xdr:col>
      <xdr:colOff>177800</xdr:colOff>
      <xdr:row>99</xdr:row>
      <xdr:rowOff>95937</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7010005"/>
          <a:ext cx="889000" cy="5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48369</xdr:rowOff>
    </xdr:from>
    <xdr:to>
      <xdr:col>72</xdr:col>
      <xdr:colOff>38100</xdr:colOff>
      <xdr:row>98</xdr:row>
      <xdr:rowOff>149969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166496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66207</xdr:rowOff>
    </xdr:from>
    <xdr:to>
      <xdr:col>67</xdr:col>
      <xdr:colOff>101600</xdr:colOff>
      <xdr:row>98</xdr:row>
      <xdr:rowOff>167807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12884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4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78322</xdr:rowOff>
    </xdr:from>
    <xdr:to>
      <xdr:col>85</xdr:col>
      <xdr:colOff>177800</xdr:colOff>
      <xdr:row>99</xdr:row>
      <xdr:rowOff>8472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8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56749</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5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1989</xdr:rowOff>
    </xdr:from>
    <xdr:to>
      <xdr:col>81</xdr:col>
      <xdr:colOff>101600</xdr:colOff>
      <xdr:row>98</xdr:row>
      <xdr:rowOff>103589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0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94716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89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21006</xdr:rowOff>
    </xdr:from>
    <xdr:to>
      <xdr:col>76</xdr:col>
      <xdr:colOff>165100</xdr:colOff>
      <xdr:row>99</xdr:row>
      <xdr:rowOff>122606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9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113733</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70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45137</xdr:rowOff>
    </xdr:from>
    <xdr:to>
      <xdr:col>72</xdr:col>
      <xdr:colOff>38100</xdr:colOff>
      <xdr:row>99</xdr:row>
      <xdr:rowOff>146737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701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137864</xdr:rowOff>
    </xdr:from>
    <xdr:ext cx="378565"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514017" y="1711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157105</xdr:rowOff>
    </xdr:from>
    <xdr:to>
      <xdr:col>67</xdr:col>
      <xdr:colOff>101600</xdr:colOff>
      <xdr:row>99</xdr:row>
      <xdr:rowOff>87255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5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78382</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05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76911</xdr:rowOff>
    </xdr:from>
    <xdr:to>
      <xdr:col>116</xdr:col>
      <xdr:colOff>63500</xdr:colOff>
      <xdr:row>38</xdr:row>
      <xdr:rowOff>16599</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420561"/>
          <a:ext cx="838200" cy="1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5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16599</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531699"/>
          <a:ext cx="889000" cy="19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68966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58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137875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147972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167327</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26111</xdr:rowOff>
    </xdr:from>
    <xdr:to>
      <xdr:col>116</xdr:col>
      <xdr:colOff>114300</xdr:colOff>
      <xdr:row>37</xdr:row>
      <xdr:rowOff>127711</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36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48988</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22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137249</xdr:rowOff>
    </xdr:from>
    <xdr:to>
      <xdr:col>112</xdr:col>
      <xdr:colOff>38100</xdr:colOff>
      <xdr:row>38</xdr:row>
      <xdr:rowOff>67399</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48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83926</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25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8517</xdr:rowOff>
    </xdr:from>
    <xdr:to>
      <xdr:col>116</xdr:col>
      <xdr:colOff>63500</xdr:colOff>
      <xdr:row>59</xdr:row>
      <xdr:rowOff>10394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124067"/>
          <a:ext cx="838200" cy="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116136</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8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144713</xdr:rowOff>
    </xdr:from>
    <xdr:to>
      <xdr:col>111</xdr:col>
      <xdr:colOff>177800</xdr:colOff>
      <xdr:row>59</xdr:row>
      <xdr:rowOff>8517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088813"/>
          <a:ext cx="889000" cy="3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50525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10166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144713</xdr:rowOff>
    </xdr:from>
    <xdr:to>
      <xdr:col>107</xdr:col>
      <xdr:colOff>50800</xdr:colOff>
      <xdr:row>59</xdr:row>
      <xdr:rowOff>28797</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10088813"/>
          <a:ext cx="889000" cy="5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47798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1016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165629</xdr:rowOff>
    </xdr:from>
    <xdr:to>
      <xdr:col>102</xdr:col>
      <xdr:colOff>114300</xdr:colOff>
      <xdr:row>59</xdr:row>
      <xdr:rowOff>28797</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109729"/>
          <a:ext cx="889000" cy="3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140629</xdr:rowOff>
    </xdr:from>
    <xdr:to>
      <xdr:col>102</xdr:col>
      <xdr:colOff>165100</xdr:colOff>
      <xdr:row>59</xdr:row>
      <xdr:rowOff>70779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87306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112217</xdr:rowOff>
    </xdr:from>
    <xdr:to>
      <xdr:col>98</xdr:col>
      <xdr:colOff>38100</xdr:colOff>
      <xdr:row>59</xdr:row>
      <xdr:rowOff>42367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58894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131044</xdr:rowOff>
    </xdr:from>
    <xdr:to>
      <xdr:col>116</xdr:col>
      <xdr:colOff>114300</xdr:colOff>
      <xdr:row>59</xdr:row>
      <xdr:rowOff>61194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07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71687</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1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129167</xdr:rowOff>
    </xdr:from>
    <xdr:to>
      <xdr:col>112</xdr:col>
      <xdr:colOff>38100</xdr:colOff>
      <xdr:row>59</xdr:row>
      <xdr:rowOff>59317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07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75844</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984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93913</xdr:rowOff>
    </xdr:from>
    <xdr:to>
      <xdr:col>107</xdr:col>
      <xdr:colOff>101600</xdr:colOff>
      <xdr:row>59</xdr:row>
      <xdr:rowOff>24063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03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40590</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9813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149447</xdr:rowOff>
    </xdr:from>
    <xdr:to>
      <xdr:col>102</xdr:col>
      <xdr:colOff>165100</xdr:colOff>
      <xdr:row>59</xdr:row>
      <xdr:rowOff>79597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09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70724</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10186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114829</xdr:rowOff>
    </xdr:from>
    <xdr:to>
      <xdr:col>98</xdr:col>
      <xdr:colOff>38100</xdr:colOff>
      <xdr:row>59</xdr:row>
      <xdr:rowOff>44979</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05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36106</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1015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82093</xdr:rowOff>
    </xdr:from>
    <xdr:to>
      <xdr:col>116</xdr:col>
      <xdr:colOff>63500</xdr:colOff>
      <xdr:row>76</xdr:row>
      <xdr:rowOff>90246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112293"/>
          <a:ext cx="8382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27627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14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61964</xdr:rowOff>
    </xdr:from>
    <xdr:to>
      <xdr:col>111</xdr:col>
      <xdr:colOff>177800</xdr:colOff>
      <xdr:row>76</xdr:row>
      <xdr:rowOff>90246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3092164"/>
          <a:ext cx="889000" cy="2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153014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6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61964</xdr:rowOff>
    </xdr:from>
    <xdr:to>
      <xdr:col>107</xdr:col>
      <xdr:colOff>50800</xdr:colOff>
      <xdr:row>76</xdr:row>
      <xdr:rowOff>84683</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092164"/>
          <a:ext cx="889000" cy="2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21188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97066</xdr:rowOff>
    </xdr:from>
    <xdr:to>
      <xdr:col>102</xdr:col>
      <xdr:colOff>114300</xdr:colOff>
      <xdr:row>76</xdr:row>
      <xdr:rowOff>84683</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2955816"/>
          <a:ext cx="889000" cy="15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40805</xdr:rowOff>
    </xdr:from>
    <xdr:to>
      <xdr:col>102</xdr:col>
      <xdr:colOff>165100</xdr:colOff>
      <xdr:row>75</xdr:row>
      <xdr:rowOff>142405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158932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38709</xdr:rowOff>
    </xdr:from>
    <xdr:to>
      <xdr:col>98</xdr:col>
      <xdr:colOff>38100</xdr:colOff>
      <xdr:row>75</xdr:row>
      <xdr:rowOff>140309</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156836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31293</xdr:rowOff>
    </xdr:from>
    <xdr:to>
      <xdr:col>116</xdr:col>
      <xdr:colOff>114300</xdr:colOff>
      <xdr:row>76</xdr:row>
      <xdr:rowOff>132893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06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9720</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03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39446</xdr:rowOff>
    </xdr:from>
    <xdr:to>
      <xdr:col>112</xdr:col>
      <xdr:colOff>38100</xdr:colOff>
      <xdr:row>76</xdr:row>
      <xdr:rowOff>141046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0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132173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16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11164</xdr:rowOff>
    </xdr:from>
    <xdr:to>
      <xdr:col>107</xdr:col>
      <xdr:colOff>101600</xdr:colOff>
      <xdr:row>76</xdr:row>
      <xdr:rowOff>112764</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0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103891</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13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33883</xdr:rowOff>
    </xdr:from>
    <xdr:to>
      <xdr:col>102</xdr:col>
      <xdr:colOff>165100</xdr:colOff>
      <xdr:row>76</xdr:row>
      <xdr:rowOff>135483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06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126610</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15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46266</xdr:rowOff>
    </xdr:from>
    <xdr:to>
      <xdr:col>98</xdr:col>
      <xdr:colOff>38100</xdr:colOff>
      <xdr:row>75</xdr:row>
      <xdr:rowOff>147867</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9050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138992</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99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BIZ UDP明朝 Medium" panose="02020500000000000000" pitchFamily="18" charset="-128"/>
              <a:ea typeface="BIZ UDP明朝 Medium" panose="02020500000000000000" pitchFamily="18" charset="-128"/>
            </a:rPr>
            <a:t>  主な構成項目となっているのは人件費・物件費・補助費等・普通建設事業費であり、歳出決算額は住民一人当たり</a:t>
          </a:r>
          <a:r>
            <a:rPr kumimoji="1" lang="en-US" altLang="ja-JP" sz="1400">
              <a:latin typeface="BIZ UDP明朝 Medium" panose="02020500000000000000" pitchFamily="18" charset="-128"/>
              <a:ea typeface="BIZ UDP明朝 Medium" panose="02020500000000000000" pitchFamily="18" charset="-128"/>
            </a:rPr>
            <a:t>116</a:t>
          </a:r>
          <a:r>
            <a:rPr kumimoji="1" lang="ja-JP" altLang="en-US" sz="1400">
              <a:latin typeface="BIZ UDP明朝 Medium" panose="02020500000000000000" pitchFamily="18" charset="-128"/>
              <a:ea typeface="BIZ UDP明朝 Medium" panose="02020500000000000000" pitchFamily="18" charset="-128"/>
            </a:rPr>
            <a:t>万</a:t>
          </a:r>
          <a:r>
            <a:rPr kumimoji="1" lang="en-US" altLang="ja-JP" sz="1400">
              <a:latin typeface="BIZ UDP明朝 Medium" panose="02020500000000000000" pitchFamily="18" charset="-128"/>
              <a:ea typeface="BIZ UDP明朝 Medium" panose="02020500000000000000" pitchFamily="18" charset="-128"/>
            </a:rPr>
            <a:t>4,210</a:t>
          </a:r>
          <a:r>
            <a:rPr kumimoji="1" lang="ja-JP" altLang="en-US" sz="1400">
              <a:latin typeface="BIZ UDP明朝 Medium" panose="02020500000000000000" pitchFamily="18" charset="-128"/>
              <a:ea typeface="BIZ UDP明朝 Medium" panose="02020500000000000000" pitchFamily="18" charset="-128"/>
            </a:rPr>
            <a:t>円、前年度比で</a:t>
          </a:r>
          <a:r>
            <a:rPr kumimoji="1" lang="en-US" altLang="ja-JP" sz="1400">
              <a:latin typeface="BIZ UDP明朝 Medium" panose="02020500000000000000" pitchFamily="18" charset="-128"/>
              <a:ea typeface="BIZ UDP明朝 Medium" panose="02020500000000000000" pitchFamily="18" charset="-128"/>
            </a:rPr>
            <a:t>3</a:t>
          </a:r>
          <a:r>
            <a:rPr kumimoji="1" lang="ja-JP" altLang="en-US" sz="1400">
              <a:latin typeface="BIZ UDP明朝 Medium" panose="02020500000000000000" pitchFamily="18" charset="-128"/>
              <a:ea typeface="BIZ UDP明朝 Medium" panose="02020500000000000000" pitchFamily="18" charset="-128"/>
            </a:rPr>
            <a:t>万</a:t>
          </a:r>
          <a:r>
            <a:rPr kumimoji="1" lang="en-US" altLang="ja-JP" sz="1400">
              <a:latin typeface="BIZ UDP明朝 Medium" panose="02020500000000000000" pitchFamily="18" charset="-128"/>
              <a:ea typeface="BIZ UDP明朝 Medium" panose="02020500000000000000" pitchFamily="18" charset="-128"/>
            </a:rPr>
            <a:t>8,434</a:t>
          </a:r>
          <a:r>
            <a:rPr kumimoji="1" lang="ja-JP" altLang="en-US" sz="1400">
              <a:latin typeface="BIZ UDP明朝 Medium" panose="02020500000000000000" pitchFamily="18" charset="-128"/>
              <a:ea typeface="BIZ UDP明朝 Medium" panose="02020500000000000000" pitchFamily="18" charset="-128"/>
            </a:rPr>
            <a:t>円増加している。これは地方創生臨時交付金を活用した事業の影響によるものである。</a:t>
          </a:r>
        </a:p>
        <a:p>
          <a:r>
            <a:rPr kumimoji="1" lang="ja-JP" altLang="en-US" sz="1400">
              <a:latin typeface="BIZ UDP明朝 Medium" panose="02020500000000000000" pitchFamily="18" charset="-128"/>
              <a:ea typeface="BIZ UDP明朝 Medium" panose="02020500000000000000" pitchFamily="18" charset="-128"/>
            </a:rPr>
            <a:t>  人件費については、職員の年齢構成の偏りなどが考えられるため、定員適正化計画などに基づき、より一層の給与の適正化に努める。また、物件費については、</a:t>
          </a:r>
          <a:r>
            <a:rPr kumimoji="1" lang="en-US" altLang="ja-JP" sz="1400">
              <a:latin typeface="BIZ UDP明朝 Medium" panose="02020500000000000000" pitchFamily="18" charset="-128"/>
              <a:ea typeface="BIZ UDP明朝 Medium" panose="02020500000000000000" pitchFamily="18" charset="-128"/>
            </a:rPr>
            <a:t>Web</a:t>
          </a:r>
          <a:r>
            <a:rPr kumimoji="1" lang="ja-JP" altLang="en-US" sz="1400">
              <a:latin typeface="BIZ UDP明朝 Medium" panose="02020500000000000000" pitchFamily="18" charset="-128"/>
              <a:ea typeface="BIZ UDP明朝 Medium" panose="02020500000000000000" pitchFamily="18" charset="-128"/>
            </a:rPr>
            <a:t>会議から対面式への移行による旅費の増加や燃料価格高騰に伴う燃料費の増加の影響である。</a:t>
          </a:r>
        </a:p>
        <a:p>
          <a:r>
            <a:rPr kumimoji="1" lang="ja-JP" altLang="en-US" sz="1400">
              <a:latin typeface="BIZ UDP明朝 Medium" panose="02020500000000000000" pitchFamily="18" charset="-128"/>
              <a:ea typeface="BIZ UDP明朝 Medium" panose="02020500000000000000" pitchFamily="18" charset="-128"/>
            </a:rPr>
            <a:t>  補助費については、地方創生臨時交付金を活用した、農業・漁業・畜産業者への補助金や電子地域通貨事業の影響によるものである。</a:t>
          </a:r>
        </a:p>
        <a:p>
          <a:r>
            <a:rPr kumimoji="1" lang="ja-JP" altLang="en-US" sz="1400">
              <a:latin typeface="BIZ UDP明朝 Medium" panose="02020500000000000000" pitchFamily="18" charset="-128"/>
              <a:ea typeface="BIZ UDP明朝 Medium" panose="02020500000000000000" pitchFamily="18" charset="-128"/>
            </a:rPr>
            <a:t>  普通建設事業費については、河内温泉センター太陽熱利用システム設備工事の終了、公営住宅建設事業開始によるもの。各施設の老朽化に伴う維持補修費についても増加傾向であるため、公共施設総合管理計画に基づいた計画的な事業実施が必要である。</a:t>
          </a:r>
        </a:p>
        <a:p>
          <a:r>
            <a:rPr kumimoji="1" lang="ja-JP" altLang="en-US" sz="1400">
              <a:latin typeface="BIZ UDP明朝 Medium" panose="02020500000000000000" pitchFamily="18" charset="-128"/>
              <a:ea typeface="BIZ UDP明朝 Medium" panose="02020500000000000000" pitchFamily="18" charset="-128"/>
            </a:rPr>
            <a:t>  扶助費については、令和元年度から社会福祉事務所を設置したことによる影響が大きい。基金への積み立ても類似団体平均値と比較して少ない状況であるので、今後の事業を見据えた計画的な積み立てを行う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鹿児島県南種子町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5,363
5,348
110.00
6,352,648
6,243,661
49,288
3,749,597
5,637,321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112776</xdr:rowOff>
    </xdr:from>
    <xdr:to>
      <xdr:col>24</xdr:col>
      <xdr:colOff>63500</xdr:colOff>
      <xdr:row>34</xdr:row>
      <xdr:rowOff>130429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42076"/>
          <a:ext cx="8382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97045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97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130429</xdr:rowOff>
    </xdr:from>
    <xdr:to>
      <xdr:col>19</xdr:col>
      <xdr:colOff>177800</xdr:colOff>
      <xdr:row>34</xdr:row>
      <xdr:rowOff>133985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59729"/>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70502</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133985</xdr:rowOff>
    </xdr:from>
    <xdr:to>
      <xdr:col>15</xdr:col>
      <xdr:colOff>50800</xdr:colOff>
      <xdr:row>35</xdr:row>
      <xdr:rowOff>18796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63285"/>
          <a:ext cx="889000" cy="5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80027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5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8636</xdr:rowOff>
    </xdr:from>
    <xdr:to>
      <xdr:col>10</xdr:col>
      <xdr:colOff>114300</xdr:colOff>
      <xdr:row>35</xdr:row>
      <xdr:rowOff>18796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09386"/>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20337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1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28465</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61976</xdr:rowOff>
    </xdr:from>
    <xdr:to>
      <xdr:col>24</xdr:col>
      <xdr:colOff>114300</xdr:colOff>
      <xdr:row>34</xdr:row>
      <xdr:rowOff>163576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9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84853</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4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79629</xdr:rowOff>
    </xdr:from>
    <xdr:to>
      <xdr:col>20</xdr:col>
      <xdr:colOff>38100</xdr:colOff>
      <xdr:row>35</xdr:row>
      <xdr:rowOff>9779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0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26306</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68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83185</xdr:rowOff>
    </xdr:from>
    <xdr:to>
      <xdr:col>15</xdr:col>
      <xdr:colOff>101600</xdr:colOff>
      <xdr:row>35</xdr:row>
      <xdr:rowOff>13335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29862</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68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139446</xdr:rowOff>
    </xdr:from>
    <xdr:to>
      <xdr:col>10</xdr:col>
      <xdr:colOff>165100</xdr:colOff>
      <xdr:row>35</xdr:row>
      <xdr:rowOff>69596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86123</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74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129286</xdr:rowOff>
    </xdr:from>
    <xdr:to>
      <xdr:col>6</xdr:col>
      <xdr:colOff>38100</xdr:colOff>
      <xdr:row>35</xdr:row>
      <xdr:rowOff>59436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5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75963</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73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102678</xdr:rowOff>
    </xdr:from>
    <xdr:to>
      <xdr:col>24</xdr:col>
      <xdr:colOff>63500</xdr:colOff>
      <xdr:row>57</xdr:row>
      <xdr:rowOff>110967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75328"/>
          <a:ext cx="838200" cy="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12606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13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5167</xdr:rowOff>
    </xdr:from>
    <xdr:to>
      <xdr:col>19</xdr:col>
      <xdr:colOff>177800</xdr:colOff>
      <xdr:row>57</xdr:row>
      <xdr:rowOff>110967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777817"/>
          <a:ext cx="889000" cy="10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65787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9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5167</xdr:rowOff>
    </xdr:from>
    <xdr:to>
      <xdr:col>15</xdr:col>
      <xdr:colOff>50800</xdr:colOff>
      <xdr:row>58</xdr:row>
      <xdr:rowOff>62799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777817"/>
          <a:ext cx="889000" cy="22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127993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38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42754</xdr:rowOff>
    </xdr:from>
    <xdr:to>
      <xdr:col>10</xdr:col>
      <xdr:colOff>114300</xdr:colOff>
      <xdr:row>58</xdr:row>
      <xdr:rowOff>62799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15404"/>
          <a:ext cx="889000" cy="19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74361</xdr:rowOff>
    </xdr:from>
    <xdr:to>
      <xdr:col>10</xdr:col>
      <xdr:colOff>165100</xdr:colOff>
      <xdr:row>58</xdr:row>
      <xdr:rowOff>4511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21038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2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95855</xdr:rowOff>
    </xdr:from>
    <xdr:to>
      <xdr:col>6</xdr:col>
      <xdr:colOff>38100</xdr:colOff>
      <xdr:row>58</xdr:row>
      <xdr:rowOff>26005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17132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51878</xdr:rowOff>
    </xdr:from>
    <xdr:to>
      <xdr:col>24</xdr:col>
      <xdr:colOff>114300</xdr:colOff>
      <xdr:row>57</xdr:row>
      <xdr:rowOff>153478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2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30305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0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60167</xdr:rowOff>
    </xdr:from>
    <xdr:to>
      <xdr:col>20</xdr:col>
      <xdr:colOff>38100</xdr:colOff>
      <xdr:row>57</xdr:row>
      <xdr:rowOff>161767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152894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9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125817</xdr:rowOff>
    </xdr:from>
    <xdr:to>
      <xdr:col>15</xdr:col>
      <xdr:colOff>101600</xdr:colOff>
      <xdr:row>57</xdr:row>
      <xdr:rowOff>55967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2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47094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81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11999</xdr:rowOff>
    </xdr:from>
    <xdr:to>
      <xdr:col>10</xdr:col>
      <xdr:colOff>165100</xdr:colOff>
      <xdr:row>58</xdr:row>
      <xdr:rowOff>113599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5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104726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4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163404</xdr:rowOff>
    </xdr:from>
    <xdr:to>
      <xdr:col>6</xdr:col>
      <xdr:colOff>38100</xdr:colOff>
      <xdr:row>57</xdr:row>
      <xdr:rowOff>93554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6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110081</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53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2714</xdr:rowOff>
    </xdr:from>
    <xdr:to>
      <xdr:col>24</xdr:col>
      <xdr:colOff>63500</xdr:colOff>
      <xdr:row>74</xdr:row>
      <xdr:rowOff>132316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690014"/>
          <a:ext cx="838200" cy="12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4411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63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2714</xdr:rowOff>
    </xdr:from>
    <xdr:to>
      <xdr:col>19</xdr:col>
      <xdr:colOff>177800</xdr:colOff>
      <xdr:row>75</xdr:row>
      <xdr:rowOff>58972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690014"/>
          <a:ext cx="889000" cy="22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65475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2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58972</xdr:rowOff>
    </xdr:from>
    <xdr:to>
      <xdr:col>15</xdr:col>
      <xdr:colOff>50800</xdr:colOff>
      <xdr:row>75</xdr:row>
      <xdr:rowOff>133359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17722"/>
          <a:ext cx="889000" cy="7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48641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7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133359</xdr:rowOff>
    </xdr:from>
    <xdr:to>
      <xdr:col>10</xdr:col>
      <xdr:colOff>114300</xdr:colOff>
      <xdr:row>76</xdr:row>
      <xdr:rowOff>41895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92109"/>
          <a:ext cx="889000" cy="7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7221</xdr:rowOff>
    </xdr:from>
    <xdr:to>
      <xdr:col>10</xdr:col>
      <xdr:colOff>165100</xdr:colOff>
      <xdr:row>76</xdr:row>
      <xdr:rowOff>108821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99948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3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32747</xdr:rowOff>
    </xdr:from>
    <xdr:to>
      <xdr:col>6</xdr:col>
      <xdr:colOff>38100</xdr:colOff>
      <xdr:row>76</xdr:row>
      <xdr:rowOff>134347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125474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81516</xdr:rowOff>
    </xdr:from>
    <xdr:to>
      <xdr:col>24</xdr:col>
      <xdr:colOff>114300</xdr:colOff>
      <xdr:row>75</xdr:row>
      <xdr:rowOff>11666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6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104393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2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123364</xdr:rowOff>
    </xdr:from>
    <xdr:to>
      <xdr:col>20</xdr:col>
      <xdr:colOff>38100</xdr:colOff>
      <xdr:row>74</xdr:row>
      <xdr:rowOff>53514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63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70041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414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8172</xdr:rowOff>
    </xdr:from>
    <xdr:to>
      <xdr:col>15</xdr:col>
      <xdr:colOff>101600</xdr:colOff>
      <xdr:row>75</xdr:row>
      <xdr:rowOff>109772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6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126299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42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82559</xdr:rowOff>
    </xdr:from>
    <xdr:to>
      <xdr:col>10</xdr:col>
      <xdr:colOff>165100</xdr:colOff>
      <xdr:row>76</xdr:row>
      <xdr:rowOff>12709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4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29236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1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162545</xdr:rowOff>
    </xdr:from>
    <xdr:to>
      <xdr:col>6</xdr:col>
      <xdr:colOff>38100</xdr:colOff>
      <xdr:row>76</xdr:row>
      <xdr:rowOff>92695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2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109223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9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141794</xdr:rowOff>
    </xdr:from>
    <xdr:to>
      <xdr:col>24</xdr:col>
      <xdr:colOff>63500</xdr:colOff>
      <xdr:row>95</xdr:row>
      <xdr:rowOff>44529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258094"/>
          <a:ext cx="838200" cy="7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91180</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78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141794</xdr:rowOff>
    </xdr:from>
    <xdr:to>
      <xdr:col>19</xdr:col>
      <xdr:colOff>177800</xdr:colOff>
      <xdr:row>94</xdr:row>
      <xdr:rowOff>168029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258094"/>
          <a:ext cx="889000" cy="2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40246</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499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168029</xdr:rowOff>
    </xdr:from>
    <xdr:to>
      <xdr:col>15</xdr:col>
      <xdr:colOff>50800</xdr:colOff>
      <xdr:row>96</xdr:row>
      <xdr:rowOff>5356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284329"/>
          <a:ext cx="889000" cy="18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104081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5356</xdr:rowOff>
    </xdr:from>
    <xdr:to>
      <xdr:col>10</xdr:col>
      <xdr:colOff>114300</xdr:colOff>
      <xdr:row>96</xdr:row>
      <xdr:rowOff>69414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464556"/>
          <a:ext cx="889000" cy="6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29756</xdr:rowOff>
    </xdr:from>
    <xdr:to>
      <xdr:col>10</xdr:col>
      <xdr:colOff>165100</xdr:colOff>
      <xdr:row>96</xdr:row>
      <xdr:rowOff>131356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122483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5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52643</xdr:rowOff>
    </xdr:from>
    <xdr:to>
      <xdr:col>6</xdr:col>
      <xdr:colOff>38100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145370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165179</xdr:rowOff>
    </xdr:from>
    <xdr:to>
      <xdr:col>24</xdr:col>
      <xdr:colOff>114300</xdr:colOff>
      <xdr:row>95</xdr:row>
      <xdr:rowOff>95329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2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16606</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13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90994</xdr:rowOff>
    </xdr:from>
    <xdr:to>
      <xdr:col>20</xdr:col>
      <xdr:colOff>38100</xdr:colOff>
      <xdr:row>95</xdr:row>
      <xdr:rowOff>21144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20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37671</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5982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117229</xdr:rowOff>
    </xdr:from>
    <xdr:to>
      <xdr:col>15</xdr:col>
      <xdr:colOff>101600</xdr:colOff>
      <xdr:row>95</xdr:row>
      <xdr:rowOff>47379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23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63906</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6008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126006</xdr:rowOff>
    </xdr:from>
    <xdr:to>
      <xdr:col>10</xdr:col>
      <xdr:colOff>165100</xdr:colOff>
      <xdr:row>96</xdr:row>
      <xdr:rowOff>56156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41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72683</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795" y="16188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18614</xdr:rowOff>
    </xdr:from>
    <xdr:to>
      <xdr:col>6</xdr:col>
      <xdr:colOff>38100</xdr:colOff>
      <xdr:row>96</xdr:row>
      <xdr:rowOff>120214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47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136741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25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29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31658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7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32638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76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53957</xdr:rowOff>
    </xdr:from>
    <xdr:to>
      <xdr:col>41</xdr:col>
      <xdr:colOff>101600</xdr:colOff>
      <xdr:row>38</xdr:row>
      <xdr:rowOff>155557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634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44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6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166859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3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161293</xdr:rowOff>
    </xdr:from>
    <xdr:to>
      <xdr:col>55</xdr:col>
      <xdr:colOff>0</xdr:colOff>
      <xdr:row>57</xdr:row>
      <xdr:rowOff>59227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762493"/>
          <a:ext cx="838200" cy="6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159812</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1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59227</xdr:rowOff>
    </xdr:from>
    <xdr:to>
      <xdr:col>50</xdr:col>
      <xdr:colOff>114300</xdr:colOff>
      <xdr:row>57</xdr:row>
      <xdr:rowOff>89313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831877"/>
          <a:ext cx="889000" cy="3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133614</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90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89313</xdr:rowOff>
    </xdr:from>
    <xdr:to>
      <xdr:col>45</xdr:col>
      <xdr:colOff>177800</xdr:colOff>
      <xdr:row>57</xdr:row>
      <xdr:rowOff>121954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861963"/>
          <a:ext cx="889000" cy="3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155446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928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63540</xdr:rowOff>
    </xdr:from>
    <xdr:to>
      <xdr:col>41</xdr:col>
      <xdr:colOff>50800</xdr:colOff>
      <xdr:row>57</xdr:row>
      <xdr:rowOff>121954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836190"/>
          <a:ext cx="889000" cy="5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46675</xdr:rowOff>
    </xdr:from>
    <xdr:to>
      <xdr:col>41</xdr:col>
      <xdr:colOff>101600</xdr:colOff>
      <xdr:row>57</xdr:row>
      <xdr:rowOff>148275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1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164802</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59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66049</xdr:rowOff>
    </xdr:from>
    <xdr:to>
      <xdr:col>36</xdr:col>
      <xdr:colOff>165100</xdr:colOff>
      <xdr:row>57</xdr:row>
      <xdr:rowOff>167649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3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158776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3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110493</xdr:rowOff>
    </xdr:from>
    <xdr:to>
      <xdr:col>55</xdr:col>
      <xdr:colOff>50800</xdr:colOff>
      <xdr:row>57</xdr:row>
      <xdr:rowOff>40643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71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133370</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56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8427</xdr:rowOff>
    </xdr:from>
    <xdr:to>
      <xdr:col>50</xdr:col>
      <xdr:colOff>165100</xdr:colOff>
      <xdr:row>57</xdr:row>
      <xdr:rowOff>110027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8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126554</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556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38513</xdr:rowOff>
    </xdr:from>
    <xdr:to>
      <xdr:col>46</xdr:col>
      <xdr:colOff>38100</xdr:colOff>
      <xdr:row>57</xdr:row>
      <xdr:rowOff>140113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1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156640</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958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71154</xdr:rowOff>
    </xdr:from>
    <xdr:to>
      <xdr:col>41</xdr:col>
      <xdr:colOff>101600</xdr:colOff>
      <xdr:row>58</xdr:row>
      <xdr:rowOff>1304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4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163881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93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12740</xdr:rowOff>
    </xdr:from>
    <xdr:to>
      <xdr:col>36</xdr:col>
      <xdr:colOff>165100</xdr:colOff>
      <xdr:row>57</xdr:row>
      <xdr:rowOff>114340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8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130867</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956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171306</xdr:rowOff>
    </xdr:from>
    <xdr:to>
      <xdr:col>55</xdr:col>
      <xdr:colOff>0</xdr:colOff>
      <xdr:row>78</xdr:row>
      <xdr:rowOff>61913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372956"/>
          <a:ext cx="838200" cy="6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65009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9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23019</xdr:rowOff>
    </xdr:from>
    <xdr:to>
      <xdr:col>50</xdr:col>
      <xdr:colOff>114300</xdr:colOff>
      <xdr:row>78</xdr:row>
      <xdr:rowOff>61913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396119"/>
          <a:ext cx="889000" cy="3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12242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4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23019</xdr:rowOff>
    </xdr:from>
    <xdr:to>
      <xdr:col>45</xdr:col>
      <xdr:colOff>177800</xdr:colOff>
      <xdr:row>78</xdr:row>
      <xdr:rowOff>67728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396119"/>
          <a:ext cx="889000" cy="4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164028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2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45224</xdr:rowOff>
    </xdr:from>
    <xdr:to>
      <xdr:col>41</xdr:col>
      <xdr:colOff>50800</xdr:colOff>
      <xdr:row>78</xdr:row>
      <xdr:rowOff>67728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418324"/>
          <a:ext cx="889000" cy="2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132069</xdr:rowOff>
    </xdr:from>
    <xdr:to>
      <xdr:col>41</xdr:col>
      <xdr:colOff>101600</xdr:colOff>
      <xdr:row>78</xdr:row>
      <xdr:rowOff>62219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78746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134012</xdr:rowOff>
    </xdr:from>
    <xdr:to>
      <xdr:col>36</xdr:col>
      <xdr:colOff>165100</xdr:colOff>
      <xdr:row>78</xdr:row>
      <xdr:rowOff>64162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80689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1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120506</xdr:rowOff>
    </xdr:from>
    <xdr:to>
      <xdr:col>55</xdr:col>
      <xdr:colOff>50800</xdr:colOff>
      <xdr:row>78</xdr:row>
      <xdr:rowOff>50656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2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35433</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3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11113</xdr:rowOff>
    </xdr:from>
    <xdr:to>
      <xdr:col>50</xdr:col>
      <xdr:colOff>165100</xdr:colOff>
      <xdr:row>78</xdr:row>
      <xdr:rowOff>112713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103840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4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143669</xdr:rowOff>
    </xdr:from>
    <xdr:to>
      <xdr:col>46</xdr:col>
      <xdr:colOff>38100</xdr:colOff>
      <xdr:row>78</xdr:row>
      <xdr:rowOff>73819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4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64946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43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16928</xdr:rowOff>
    </xdr:from>
    <xdr:to>
      <xdr:col>41</xdr:col>
      <xdr:colOff>101600</xdr:colOff>
      <xdr:row>78</xdr:row>
      <xdr:rowOff>118528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9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109655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48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165874</xdr:rowOff>
    </xdr:from>
    <xdr:to>
      <xdr:col>36</xdr:col>
      <xdr:colOff>165100</xdr:colOff>
      <xdr:row>78</xdr:row>
      <xdr:rowOff>96024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6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87151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46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490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1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11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4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166142</xdr:rowOff>
    </xdr:from>
    <xdr:to>
      <xdr:col>55</xdr:col>
      <xdr:colOff>0</xdr:colOff>
      <xdr:row>98</xdr:row>
      <xdr:rowOff>149530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625342"/>
          <a:ext cx="838200" cy="3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85306</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730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107086</xdr:rowOff>
    </xdr:from>
    <xdr:to>
      <xdr:col>50</xdr:col>
      <xdr:colOff>114300</xdr:colOff>
      <xdr:row>98</xdr:row>
      <xdr:rowOff>149530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909186"/>
          <a:ext cx="889000" cy="4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35455</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32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17796</xdr:rowOff>
    </xdr:from>
    <xdr:to>
      <xdr:col>45</xdr:col>
      <xdr:colOff>177800</xdr:colOff>
      <xdr:row>98</xdr:row>
      <xdr:rowOff>107086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819896"/>
          <a:ext cx="889000" cy="8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128174</xdr:rowOff>
    </xdr:from>
    <xdr:to>
      <xdr:col>46</xdr:col>
      <xdr:colOff>38100</xdr:colOff>
      <xdr:row>97</xdr:row>
      <xdr:rowOff>58324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8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74851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6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17796</xdr:rowOff>
    </xdr:from>
    <xdr:to>
      <xdr:col>41</xdr:col>
      <xdr:colOff>50800</xdr:colOff>
      <xdr:row>98</xdr:row>
      <xdr:rowOff>58813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819896"/>
          <a:ext cx="889000" cy="4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140244</xdr:rowOff>
    </xdr:from>
    <xdr:to>
      <xdr:col>41</xdr:col>
      <xdr:colOff>101600</xdr:colOff>
      <xdr:row>97</xdr:row>
      <xdr:rowOff>70394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86921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158555</xdr:rowOff>
    </xdr:from>
    <xdr:to>
      <xdr:col>36</xdr:col>
      <xdr:colOff>165100</xdr:colOff>
      <xdr:row>97</xdr:row>
      <xdr:rowOff>88705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105232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9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115342</xdr:rowOff>
    </xdr:from>
    <xdr:to>
      <xdr:col>55</xdr:col>
      <xdr:colOff>50800</xdr:colOff>
      <xdr:row>97</xdr:row>
      <xdr:rowOff>45492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57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93769</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552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98730</xdr:rowOff>
    </xdr:from>
    <xdr:to>
      <xdr:col>50</xdr:col>
      <xdr:colOff>165100</xdr:colOff>
      <xdr:row>99</xdr:row>
      <xdr:rowOff>28880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90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20007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9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56286</xdr:rowOff>
    </xdr:from>
    <xdr:to>
      <xdr:col>46</xdr:col>
      <xdr:colOff>38100</xdr:colOff>
      <xdr:row>98</xdr:row>
      <xdr:rowOff>157886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85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149013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95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138446</xdr:rowOff>
    </xdr:from>
    <xdr:to>
      <xdr:col>41</xdr:col>
      <xdr:colOff>101600</xdr:colOff>
      <xdr:row>98</xdr:row>
      <xdr:rowOff>68596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76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59723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86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8013</xdr:rowOff>
    </xdr:from>
    <xdr:to>
      <xdr:col>36</xdr:col>
      <xdr:colOff>165100</xdr:colOff>
      <xdr:row>98</xdr:row>
      <xdr:rowOff>109613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81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100740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90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144942</xdr:rowOff>
    </xdr:from>
    <xdr:to>
      <xdr:col>85</xdr:col>
      <xdr:colOff>127000</xdr:colOff>
      <xdr:row>37</xdr:row>
      <xdr:rowOff>150461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488592"/>
          <a:ext cx="8382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164143</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64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16256</xdr:rowOff>
    </xdr:from>
    <xdr:to>
      <xdr:col>81</xdr:col>
      <xdr:colOff>50800</xdr:colOff>
      <xdr:row>37</xdr:row>
      <xdr:rowOff>144942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188456"/>
          <a:ext cx="889000" cy="30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46501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4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16256</xdr:rowOff>
    </xdr:from>
    <xdr:to>
      <xdr:col>76</xdr:col>
      <xdr:colOff>114300</xdr:colOff>
      <xdr:row>38</xdr:row>
      <xdr:rowOff>3308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188456"/>
          <a:ext cx="889000" cy="32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128853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0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134638</xdr:rowOff>
    </xdr:from>
    <xdr:to>
      <xdr:col>71</xdr:col>
      <xdr:colOff>177800</xdr:colOff>
      <xdr:row>38</xdr:row>
      <xdr:rowOff>3308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478288"/>
          <a:ext cx="889000" cy="4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142915</xdr:rowOff>
    </xdr:from>
    <xdr:to>
      <xdr:col>72</xdr:col>
      <xdr:colOff>38100</xdr:colOff>
      <xdr:row>37</xdr:row>
      <xdr:rowOff>73065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1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89592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9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38314</xdr:rowOff>
    </xdr:from>
    <xdr:to>
      <xdr:col>67</xdr:col>
      <xdr:colOff>101600</xdr:colOff>
      <xdr:row>37</xdr:row>
      <xdr:rowOff>139914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156441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5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99661</xdr:rowOff>
    </xdr:from>
    <xdr:to>
      <xdr:col>85</xdr:col>
      <xdr:colOff>177800</xdr:colOff>
      <xdr:row>38</xdr:row>
      <xdr:rowOff>29811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4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78088</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42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94142</xdr:rowOff>
    </xdr:from>
    <xdr:to>
      <xdr:col>81</xdr:col>
      <xdr:colOff>101600</xdr:colOff>
      <xdr:row>38</xdr:row>
      <xdr:rowOff>24292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3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15419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53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136906</xdr:rowOff>
    </xdr:from>
    <xdr:to>
      <xdr:col>76</xdr:col>
      <xdr:colOff>165100</xdr:colOff>
      <xdr:row>36</xdr:row>
      <xdr:rowOff>67056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13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83583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91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123958</xdr:rowOff>
    </xdr:from>
    <xdr:to>
      <xdr:col>72</xdr:col>
      <xdr:colOff>38100</xdr:colOff>
      <xdr:row>38</xdr:row>
      <xdr:rowOff>54108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6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45235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56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83838</xdr:rowOff>
    </xdr:from>
    <xdr:to>
      <xdr:col>67</xdr:col>
      <xdr:colOff>101600</xdr:colOff>
      <xdr:row>38</xdr:row>
      <xdr:rowOff>13988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42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5115</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52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111954</xdr:rowOff>
    </xdr:from>
    <xdr:to>
      <xdr:col>85</xdr:col>
      <xdr:colOff>127000</xdr:colOff>
      <xdr:row>57</xdr:row>
      <xdr:rowOff>142982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884604"/>
          <a:ext cx="838200" cy="3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34772</xdr:rowOff>
    </xdr:from>
    <xdr:ext cx="599010"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635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83706</xdr:rowOff>
    </xdr:from>
    <xdr:to>
      <xdr:col>81</xdr:col>
      <xdr:colOff>50800</xdr:colOff>
      <xdr:row>57</xdr:row>
      <xdr:rowOff>142982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856356"/>
          <a:ext cx="889000" cy="5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162000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181795" y="959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152750</xdr:rowOff>
    </xdr:from>
    <xdr:to>
      <xdr:col>76</xdr:col>
      <xdr:colOff>114300</xdr:colOff>
      <xdr:row>57</xdr:row>
      <xdr:rowOff>83706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582500"/>
          <a:ext cx="889000" cy="27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153140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92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152750</xdr:rowOff>
    </xdr:from>
    <xdr:to>
      <xdr:col>71</xdr:col>
      <xdr:colOff>177800</xdr:colOff>
      <xdr:row>57</xdr:row>
      <xdr:rowOff>80493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582500"/>
          <a:ext cx="889000" cy="27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66517</xdr:rowOff>
    </xdr:from>
    <xdr:to>
      <xdr:col>72</xdr:col>
      <xdr:colOff>38100</xdr:colOff>
      <xdr:row>57</xdr:row>
      <xdr:rowOff>168117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159244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9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83420</xdr:rowOff>
    </xdr:from>
    <xdr:to>
      <xdr:col>67</xdr:col>
      <xdr:colOff>101600</xdr:colOff>
      <xdr:row>58</xdr:row>
      <xdr:rowOff>13570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94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61154</xdr:rowOff>
    </xdr:from>
    <xdr:to>
      <xdr:col>85</xdr:col>
      <xdr:colOff>177800</xdr:colOff>
      <xdr:row>57</xdr:row>
      <xdr:rowOff>162754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83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39581</xdr:rowOff>
    </xdr:from>
    <xdr:ext cx="599010"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81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92182</xdr:rowOff>
    </xdr:from>
    <xdr:to>
      <xdr:col>81</xdr:col>
      <xdr:colOff>101600</xdr:colOff>
      <xdr:row>58</xdr:row>
      <xdr:rowOff>22332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6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13459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95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32906</xdr:rowOff>
    </xdr:from>
    <xdr:to>
      <xdr:col>76</xdr:col>
      <xdr:colOff>165100</xdr:colOff>
      <xdr:row>57</xdr:row>
      <xdr:rowOff>134506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80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151033</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292795" y="958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101950</xdr:rowOff>
    </xdr:from>
    <xdr:to>
      <xdr:col>72</xdr:col>
      <xdr:colOff>38100</xdr:colOff>
      <xdr:row>56</xdr:row>
      <xdr:rowOff>32100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53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48627</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03795" y="9306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29693</xdr:rowOff>
    </xdr:from>
    <xdr:to>
      <xdr:col>67</xdr:col>
      <xdr:colOff>101600</xdr:colOff>
      <xdr:row>57</xdr:row>
      <xdr:rowOff>131293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147820</xdr:rowOff>
    </xdr:from>
    <xdr:ext cx="59901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14795" y="9577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30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3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70752</xdr:rowOff>
    </xdr:from>
    <xdr:to>
      <xdr:col>85</xdr:col>
      <xdr:colOff>127000</xdr:colOff>
      <xdr:row>79</xdr:row>
      <xdr:rowOff>25908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443852"/>
          <a:ext cx="838200" cy="12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2291</xdr:rowOff>
    </xdr:from>
    <xdr:ext cx="534377"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10567</xdr:rowOff>
    </xdr:from>
    <xdr:to>
      <xdr:col>81</xdr:col>
      <xdr:colOff>50800</xdr:colOff>
      <xdr:row>78</xdr:row>
      <xdr:rowOff>70752</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383667"/>
          <a:ext cx="889000" cy="6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109935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1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10567</xdr:rowOff>
    </xdr:from>
    <xdr:to>
      <xdr:col>76</xdr:col>
      <xdr:colOff>114300</xdr:colOff>
      <xdr:row>78</xdr:row>
      <xdr:rowOff>120281</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383667"/>
          <a:ext cx="889000" cy="10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102832</xdr:rowOff>
    </xdr:from>
    <xdr:to>
      <xdr:col>76</xdr:col>
      <xdr:colOff>165100</xdr:colOff>
      <xdr:row>78</xdr:row>
      <xdr:rowOff>32982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49509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07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61951</xdr:rowOff>
    </xdr:from>
    <xdr:to>
      <xdr:col>71</xdr:col>
      <xdr:colOff>177800</xdr:colOff>
      <xdr:row>78</xdr:row>
      <xdr:rowOff>120281</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435051"/>
          <a:ext cx="889000" cy="5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127102</xdr:rowOff>
    </xdr:from>
    <xdr:to>
      <xdr:col>72</xdr:col>
      <xdr:colOff>38100</xdr:colOff>
      <xdr:row>78</xdr:row>
      <xdr:rowOff>57252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2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73779</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10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134519</xdr:rowOff>
    </xdr:from>
    <xdr:to>
      <xdr:col>67</xdr:col>
      <xdr:colOff>101600</xdr:colOff>
      <xdr:row>78</xdr:row>
      <xdr:rowOff>64669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3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81196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47111" y="1311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146558</xdr:rowOff>
    </xdr:from>
    <xdr:to>
      <xdr:col>85</xdr:col>
      <xdr:colOff>177800</xdr:colOff>
      <xdr:row>79</xdr:row>
      <xdr:rowOff>76708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1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61485</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3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19952</xdr:rowOff>
    </xdr:from>
    <xdr:to>
      <xdr:col>81</xdr:col>
      <xdr:colOff>101600</xdr:colOff>
      <xdr:row>78</xdr:row>
      <xdr:rowOff>121552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3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112679</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14111" y="1348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131217</xdr:rowOff>
    </xdr:from>
    <xdr:to>
      <xdr:col>76</xdr:col>
      <xdr:colOff>165100</xdr:colOff>
      <xdr:row>78</xdr:row>
      <xdr:rowOff>61367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33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52494</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25111" y="134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69481</xdr:rowOff>
    </xdr:from>
    <xdr:to>
      <xdr:col>72</xdr:col>
      <xdr:colOff>38100</xdr:colOff>
      <xdr:row>78</xdr:row>
      <xdr:rowOff>171081</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4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162208</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535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11151</xdr:rowOff>
    </xdr:from>
    <xdr:to>
      <xdr:col>67</xdr:col>
      <xdr:colOff>101600</xdr:colOff>
      <xdr:row>78</xdr:row>
      <xdr:rowOff>112751</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3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103878</xdr:rowOff>
    </xdr:from>
    <xdr:ext cx="534377"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47111" y="1347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164111</xdr:rowOff>
    </xdr:from>
    <xdr:to>
      <xdr:col>85</xdr:col>
      <xdr:colOff>127000</xdr:colOff>
      <xdr:row>95</xdr:row>
      <xdr:rowOff>167768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451861"/>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162313</xdr:rowOff>
    </xdr:from>
    <xdr:ext cx="599010"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450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167768</xdr:rowOff>
    </xdr:from>
    <xdr:to>
      <xdr:col>81</xdr:col>
      <xdr:colOff>50800</xdr:colOff>
      <xdr:row>96</xdr:row>
      <xdr:rowOff>44058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455518"/>
          <a:ext cx="889000" cy="4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147409</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181795" y="1660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44058</xdr:rowOff>
    </xdr:from>
    <xdr:to>
      <xdr:col>76</xdr:col>
      <xdr:colOff>114300</xdr:colOff>
      <xdr:row>96</xdr:row>
      <xdr:rowOff>83925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503258"/>
          <a:ext cx="889000" cy="3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5749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63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76336</xdr:rowOff>
    </xdr:from>
    <xdr:to>
      <xdr:col>71</xdr:col>
      <xdr:colOff>177800</xdr:colOff>
      <xdr:row>96</xdr:row>
      <xdr:rowOff>83925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535536"/>
          <a:ext cx="8890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4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4560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63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53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170204</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62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113311</xdr:rowOff>
    </xdr:from>
    <xdr:to>
      <xdr:col>85</xdr:col>
      <xdr:colOff>177800</xdr:colOff>
      <xdr:row>96</xdr:row>
      <xdr:rowOff>43461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40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136188</xdr:rowOff>
    </xdr:from>
    <xdr:ext cx="599010"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252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116968</xdr:rowOff>
    </xdr:from>
    <xdr:to>
      <xdr:col>81</xdr:col>
      <xdr:colOff>101600</xdr:colOff>
      <xdr:row>96</xdr:row>
      <xdr:rowOff>47118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40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63645</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181795" y="16179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164708</xdr:rowOff>
    </xdr:from>
    <xdr:to>
      <xdr:col>76</xdr:col>
      <xdr:colOff>165100</xdr:colOff>
      <xdr:row>96</xdr:row>
      <xdr:rowOff>94858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45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111385</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292795" y="1622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33125</xdr:rowOff>
    </xdr:from>
    <xdr:to>
      <xdr:col>72</xdr:col>
      <xdr:colOff>38100</xdr:colOff>
      <xdr:row>96</xdr:row>
      <xdr:rowOff>134725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49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151252</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03795" y="16267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25536</xdr:rowOff>
    </xdr:from>
    <xdr:to>
      <xdr:col>67</xdr:col>
      <xdr:colOff>101600</xdr:colOff>
      <xdr:row>96</xdr:row>
      <xdr:rowOff>127136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48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143663</xdr:rowOff>
    </xdr:from>
    <xdr:ext cx="59901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14795" y="16259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BIZ UDP明朝 Medium" panose="02020500000000000000" pitchFamily="18" charset="-128"/>
              <a:ea typeface="BIZ UDP明朝 Medium" panose="02020500000000000000" pitchFamily="18" charset="-128"/>
            </a:rPr>
            <a:t>  総務費については、地方創生臨時交付金を活用した事業（地域まるごと応援クーポン券支給事業・電子地域通貨事業）の影響によるもの。</a:t>
          </a:r>
        </a:p>
        <a:p>
          <a:r>
            <a:rPr kumimoji="1" lang="ja-JP" altLang="en-US" sz="1400">
              <a:latin typeface="BIZ UDP明朝 Medium" panose="02020500000000000000" pitchFamily="18" charset="-128"/>
              <a:ea typeface="BIZ UDP明朝 Medium" panose="02020500000000000000" pitchFamily="18" charset="-128"/>
            </a:rPr>
            <a:t>  民生費については、河内温泉センター太陽熱利用システム設備工事終了によるもの。</a:t>
          </a:r>
        </a:p>
        <a:p>
          <a:r>
            <a:rPr kumimoji="1" lang="ja-JP" altLang="en-US" sz="1400">
              <a:latin typeface="BIZ UDP明朝 Medium" panose="02020500000000000000" pitchFamily="18" charset="-128"/>
              <a:ea typeface="BIZ UDP明朝 Medium" panose="02020500000000000000" pitchFamily="18" charset="-128"/>
            </a:rPr>
            <a:t>  衛生費については、中南広域斎苑火葬場増築工事終了によるもの。  </a:t>
          </a:r>
          <a:endParaRPr kumimoji="1" lang="en-US" altLang="ja-JP" sz="1400">
            <a:latin typeface="BIZ UDP明朝 Medium" panose="02020500000000000000" pitchFamily="18" charset="-128"/>
            <a:ea typeface="BIZ UDP明朝 Medium" panose="02020500000000000000" pitchFamily="18" charset="-128"/>
          </a:endParaRPr>
        </a:p>
        <a:p>
          <a:r>
            <a:rPr kumimoji="1" lang="ja-JP" altLang="en-US" sz="1400">
              <a:latin typeface="BIZ UDP明朝 Medium" panose="02020500000000000000" pitchFamily="18" charset="-128"/>
              <a:ea typeface="BIZ UDP明朝 Medium" panose="02020500000000000000" pitchFamily="18" charset="-128"/>
            </a:rPr>
            <a:t>  農林水産費については、地方創生臨時交付金を活用した、農業・漁業・畜産業者への支援事業の影響によるもの。</a:t>
          </a:r>
        </a:p>
        <a:p>
          <a:r>
            <a:rPr kumimoji="1" lang="ja-JP" altLang="en-US" sz="1400">
              <a:latin typeface="BIZ UDP明朝 Medium" panose="02020500000000000000" pitchFamily="18" charset="-128"/>
              <a:ea typeface="BIZ UDP明朝 Medium" panose="02020500000000000000" pitchFamily="18" charset="-128"/>
            </a:rPr>
            <a:t>  土木費については、公営住宅建設事業開始に伴い増となっている。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鹿児島県南種子町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a:latin typeface="BIZ UDP明朝 Medium" panose="02020500000000000000" pitchFamily="18" charset="-128"/>
            <a:ea typeface="BIZ UDP明朝 Medium" panose="02020500000000000000" pitchFamily="18" charset="-128"/>
          </a:endParaRPr>
        </a:p>
        <a:p>
          <a:r>
            <a:rPr kumimoji="1" lang="ja-JP" altLang="en-US" sz="1400">
              <a:latin typeface="BIZ UDP明朝 Medium" panose="02020500000000000000" pitchFamily="18" charset="-128"/>
              <a:ea typeface="BIZ UDP明朝 Medium" panose="02020500000000000000" pitchFamily="18" charset="-128"/>
            </a:rPr>
            <a:t>  実質収支額は、翌年度への繰越し事業の増加に伴い、繰り越すべき財源が増加したため、減少となっている。</a:t>
          </a:r>
        </a:p>
        <a:p>
          <a:r>
            <a:rPr kumimoji="1" lang="ja-JP" altLang="en-US" sz="1400">
              <a:latin typeface="BIZ UDP明朝 Medium" panose="02020500000000000000" pitchFamily="18" charset="-128"/>
              <a:ea typeface="BIZ UDP明朝 Medium" panose="02020500000000000000" pitchFamily="18" charset="-128"/>
            </a:rPr>
            <a:t>  実質単年度収支については、財政調整基金への積み立てが大幅に減少したため、減少となっている。</a:t>
          </a:r>
        </a:p>
        <a:p>
          <a:r>
            <a:rPr kumimoji="1" lang="ja-JP" altLang="en-US" sz="1400">
              <a:latin typeface="BIZ UDP明朝 Medium" panose="02020500000000000000" pitchFamily="18" charset="-128"/>
              <a:ea typeface="BIZ UDP明朝 Medium" panose="02020500000000000000" pitchFamily="18" charset="-128"/>
            </a:rPr>
            <a:t>  今後も町税等の適切な財源確保と事務事業の見直しによる歳出抑制に取り組み、健全な財政運営に努めていく。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鹿児島県南種子町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a:latin typeface="BIZ UDP明朝 Medium" panose="02020500000000000000" pitchFamily="18" charset="-128"/>
            <a:ea typeface="BIZ UDP明朝 Medium" panose="02020500000000000000" pitchFamily="18" charset="-128"/>
          </a:endParaRPr>
        </a:p>
        <a:p>
          <a:r>
            <a:rPr kumimoji="1" lang="ja-JP" altLang="en-US" sz="1400">
              <a:latin typeface="BIZ UDP明朝 Medium" panose="02020500000000000000" pitchFamily="18" charset="-128"/>
              <a:ea typeface="BIZ UDP明朝 Medium" panose="02020500000000000000" pitchFamily="18" charset="-128"/>
            </a:rPr>
            <a:t>  一般会計については、普通交付税の再算定の影響によるものである。  </a:t>
          </a:r>
        </a:p>
        <a:p>
          <a:r>
            <a:rPr kumimoji="1" lang="ja-JP" altLang="en-US" sz="1400">
              <a:latin typeface="BIZ UDP明朝 Medium" panose="02020500000000000000" pitchFamily="18" charset="-128"/>
              <a:ea typeface="BIZ UDP明朝 Medium" panose="02020500000000000000" pitchFamily="18" charset="-128"/>
            </a:rPr>
            <a:t>  事業会計・各特別会計で黒字となっている要因は、一般会計からの繰出金によるものである。</a:t>
          </a:r>
        </a:p>
        <a:p>
          <a:r>
            <a:rPr kumimoji="1" lang="ja-JP" altLang="en-US" sz="1400">
              <a:latin typeface="BIZ UDP明朝 Medium" panose="02020500000000000000" pitchFamily="18" charset="-128"/>
              <a:ea typeface="BIZ UDP明朝 Medium" panose="02020500000000000000" pitchFamily="18" charset="-128"/>
            </a:rPr>
            <a:t>  水道事業会計においては、令和</a:t>
          </a:r>
          <a:r>
            <a:rPr kumimoji="1" lang="en-US" altLang="ja-JP" sz="1400">
              <a:latin typeface="BIZ UDP明朝 Medium" panose="02020500000000000000" pitchFamily="18" charset="-128"/>
              <a:ea typeface="BIZ UDP明朝 Medium" panose="02020500000000000000" pitchFamily="18" charset="-128"/>
            </a:rPr>
            <a:t>3</a:t>
          </a:r>
          <a:r>
            <a:rPr kumimoji="1" lang="ja-JP" altLang="en-US" sz="1400">
              <a:latin typeface="BIZ UDP明朝 Medium" panose="02020500000000000000" pitchFamily="18" charset="-128"/>
              <a:ea typeface="BIZ UDP明朝 Medium" panose="02020500000000000000" pitchFamily="18" charset="-128"/>
            </a:rPr>
            <a:t>年</a:t>
          </a:r>
          <a:r>
            <a:rPr kumimoji="1" lang="en-US" altLang="ja-JP" sz="1400">
              <a:latin typeface="BIZ UDP明朝 Medium" panose="02020500000000000000" pitchFamily="18" charset="-128"/>
              <a:ea typeface="BIZ UDP明朝 Medium" panose="02020500000000000000" pitchFamily="18" charset="-128"/>
            </a:rPr>
            <a:t>10</a:t>
          </a:r>
          <a:r>
            <a:rPr kumimoji="1" lang="ja-JP" altLang="en-US" sz="1400">
              <a:latin typeface="BIZ UDP明朝 Medium" panose="02020500000000000000" pitchFamily="18" charset="-128"/>
              <a:ea typeface="BIZ UDP明朝 Medium" panose="02020500000000000000" pitchFamily="18" charset="-128"/>
            </a:rPr>
            <a:t>月から水道料金の見直しを行っているが、水道施設の老朽化に伴う施設更新費用の増加が今後見込まれる。</a:t>
          </a:r>
        </a:p>
        <a:p>
          <a:r>
            <a:rPr kumimoji="1" lang="ja-JP" altLang="en-US" sz="1400">
              <a:latin typeface="BIZ UDP明朝 Medium" panose="02020500000000000000" pitchFamily="18" charset="-128"/>
              <a:ea typeface="BIZ UDP明朝 Medium" panose="02020500000000000000" pitchFamily="18" charset="-128"/>
            </a:rPr>
            <a:t>  国民健康保険・介護保険・後期高齢者医療保険といった特別会計において、各会計間で連携を図りながら給付費抑制のための予防対策に今まで以上に取り組んでいく必要がある。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c r="B2" s="182" t="s">
        <v>83</v>
      </c>
      <c r="C2" s="182"/>
      <c r="D2" s="183"/>
    </row>
    <row r="3" spans="1:119" ht="18.75" customHeight="1" thickBot="1">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6352648</v>
      </c>
      <c r="BO4" s="449"/>
      <c r="BP4" s="449"/>
      <c r="BQ4" s="449"/>
      <c r="BR4" s="449"/>
      <c r="BS4" s="449"/>
      <c r="BT4" s="449"/>
      <c r="BU4" s="450"/>
      <c r="BV4" s="448">
        <v>6183982</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1.3</v>
      </c>
      <c r="CU4" s="589"/>
      <c r="CV4" s="589"/>
      <c r="CW4" s="589"/>
      <c r="CX4" s="589"/>
      <c r="CY4" s="589"/>
      <c r="CZ4" s="589"/>
      <c r="DA4" s="590"/>
      <c r="DB4" s="588">
        <v>1.4</v>
      </c>
      <c r="DC4" s="589"/>
      <c r="DD4" s="589"/>
      <c r="DE4" s="589"/>
      <c r="DF4" s="589"/>
      <c r="DG4" s="589"/>
      <c r="DH4" s="589"/>
      <c r="DI4" s="590"/>
    </row>
    <row r="5" spans="1:119" ht="18.75" customHeight="1">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6243661</v>
      </c>
      <c r="BO5" s="420"/>
      <c r="BP5" s="420"/>
      <c r="BQ5" s="420"/>
      <c r="BR5" s="420"/>
      <c r="BS5" s="420"/>
      <c r="BT5" s="420"/>
      <c r="BU5" s="421"/>
      <c r="BV5" s="419">
        <v>6111839</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88.8</v>
      </c>
      <c r="CU5" s="417"/>
      <c r="CV5" s="417"/>
      <c r="CW5" s="417"/>
      <c r="CX5" s="417"/>
      <c r="CY5" s="417"/>
      <c r="CZ5" s="417"/>
      <c r="DA5" s="418"/>
      <c r="DB5" s="416">
        <v>86.6</v>
      </c>
      <c r="DC5" s="417"/>
      <c r="DD5" s="417"/>
      <c r="DE5" s="417"/>
      <c r="DF5" s="417"/>
      <c r="DG5" s="417"/>
      <c r="DH5" s="417"/>
      <c r="DI5" s="418"/>
    </row>
    <row r="6" spans="1:119" ht="18.75" customHeight="1">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108987</v>
      </c>
      <c r="BO6" s="420"/>
      <c r="BP6" s="420"/>
      <c r="BQ6" s="420"/>
      <c r="BR6" s="420"/>
      <c r="BS6" s="420"/>
      <c r="BT6" s="420"/>
      <c r="BU6" s="421"/>
      <c r="BV6" s="419">
        <v>72143</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89.6</v>
      </c>
      <c r="CU6" s="563"/>
      <c r="CV6" s="563"/>
      <c r="CW6" s="563"/>
      <c r="CX6" s="563"/>
      <c r="CY6" s="563"/>
      <c r="CZ6" s="563"/>
      <c r="DA6" s="564"/>
      <c r="DB6" s="562">
        <v>89.7</v>
      </c>
      <c r="DC6" s="563"/>
      <c r="DD6" s="563"/>
      <c r="DE6" s="563"/>
      <c r="DF6" s="563"/>
      <c r="DG6" s="563"/>
      <c r="DH6" s="563"/>
      <c r="DI6" s="564"/>
    </row>
    <row r="7" spans="1:119" ht="18.75" customHeight="1">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59699</v>
      </c>
      <c r="BO7" s="420"/>
      <c r="BP7" s="420"/>
      <c r="BQ7" s="420"/>
      <c r="BR7" s="420"/>
      <c r="BS7" s="420"/>
      <c r="BT7" s="420"/>
      <c r="BU7" s="421"/>
      <c r="BV7" s="419">
        <v>20012</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3749597</v>
      </c>
      <c r="CU7" s="420"/>
      <c r="CV7" s="420"/>
      <c r="CW7" s="420"/>
      <c r="CX7" s="420"/>
      <c r="CY7" s="420"/>
      <c r="CZ7" s="420"/>
      <c r="DA7" s="421"/>
      <c r="DB7" s="419">
        <v>3815118</v>
      </c>
      <c r="DC7" s="420"/>
      <c r="DD7" s="420"/>
      <c r="DE7" s="420"/>
      <c r="DF7" s="420"/>
      <c r="DG7" s="420"/>
      <c r="DH7" s="420"/>
      <c r="DI7" s="421"/>
    </row>
    <row r="8" spans="1:119" ht="18.75" customHeight="1" thickBot="1">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49288</v>
      </c>
      <c r="BO8" s="420"/>
      <c r="BP8" s="420"/>
      <c r="BQ8" s="420"/>
      <c r="BR8" s="420"/>
      <c r="BS8" s="420"/>
      <c r="BT8" s="420"/>
      <c r="BU8" s="421"/>
      <c r="BV8" s="419">
        <v>52131</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0.23</v>
      </c>
      <c r="CU8" s="523"/>
      <c r="CV8" s="523"/>
      <c r="CW8" s="523"/>
      <c r="CX8" s="523"/>
      <c r="CY8" s="523"/>
      <c r="CZ8" s="523"/>
      <c r="DA8" s="524"/>
      <c r="DB8" s="522">
        <v>0.24</v>
      </c>
      <c r="DC8" s="523"/>
      <c r="DD8" s="523"/>
      <c r="DE8" s="523"/>
      <c r="DF8" s="523"/>
      <c r="DG8" s="523"/>
      <c r="DH8" s="523"/>
      <c r="DI8" s="524"/>
    </row>
    <row r="9" spans="1:119" ht="18.75" customHeight="1" thickBot="1">
      <c r="A9" s="181"/>
      <c r="B9" s="551" t="s">
        <v>114</v>
      </c>
      <c r="C9" s="552"/>
      <c r="D9" s="552"/>
      <c r="E9" s="552"/>
      <c r="F9" s="552"/>
      <c r="G9" s="552"/>
      <c r="H9" s="552"/>
      <c r="I9" s="552"/>
      <c r="J9" s="552"/>
      <c r="K9" s="470"/>
      <c r="L9" s="553" t="s">
        <v>115</v>
      </c>
      <c r="M9" s="554"/>
      <c r="N9" s="554"/>
      <c r="O9" s="554"/>
      <c r="P9" s="554"/>
      <c r="Q9" s="555"/>
      <c r="R9" s="556">
        <v>5445</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-2843</v>
      </c>
      <c r="BO9" s="420"/>
      <c r="BP9" s="420"/>
      <c r="BQ9" s="420"/>
      <c r="BR9" s="420"/>
      <c r="BS9" s="420"/>
      <c r="BT9" s="420"/>
      <c r="BU9" s="421"/>
      <c r="BV9" s="419">
        <v>28798</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18.100000000000001</v>
      </c>
      <c r="CU9" s="417"/>
      <c r="CV9" s="417"/>
      <c r="CW9" s="417"/>
      <c r="CX9" s="417"/>
      <c r="CY9" s="417"/>
      <c r="CZ9" s="417"/>
      <c r="DA9" s="418"/>
      <c r="DB9" s="416">
        <v>18.899999999999999</v>
      </c>
      <c r="DC9" s="417"/>
      <c r="DD9" s="417"/>
      <c r="DE9" s="417"/>
      <c r="DF9" s="417"/>
      <c r="DG9" s="417"/>
      <c r="DH9" s="417"/>
      <c r="DI9" s="418"/>
    </row>
    <row r="10" spans="1:119" ht="18.75" customHeight="1" thickBot="1">
      <c r="A10" s="181"/>
      <c r="B10" s="551"/>
      <c r="C10" s="552"/>
      <c r="D10" s="552"/>
      <c r="E10" s="552"/>
      <c r="F10" s="552"/>
      <c r="G10" s="552"/>
      <c r="H10" s="552"/>
      <c r="I10" s="552"/>
      <c r="J10" s="552"/>
      <c r="K10" s="470"/>
      <c r="L10" s="375" t="s">
        <v>121</v>
      </c>
      <c r="M10" s="376"/>
      <c r="N10" s="376"/>
      <c r="O10" s="376"/>
      <c r="P10" s="376"/>
      <c r="Q10" s="377"/>
      <c r="R10" s="372">
        <v>5745</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18</v>
      </c>
      <c r="BO10" s="420"/>
      <c r="BP10" s="420"/>
      <c r="BQ10" s="420"/>
      <c r="BR10" s="420"/>
      <c r="BS10" s="420"/>
      <c r="BT10" s="420"/>
      <c r="BU10" s="421"/>
      <c r="BV10" s="419">
        <v>127394</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129</v>
      </c>
      <c r="AV11" s="478"/>
      <c r="AW11" s="478"/>
      <c r="AX11" s="478"/>
      <c r="AY11" s="433" t="s">
        <v>130</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131</v>
      </c>
      <c r="CE11" s="379"/>
      <c r="CF11" s="379"/>
      <c r="CG11" s="379"/>
      <c r="CH11" s="379"/>
      <c r="CI11" s="379"/>
      <c r="CJ11" s="379"/>
      <c r="CK11" s="379"/>
      <c r="CL11" s="379"/>
      <c r="CM11" s="379"/>
      <c r="CN11" s="379"/>
      <c r="CO11" s="379"/>
      <c r="CP11" s="379"/>
      <c r="CQ11" s="379"/>
      <c r="CR11" s="379"/>
      <c r="CS11" s="460"/>
      <c r="CT11" s="522" t="s">
        <v>132</v>
      </c>
      <c r="CU11" s="523"/>
      <c r="CV11" s="523"/>
      <c r="CW11" s="523"/>
      <c r="CX11" s="523"/>
      <c r="CY11" s="523"/>
      <c r="CZ11" s="523"/>
      <c r="DA11" s="524"/>
      <c r="DB11" s="522" t="s">
        <v>132</v>
      </c>
      <c r="DC11" s="523"/>
      <c r="DD11" s="523"/>
      <c r="DE11" s="523"/>
      <c r="DF11" s="523"/>
      <c r="DG11" s="523"/>
      <c r="DH11" s="523"/>
      <c r="DI11" s="524"/>
    </row>
    <row r="12" spans="1:119" ht="18.75" customHeight="1">
      <c r="A12" s="181"/>
      <c r="B12" s="525" t="s">
        <v>133</v>
      </c>
      <c r="C12" s="526"/>
      <c r="D12" s="526"/>
      <c r="E12" s="526"/>
      <c r="F12" s="526"/>
      <c r="G12" s="526"/>
      <c r="H12" s="526"/>
      <c r="I12" s="526"/>
      <c r="J12" s="526"/>
      <c r="K12" s="527"/>
      <c r="L12" s="534" t="s">
        <v>134</v>
      </c>
      <c r="M12" s="535"/>
      <c r="N12" s="535"/>
      <c r="O12" s="535"/>
      <c r="P12" s="535"/>
      <c r="Q12" s="536"/>
      <c r="R12" s="537">
        <v>5363</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138</v>
      </c>
      <c r="AV12" s="478"/>
      <c r="AW12" s="478"/>
      <c r="AX12" s="478"/>
      <c r="AY12" s="433" t="s">
        <v>139</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140</v>
      </c>
      <c r="CE12" s="379"/>
      <c r="CF12" s="379"/>
      <c r="CG12" s="379"/>
      <c r="CH12" s="379"/>
      <c r="CI12" s="379"/>
      <c r="CJ12" s="379"/>
      <c r="CK12" s="379"/>
      <c r="CL12" s="379"/>
      <c r="CM12" s="379"/>
      <c r="CN12" s="379"/>
      <c r="CO12" s="379"/>
      <c r="CP12" s="379"/>
      <c r="CQ12" s="379"/>
      <c r="CR12" s="379"/>
      <c r="CS12" s="460"/>
      <c r="CT12" s="522" t="s">
        <v>141</v>
      </c>
      <c r="CU12" s="523"/>
      <c r="CV12" s="523"/>
      <c r="CW12" s="523"/>
      <c r="CX12" s="523"/>
      <c r="CY12" s="523"/>
      <c r="CZ12" s="523"/>
      <c r="DA12" s="524"/>
      <c r="DB12" s="522" t="s">
        <v>141</v>
      </c>
      <c r="DC12" s="523"/>
      <c r="DD12" s="523"/>
      <c r="DE12" s="523"/>
      <c r="DF12" s="523"/>
      <c r="DG12" s="523"/>
      <c r="DH12" s="523"/>
      <c r="DI12" s="524"/>
    </row>
    <row r="13" spans="1:119" ht="18.75" customHeight="1">
      <c r="A13" s="181"/>
      <c r="B13" s="528"/>
      <c r="C13" s="529"/>
      <c r="D13" s="529"/>
      <c r="E13" s="529"/>
      <c r="F13" s="529"/>
      <c r="G13" s="529"/>
      <c r="H13" s="529"/>
      <c r="I13" s="529"/>
      <c r="J13" s="529"/>
      <c r="K13" s="530"/>
      <c r="L13" s="190"/>
      <c r="M13" s="503" t="s">
        <v>142</v>
      </c>
      <c r="N13" s="504"/>
      <c r="O13" s="504"/>
      <c r="P13" s="504"/>
      <c r="Q13" s="505"/>
      <c r="R13" s="506">
        <v>5348</v>
      </c>
      <c r="S13" s="507"/>
      <c r="T13" s="507"/>
      <c r="U13" s="507"/>
      <c r="V13" s="508"/>
      <c r="W13" s="509" t="s">
        <v>143</v>
      </c>
      <c r="X13" s="405"/>
      <c r="Y13" s="405"/>
      <c r="Z13" s="405"/>
      <c r="AA13" s="405"/>
      <c r="AB13" s="406"/>
      <c r="AC13" s="372">
        <v>849</v>
      </c>
      <c r="AD13" s="373"/>
      <c r="AE13" s="373"/>
      <c r="AF13" s="373"/>
      <c r="AG13" s="374"/>
      <c r="AH13" s="372">
        <v>991</v>
      </c>
      <c r="AI13" s="373"/>
      <c r="AJ13" s="373"/>
      <c r="AK13" s="373"/>
      <c r="AL13" s="432"/>
      <c r="AM13" s="476" t="s">
        <v>144</v>
      </c>
      <c r="AN13" s="376"/>
      <c r="AO13" s="376"/>
      <c r="AP13" s="376"/>
      <c r="AQ13" s="376"/>
      <c r="AR13" s="376"/>
      <c r="AS13" s="376"/>
      <c r="AT13" s="377"/>
      <c r="AU13" s="477" t="s">
        <v>138</v>
      </c>
      <c r="AV13" s="478"/>
      <c r="AW13" s="478"/>
      <c r="AX13" s="478"/>
      <c r="AY13" s="433" t="s">
        <v>145</v>
      </c>
      <c r="AZ13" s="434"/>
      <c r="BA13" s="434"/>
      <c r="BB13" s="434"/>
      <c r="BC13" s="434"/>
      <c r="BD13" s="434"/>
      <c r="BE13" s="434"/>
      <c r="BF13" s="434"/>
      <c r="BG13" s="434"/>
      <c r="BH13" s="434"/>
      <c r="BI13" s="434"/>
      <c r="BJ13" s="434"/>
      <c r="BK13" s="434"/>
      <c r="BL13" s="434"/>
      <c r="BM13" s="435"/>
      <c r="BN13" s="419">
        <v>-2825</v>
      </c>
      <c r="BO13" s="420"/>
      <c r="BP13" s="420"/>
      <c r="BQ13" s="420"/>
      <c r="BR13" s="420"/>
      <c r="BS13" s="420"/>
      <c r="BT13" s="420"/>
      <c r="BU13" s="421"/>
      <c r="BV13" s="419">
        <v>156192</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11</v>
      </c>
      <c r="CU13" s="417"/>
      <c r="CV13" s="417"/>
      <c r="CW13" s="417"/>
      <c r="CX13" s="417"/>
      <c r="CY13" s="417"/>
      <c r="CZ13" s="417"/>
      <c r="DA13" s="418"/>
      <c r="DB13" s="416">
        <v>11.2</v>
      </c>
      <c r="DC13" s="417"/>
      <c r="DD13" s="417"/>
      <c r="DE13" s="417"/>
      <c r="DF13" s="417"/>
      <c r="DG13" s="417"/>
      <c r="DH13" s="417"/>
      <c r="DI13" s="418"/>
    </row>
    <row r="14" spans="1:119" ht="18.75" customHeight="1" thickBot="1">
      <c r="A14" s="181"/>
      <c r="B14" s="528"/>
      <c r="C14" s="529"/>
      <c r="D14" s="529"/>
      <c r="E14" s="529"/>
      <c r="F14" s="529"/>
      <c r="G14" s="529"/>
      <c r="H14" s="529"/>
      <c r="I14" s="529"/>
      <c r="J14" s="529"/>
      <c r="K14" s="530"/>
      <c r="L14" s="493" t="s">
        <v>147</v>
      </c>
      <c r="M14" s="546"/>
      <c r="N14" s="546"/>
      <c r="O14" s="546"/>
      <c r="P14" s="546"/>
      <c r="Q14" s="547"/>
      <c r="R14" s="506">
        <v>5429</v>
      </c>
      <c r="S14" s="507"/>
      <c r="T14" s="507"/>
      <c r="U14" s="507"/>
      <c r="V14" s="508"/>
      <c r="W14" s="510"/>
      <c r="X14" s="408"/>
      <c r="Y14" s="408"/>
      <c r="Z14" s="408"/>
      <c r="AA14" s="408"/>
      <c r="AB14" s="409"/>
      <c r="AC14" s="499">
        <v>27.7</v>
      </c>
      <c r="AD14" s="500"/>
      <c r="AE14" s="500"/>
      <c r="AF14" s="500"/>
      <c r="AG14" s="501"/>
      <c r="AH14" s="499">
        <v>30.1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v>10</v>
      </c>
      <c r="CU14" s="517"/>
      <c r="CV14" s="517"/>
      <c r="CW14" s="517"/>
      <c r="CX14" s="517"/>
      <c r="CY14" s="517"/>
      <c r="CZ14" s="517"/>
      <c r="DA14" s="518"/>
      <c r="DB14" s="516">
        <v>18.2</v>
      </c>
      <c r="DC14" s="517"/>
      <c r="DD14" s="517"/>
      <c r="DE14" s="517"/>
      <c r="DF14" s="517"/>
      <c r="DG14" s="517"/>
      <c r="DH14" s="517"/>
      <c r="DI14" s="518"/>
    </row>
    <row r="15" spans="1:119" ht="18.75" customHeight="1">
      <c r="A15" s="181"/>
      <c r="B15" s="528"/>
      <c r="C15" s="529"/>
      <c r="D15" s="529"/>
      <c r="E15" s="529"/>
      <c r="F15" s="529"/>
      <c r="G15" s="529"/>
      <c r="H15" s="529"/>
      <c r="I15" s="529"/>
      <c r="J15" s="529"/>
      <c r="K15" s="530"/>
      <c r="L15" s="190"/>
      <c r="M15" s="503" t="s">
        <v>142</v>
      </c>
      <c r="N15" s="504"/>
      <c r="O15" s="504"/>
      <c r="P15" s="504"/>
      <c r="Q15" s="505"/>
      <c r="R15" s="506">
        <v>5415</v>
      </c>
      <c r="S15" s="507"/>
      <c r="T15" s="507"/>
      <c r="U15" s="507"/>
      <c r="V15" s="508"/>
      <c r="W15" s="509" t="s">
        <v>149</v>
      </c>
      <c r="X15" s="405"/>
      <c r="Y15" s="405"/>
      <c r="Z15" s="405"/>
      <c r="AA15" s="405"/>
      <c r="AB15" s="406"/>
      <c r="AC15" s="372">
        <v>336</v>
      </c>
      <c r="AD15" s="373"/>
      <c r="AE15" s="373"/>
      <c r="AF15" s="373"/>
      <c r="AG15" s="374"/>
      <c r="AH15" s="372">
        <v>383</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824284</v>
      </c>
      <c r="BO15" s="449"/>
      <c r="BP15" s="449"/>
      <c r="BQ15" s="449"/>
      <c r="BR15" s="449"/>
      <c r="BS15" s="449"/>
      <c r="BT15" s="449"/>
      <c r="BU15" s="450"/>
      <c r="BV15" s="448">
        <v>768332</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11</v>
      </c>
      <c r="AD16" s="500"/>
      <c r="AE16" s="500"/>
      <c r="AF16" s="500"/>
      <c r="AG16" s="501"/>
      <c r="AH16" s="499">
        <v>11.6</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3496484</v>
      </c>
      <c r="BO16" s="420"/>
      <c r="BP16" s="420"/>
      <c r="BQ16" s="420"/>
      <c r="BR16" s="420"/>
      <c r="BS16" s="420"/>
      <c r="BT16" s="420"/>
      <c r="BU16" s="421"/>
      <c r="BV16" s="419">
        <v>3480338</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c r="A17" s="181"/>
      <c r="B17" s="531"/>
      <c r="C17" s="532"/>
      <c r="D17" s="532"/>
      <c r="E17" s="532"/>
      <c r="F17" s="532"/>
      <c r="G17" s="532"/>
      <c r="H17" s="532"/>
      <c r="I17" s="532"/>
      <c r="J17" s="532"/>
      <c r="K17" s="533"/>
      <c r="L17" s="195"/>
      <c r="M17" s="512" t="s">
        <v>155</v>
      </c>
      <c r="N17" s="513"/>
      <c r="O17" s="513"/>
      <c r="P17" s="513"/>
      <c r="Q17" s="514"/>
      <c r="R17" s="496" t="s">
        <v>153</v>
      </c>
      <c r="S17" s="497"/>
      <c r="T17" s="497"/>
      <c r="U17" s="497"/>
      <c r="V17" s="498"/>
      <c r="W17" s="509" t="s">
        <v>156</v>
      </c>
      <c r="X17" s="405"/>
      <c r="Y17" s="405"/>
      <c r="Z17" s="405"/>
      <c r="AA17" s="405"/>
      <c r="AB17" s="406"/>
      <c r="AC17" s="372">
        <v>1883</v>
      </c>
      <c r="AD17" s="373"/>
      <c r="AE17" s="373"/>
      <c r="AF17" s="373"/>
      <c r="AG17" s="374"/>
      <c r="AH17" s="372">
        <v>1915</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1041166</v>
      </c>
      <c r="BO17" s="420"/>
      <c r="BP17" s="420"/>
      <c r="BQ17" s="420"/>
      <c r="BR17" s="420"/>
      <c r="BS17" s="420"/>
      <c r="BT17" s="420"/>
      <c r="BU17" s="421"/>
      <c r="BV17" s="419">
        <v>966148</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c r="A18" s="181"/>
      <c r="B18" s="469" t="s">
        <v>158</v>
      </c>
      <c r="C18" s="470"/>
      <c r="D18" s="470"/>
      <c r="E18" s="471"/>
      <c r="F18" s="471"/>
      <c r="G18" s="471"/>
      <c r="H18" s="471"/>
      <c r="I18" s="471"/>
      <c r="J18" s="471"/>
      <c r="K18" s="471"/>
      <c r="L18" s="472">
        <v>110</v>
      </c>
      <c r="M18" s="472"/>
      <c r="N18" s="472"/>
      <c r="O18" s="472"/>
      <c r="P18" s="472"/>
      <c r="Q18" s="472"/>
      <c r="R18" s="473"/>
      <c r="S18" s="473"/>
      <c r="T18" s="473"/>
      <c r="U18" s="473"/>
      <c r="V18" s="474"/>
      <c r="W18" s="490"/>
      <c r="X18" s="491"/>
      <c r="Y18" s="491"/>
      <c r="Z18" s="491"/>
      <c r="AA18" s="491"/>
      <c r="AB18" s="515"/>
      <c r="AC18" s="389">
        <v>61.4</v>
      </c>
      <c r="AD18" s="390"/>
      <c r="AE18" s="390"/>
      <c r="AF18" s="390"/>
      <c r="AG18" s="475"/>
      <c r="AH18" s="389">
        <v>58.2</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3382876</v>
      </c>
      <c r="BO18" s="420"/>
      <c r="BP18" s="420"/>
      <c r="BQ18" s="420"/>
      <c r="BR18" s="420"/>
      <c r="BS18" s="420"/>
      <c r="BT18" s="420"/>
      <c r="BU18" s="421"/>
      <c r="BV18" s="419">
        <v>3360900</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c r="A19" s="181"/>
      <c r="B19" s="469" t="s">
        <v>160</v>
      </c>
      <c r="C19" s="470"/>
      <c r="D19" s="470"/>
      <c r="E19" s="471"/>
      <c r="F19" s="471"/>
      <c r="G19" s="471"/>
      <c r="H19" s="471"/>
      <c r="I19" s="471"/>
      <c r="J19" s="471"/>
      <c r="K19" s="471"/>
      <c r="L19" s="479">
        <v>50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4401732</v>
      </c>
      <c r="BO19" s="420"/>
      <c r="BP19" s="420"/>
      <c r="BQ19" s="420"/>
      <c r="BR19" s="420"/>
      <c r="BS19" s="420"/>
      <c r="BT19" s="420"/>
      <c r="BU19" s="421"/>
      <c r="BV19" s="419">
        <v>4232350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c r="A20" s="181"/>
      <c r="B20" s="469" t="s">
        <v>162</v>
      </c>
      <c r="C20" s="470"/>
      <c r="D20" s="470"/>
      <c r="E20" s="471"/>
      <c r="F20" s="471"/>
      <c r="G20" s="471"/>
      <c r="H20" s="471"/>
      <c r="I20" s="471"/>
      <c r="J20" s="471"/>
      <c r="K20" s="471"/>
      <c r="L20" s="479">
        <v>2673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5637321</v>
      </c>
      <c r="BO22" s="449"/>
      <c r="BP22" s="449"/>
      <c r="BQ22" s="449"/>
      <c r="BR22" s="449"/>
      <c r="BS22" s="449"/>
      <c r="BT22" s="449"/>
      <c r="BU22" s="450"/>
      <c r="BV22" s="448">
        <v>5934590</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5597639</v>
      </c>
      <c r="BO23" s="420"/>
      <c r="BP23" s="420"/>
      <c r="BQ23" s="420"/>
      <c r="BR23" s="420"/>
      <c r="BS23" s="420"/>
      <c r="BT23" s="420"/>
      <c r="BU23" s="421"/>
      <c r="BV23" s="419">
        <v>5895941</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c r="A24" s="181"/>
      <c r="B24" s="398"/>
      <c r="C24" s="399"/>
      <c r="D24" s="400"/>
      <c r="E24" s="375" t="s">
        <v>172</v>
      </c>
      <c r="F24" s="376"/>
      <c r="G24" s="376"/>
      <c r="H24" s="376"/>
      <c r="I24" s="376"/>
      <c r="J24" s="376"/>
      <c r="K24" s="377"/>
      <c r="L24" s="372">
        <v>1</v>
      </c>
      <c r="M24" s="373"/>
      <c r="N24" s="373"/>
      <c r="O24" s="373"/>
      <c r="P24" s="374"/>
      <c r="Q24" s="372">
        <v>7610</v>
      </c>
      <c r="R24" s="373"/>
      <c r="S24" s="373"/>
      <c r="T24" s="373"/>
      <c r="U24" s="373"/>
      <c r="V24" s="374"/>
      <c r="W24" s="462"/>
      <c r="X24" s="399"/>
      <c r="Y24" s="400"/>
      <c r="Z24" s="375" t="s">
        <v>173</v>
      </c>
      <c r="AA24" s="376"/>
      <c r="AB24" s="376"/>
      <c r="AC24" s="376"/>
      <c r="AD24" s="376"/>
      <c r="AE24" s="376"/>
      <c r="AF24" s="376"/>
      <c r="AG24" s="377"/>
      <c r="AH24" s="372">
        <v>93</v>
      </c>
      <c r="AI24" s="373"/>
      <c r="AJ24" s="373"/>
      <c r="AK24" s="373"/>
      <c r="AL24" s="374"/>
      <c r="AM24" s="372">
        <v>303831</v>
      </c>
      <c r="AN24" s="373"/>
      <c r="AO24" s="373"/>
      <c r="AP24" s="373"/>
      <c r="AQ24" s="373"/>
      <c r="AR24" s="374"/>
      <c r="AS24" s="372">
        <v>3267</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3893508</v>
      </c>
      <c r="BO24" s="420"/>
      <c r="BP24" s="420"/>
      <c r="BQ24" s="420"/>
      <c r="BR24" s="420"/>
      <c r="BS24" s="420"/>
      <c r="BT24" s="420"/>
      <c r="BU24" s="421"/>
      <c r="BV24" s="419">
        <v>4046282</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c r="A25" s="181"/>
      <c r="B25" s="398"/>
      <c r="C25" s="399"/>
      <c r="D25" s="400"/>
      <c r="E25" s="375" t="s">
        <v>175</v>
      </c>
      <c r="F25" s="376"/>
      <c r="G25" s="376"/>
      <c r="H25" s="376"/>
      <c r="I25" s="376"/>
      <c r="J25" s="376"/>
      <c r="K25" s="377"/>
      <c r="L25" s="372">
        <v>1</v>
      </c>
      <c r="M25" s="373"/>
      <c r="N25" s="373"/>
      <c r="O25" s="373"/>
      <c r="P25" s="374"/>
      <c r="Q25" s="372">
        <v>6000</v>
      </c>
      <c r="R25" s="373"/>
      <c r="S25" s="373"/>
      <c r="T25" s="373"/>
      <c r="U25" s="373"/>
      <c r="V25" s="374"/>
      <c r="W25" s="462"/>
      <c r="X25" s="399"/>
      <c r="Y25" s="400"/>
      <c r="Z25" s="375" t="s">
        <v>176</v>
      </c>
      <c r="AA25" s="376"/>
      <c r="AB25" s="376"/>
      <c r="AC25" s="376"/>
      <c r="AD25" s="376"/>
      <c r="AE25" s="376"/>
      <c r="AF25" s="376"/>
      <c r="AG25" s="377"/>
      <c r="AH25" s="372" t="s">
        <v>177</v>
      </c>
      <c r="AI25" s="373"/>
      <c r="AJ25" s="373"/>
      <c r="AK25" s="373"/>
      <c r="AL25" s="374"/>
      <c r="AM25" s="372" t="s">
        <v>177</v>
      </c>
      <c r="AN25" s="373"/>
      <c r="AO25" s="373"/>
      <c r="AP25" s="373"/>
      <c r="AQ25" s="373"/>
      <c r="AR25" s="374"/>
      <c r="AS25" s="372" t="s">
        <v>177</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1739727</v>
      </c>
      <c r="BO25" s="449"/>
      <c r="BP25" s="449"/>
      <c r="BQ25" s="449"/>
      <c r="BR25" s="449"/>
      <c r="BS25" s="449"/>
      <c r="BT25" s="449"/>
      <c r="BU25" s="450"/>
      <c r="BV25" s="448">
        <v>575537</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c r="A26" s="181"/>
      <c r="B26" s="398"/>
      <c r="C26" s="399"/>
      <c r="D26" s="400"/>
      <c r="E26" s="375" t="s">
        <v>179</v>
      </c>
      <c r="F26" s="376"/>
      <c r="G26" s="376"/>
      <c r="H26" s="376"/>
      <c r="I26" s="376"/>
      <c r="J26" s="376"/>
      <c r="K26" s="377"/>
      <c r="L26" s="372">
        <v>1</v>
      </c>
      <c r="M26" s="373"/>
      <c r="N26" s="373"/>
      <c r="O26" s="373"/>
      <c r="P26" s="374"/>
      <c r="Q26" s="372">
        <v>5670</v>
      </c>
      <c r="R26" s="373"/>
      <c r="S26" s="373"/>
      <c r="T26" s="373"/>
      <c r="U26" s="373"/>
      <c r="V26" s="374"/>
      <c r="W26" s="462"/>
      <c r="X26" s="399"/>
      <c r="Y26" s="400"/>
      <c r="Z26" s="375" t="s">
        <v>180</v>
      </c>
      <c r="AA26" s="430"/>
      <c r="AB26" s="430"/>
      <c r="AC26" s="430"/>
      <c r="AD26" s="430"/>
      <c r="AE26" s="430"/>
      <c r="AF26" s="430"/>
      <c r="AG26" s="431"/>
      <c r="AH26" s="372">
        <v>1</v>
      </c>
      <c r="AI26" s="373"/>
      <c r="AJ26" s="373"/>
      <c r="AK26" s="373"/>
      <c r="AL26" s="374"/>
      <c r="AM26" s="372" t="s">
        <v>181</v>
      </c>
      <c r="AN26" s="373"/>
      <c r="AO26" s="373"/>
      <c r="AP26" s="373"/>
      <c r="AQ26" s="373"/>
      <c r="AR26" s="374"/>
      <c r="AS26" s="372" t="s">
        <v>182</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t="s">
        <v>141</v>
      </c>
      <c r="BO26" s="420"/>
      <c r="BP26" s="420"/>
      <c r="BQ26" s="420"/>
      <c r="BR26" s="420"/>
      <c r="BS26" s="420"/>
      <c r="BT26" s="420"/>
      <c r="BU26" s="421"/>
      <c r="BV26" s="419" t="s">
        <v>177</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c r="A27" s="181"/>
      <c r="B27" s="398"/>
      <c r="C27" s="399"/>
      <c r="D27" s="400"/>
      <c r="E27" s="375" t="s">
        <v>184</v>
      </c>
      <c r="F27" s="376"/>
      <c r="G27" s="376"/>
      <c r="H27" s="376"/>
      <c r="I27" s="376"/>
      <c r="J27" s="376"/>
      <c r="K27" s="377"/>
      <c r="L27" s="372">
        <v>1</v>
      </c>
      <c r="M27" s="373"/>
      <c r="N27" s="373"/>
      <c r="O27" s="373"/>
      <c r="P27" s="374"/>
      <c r="Q27" s="372">
        <v>3040</v>
      </c>
      <c r="R27" s="373"/>
      <c r="S27" s="373"/>
      <c r="T27" s="373"/>
      <c r="U27" s="373"/>
      <c r="V27" s="374"/>
      <c r="W27" s="462"/>
      <c r="X27" s="399"/>
      <c r="Y27" s="400"/>
      <c r="Z27" s="375" t="s">
        <v>185</v>
      </c>
      <c r="AA27" s="376"/>
      <c r="AB27" s="376"/>
      <c r="AC27" s="376"/>
      <c r="AD27" s="376"/>
      <c r="AE27" s="376"/>
      <c r="AF27" s="376"/>
      <c r="AG27" s="377"/>
      <c r="AH27" s="372">
        <v>1</v>
      </c>
      <c r="AI27" s="373"/>
      <c r="AJ27" s="373"/>
      <c r="AK27" s="373"/>
      <c r="AL27" s="374"/>
      <c r="AM27" s="372" t="s">
        <v>182</v>
      </c>
      <c r="AN27" s="373"/>
      <c r="AO27" s="373"/>
      <c r="AP27" s="373"/>
      <c r="AQ27" s="373"/>
      <c r="AR27" s="374"/>
      <c r="AS27" s="372" t="s">
        <v>182</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v>153887</v>
      </c>
      <c r="BO27" s="454"/>
      <c r="BP27" s="454"/>
      <c r="BQ27" s="454"/>
      <c r="BR27" s="454"/>
      <c r="BS27" s="454"/>
      <c r="BT27" s="454"/>
      <c r="BU27" s="455"/>
      <c r="BV27" s="453">
        <v>153884</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c r="A28" s="181"/>
      <c r="B28" s="398"/>
      <c r="C28" s="399"/>
      <c r="D28" s="400"/>
      <c r="E28" s="375" t="s">
        <v>187</v>
      </c>
      <c r="F28" s="376"/>
      <c r="G28" s="376"/>
      <c r="H28" s="376"/>
      <c r="I28" s="376"/>
      <c r="J28" s="376"/>
      <c r="K28" s="377"/>
      <c r="L28" s="372">
        <v>1</v>
      </c>
      <c r="M28" s="373"/>
      <c r="N28" s="373"/>
      <c r="O28" s="373"/>
      <c r="P28" s="374"/>
      <c r="Q28" s="372">
        <v>2510</v>
      </c>
      <c r="R28" s="373"/>
      <c r="S28" s="373"/>
      <c r="T28" s="373"/>
      <c r="U28" s="373"/>
      <c r="V28" s="374"/>
      <c r="W28" s="462"/>
      <c r="X28" s="399"/>
      <c r="Y28" s="400"/>
      <c r="Z28" s="375" t="s">
        <v>188</v>
      </c>
      <c r="AA28" s="376"/>
      <c r="AB28" s="376"/>
      <c r="AC28" s="376"/>
      <c r="AD28" s="376"/>
      <c r="AE28" s="376"/>
      <c r="AF28" s="376"/>
      <c r="AG28" s="377"/>
      <c r="AH28" s="372" t="s">
        <v>177</v>
      </c>
      <c r="AI28" s="373"/>
      <c r="AJ28" s="373"/>
      <c r="AK28" s="373"/>
      <c r="AL28" s="374"/>
      <c r="AM28" s="372" t="s">
        <v>177</v>
      </c>
      <c r="AN28" s="373"/>
      <c r="AO28" s="373"/>
      <c r="AP28" s="373"/>
      <c r="AQ28" s="373"/>
      <c r="AR28" s="374"/>
      <c r="AS28" s="372" t="s">
        <v>177</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1052919</v>
      </c>
      <c r="BO28" s="449"/>
      <c r="BP28" s="449"/>
      <c r="BQ28" s="449"/>
      <c r="BR28" s="449"/>
      <c r="BS28" s="449"/>
      <c r="BT28" s="449"/>
      <c r="BU28" s="450"/>
      <c r="BV28" s="448">
        <v>1025901</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c r="A29" s="181"/>
      <c r="B29" s="398"/>
      <c r="C29" s="399"/>
      <c r="D29" s="400"/>
      <c r="E29" s="375" t="s">
        <v>190</v>
      </c>
      <c r="F29" s="376"/>
      <c r="G29" s="376"/>
      <c r="H29" s="376"/>
      <c r="I29" s="376"/>
      <c r="J29" s="376"/>
      <c r="K29" s="377"/>
      <c r="L29" s="372">
        <v>8</v>
      </c>
      <c r="M29" s="373"/>
      <c r="N29" s="373"/>
      <c r="O29" s="373"/>
      <c r="P29" s="374"/>
      <c r="Q29" s="372">
        <v>2280</v>
      </c>
      <c r="R29" s="373"/>
      <c r="S29" s="373"/>
      <c r="T29" s="373"/>
      <c r="U29" s="373"/>
      <c r="V29" s="374"/>
      <c r="W29" s="463"/>
      <c r="X29" s="464"/>
      <c r="Y29" s="465"/>
      <c r="Z29" s="375" t="s">
        <v>191</v>
      </c>
      <c r="AA29" s="376"/>
      <c r="AB29" s="376"/>
      <c r="AC29" s="376"/>
      <c r="AD29" s="376"/>
      <c r="AE29" s="376"/>
      <c r="AF29" s="376"/>
      <c r="AG29" s="377"/>
      <c r="AH29" s="372">
        <v>94</v>
      </c>
      <c r="AI29" s="373"/>
      <c r="AJ29" s="373"/>
      <c r="AK29" s="373"/>
      <c r="AL29" s="374"/>
      <c r="AM29" s="372">
        <v>308849</v>
      </c>
      <c r="AN29" s="373"/>
      <c r="AO29" s="373"/>
      <c r="AP29" s="373"/>
      <c r="AQ29" s="373"/>
      <c r="AR29" s="374"/>
      <c r="AS29" s="372">
        <v>3286</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474140</v>
      </c>
      <c r="BO29" s="420"/>
      <c r="BP29" s="420"/>
      <c r="BQ29" s="420"/>
      <c r="BR29" s="420"/>
      <c r="BS29" s="420"/>
      <c r="BT29" s="420"/>
      <c r="BU29" s="421"/>
      <c r="BV29" s="419">
        <v>474131</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96.9</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1159133</v>
      </c>
      <c r="BO30" s="454"/>
      <c r="BP30" s="454"/>
      <c r="BQ30" s="454"/>
      <c r="BR30" s="454"/>
      <c r="BS30" s="454"/>
      <c r="BT30" s="454"/>
      <c r="BU30" s="455"/>
      <c r="BV30" s="453">
        <v>934714</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201</v>
      </c>
      <c r="X33" s="370"/>
      <c r="Y33" s="370"/>
      <c r="Z33" s="370"/>
      <c r="AA33" s="370"/>
      <c r="AB33" s="370"/>
      <c r="AC33" s="370"/>
      <c r="AD33" s="370"/>
      <c r="AE33" s="370"/>
      <c r="AF33" s="370"/>
      <c r="AG33" s="370"/>
      <c r="AH33" s="370"/>
      <c r="AI33" s="370"/>
      <c r="AJ33" s="370"/>
      <c r="AK33" s="370"/>
      <c r="AL33" s="206"/>
      <c r="AM33" s="371" t="s">
        <v>200</v>
      </c>
      <c r="AN33" s="371"/>
      <c r="AO33" s="370" t="s">
        <v>202</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200</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国民健康保険事業勘定特別会計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南種子町水道事業会計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6</v>
      </c>
      <c r="BX34" s="367"/>
      <c r="BY34" s="368" t="str">
        <f>IF('各会計、関係団体の財政状況及び健全化判断比率'!B68="","",'各会計、関係団体の財政状況及び健全化判断比率'!B68)</f>
        <v>鹿児島県市町村総合事務組合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7</v>
      </c>
      <c r="BX35" s="367"/>
      <c r="BY35" s="368" t="str">
        <f>IF('各会計、関係団体の財政状況及び健全化判断比率'!B69="","",'各会計、関係団体の財政状況及び健全化判断比率'!B69)</f>
        <v>中南衛生管理組合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後期高齢者医療保険特別会計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8</v>
      </c>
      <c r="BX36" s="367"/>
      <c r="BY36" s="368" t="str">
        <f>IF('各会計、関係団体の財政状況及び健全化判断比率'!B70="","",'各会計、関係団体の財政状況及び健全化判断比率'!B70)</f>
        <v>熊毛地区消防組合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9</v>
      </c>
      <c r="BX37" s="367"/>
      <c r="BY37" s="368" t="str">
        <f>IF('各会計、関係団体の財政状況及び健全化判断比率'!B71="","",'各会計、関係団体の財政状況及び健全化判断比率'!B71)</f>
        <v>鹿児島県後期高齢者医療広域連合（一般会計）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10</v>
      </c>
      <c r="BX38" s="367"/>
      <c r="BY38" s="368" t="str">
        <f>IF('各会計、関係団体の財政状況及び健全化判断比率'!B72="","",'各会計、関係団体の財政状況及び健全化判断比率'!B72)</f>
        <v>鹿児島県後期高齢者医療広域連合（特別会計）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11</v>
      </c>
      <c r="BX39" s="367"/>
      <c r="BY39" s="368" t="str">
        <f>IF('各会計、関係団体の財政状況及び健全化判断比率'!B73="","",'各会計、関係団体の財政状況及び健全化判断比率'!B73)</f>
        <v>公立種子島病院組合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12</v>
      </c>
      <c r="BX40" s="367"/>
      <c r="BY40" s="368" t="str">
        <f>IF('各会計、関係団体の財政状況及び健全化判断比率'!B74="","",'各会計、関係団体の財政状況及び健全化判断比率'!B74)</f>
        <v>種子島産婦人科医院組合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uZbgH2698L8SwLNKqkhXMslGGBermNrypzIqbCK1Pvi8uc4H7eraRbhjN17xx/LSsXEyMFWoxnvXiCIAdTUiNA==" saltValue="GPmigGUZtPD2tWp6BWIHU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151" t="s">
        <v>562</v>
      </c>
      <c r="D34" s="1151"/>
      <c r="E34" s="1152"/>
      <c r="F34" s="32" t="s">
        <v>513</v>
      </c>
      <c r="G34" s="33">
        <v>0.76</v>
      </c>
      <c r="H34" s="33">
        <v>0.34</v>
      </c>
      <c r="I34" s="33">
        <v>1.05</v>
      </c>
      <c r="J34" s="34">
        <v>1.76</v>
      </c>
      <c r="K34" s="22"/>
      <c r="L34" s="22"/>
      <c r="M34" s="22"/>
      <c r="N34" s="22"/>
      <c r="O34" s="22"/>
      <c r="P34" s="22"/>
    </row>
    <row r="35" spans="1:16" ht="39" customHeight="1">
      <c r="A35" s="22"/>
      <c r="B35" s="35"/>
      <c r="C35" s="1145" t="s">
        <v>563</v>
      </c>
      <c r="D35" s="1146"/>
      <c r="E35" s="1147"/>
      <c r="F35" s="36">
        <v>0.77</v>
      </c>
      <c r="G35" s="37">
        <v>1.36</v>
      </c>
      <c r="H35" s="37">
        <v>0.87</v>
      </c>
      <c r="I35" s="37">
        <v>1.36</v>
      </c>
      <c r="J35" s="38">
        <v>1.31</v>
      </c>
      <c r="K35" s="22"/>
      <c r="L35" s="22"/>
      <c r="M35" s="22"/>
      <c r="N35" s="22"/>
      <c r="O35" s="22"/>
      <c r="P35" s="22"/>
    </row>
    <row r="36" spans="1:16" ht="39" customHeight="1">
      <c r="A36" s="22"/>
      <c r="B36" s="35"/>
      <c r="C36" s="1145" t="s">
        <v>564</v>
      </c>
      <c r="D36" s="1146"/>
      <c r="E36" s="1147"/>
      <c r="F36" s="36">
        <v>0.22</v>
      </c>
      <c r="G36" s="37">
        <v>0.21</v>
      </c>
      <c r="H36" s="37">
        <v>0.16</v>
      </c>
      <c r="I36" s="37">
        <v>0.37</v>
      </c>
      <c r="J36" s="38">
        <v>0.28999999999999998</v>
      </c>
      <c r="K36" s="22"/>
      <c r="L36" s="22"/>
      <c r="M36" s="22"/>
      <c r="N36" s="22"/>
      <c r="O36" s="22"/>
      <c r="P36" s="22"/>
    </row>
    <row r="37" spans="1:16" ht="39" customHeight="1">
      <c r="A37" s="22"/>
      <c r="B37" s="35"/>
      <c r="C37" s="1145" t="s">
        <v>565</v>
      </c>
      <c r="D37" s="1146"/>
      <c r="E37" s="1147"/>
      <c r="F37" s="36">
        <v>0.02</v>
      </c>
      <c r="G37" s="37">
        <v>0.01</v>
      </c>
      <c r="H37" s="37">
        <v>0.01</v>
      </c>
      <c r="I37" s="37">
        <v>0.01</v>
      </c>
      <c r="J37" s="38">
        <v>0.02</v>
      </c>
      <c r="K37" s="22"/>
      <c r="L37" s="22"/>
      <c r="M37" s="22"/>
      <c r="N37" s="22"/>
      <c r="O37" s="22"/>
      <c r="P37" s="22"/>
    </row>
    <row r="38" spans="1:16" ht="39" customHeight="1">
      <c r="A38" s="22"/>
      <c r="B38" s="35"/>
      <c r="C38" s="1145" t="s">
        <v>566</v>
      </c>
      <c r="D38" s="1146"/>
      <c r="E38" s="1147"/>
      <c r="F38" s="36">
        <v>0.06</v>
      </c>
      <c r="G38" s="37">
        <v>0.05</v>
      </c>
      <c r="H38" s="37">
        <v>0.02</v>
      </c>
      <c r="I38" s="37">
        <v>0.01</v>
      </c>
      <c r="J38" s="38">
        <v>0</v>
      </c>
      <c r="K38" s="22"/>
      <c r="L38" s="22"/>
      <c r="M38" s="22"/>
      <c r="N38" s="22"/>
      <c r="O38" s="22"/>
      <c r="P38" s="22"/>
    </row>
    <row r="39" spans="1:16" ht="39" customHeight="1">
      <c r="A39" s="22"/>
      <c r="B39" s="35"/>
      <c r="C39" s="1145"/>
      <c r="D39" s="1146"/>
      <c r="E39" s="1147"/>
      <c r="F39" s="36"/>
      <c r="G39" s="37"/>
      <c r="H39" s="37"/>
      <c r="I39" s="37"/>
      <c r="J39" s="38"/>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567</v>
      </c>
      <c r="D42" s="1146"/>
      <c r="E42" s="1147"/>
      <c r="F42" s="36" t="s">
        <v>513</v>
      </c>
      <c r="G42" s="37" t="s">
        <v>513</v>
      </c>
      <c r="H42" s="37" t="s">
        <v>513</v>
      </c>
      <c r="I42" s="37" t="s">
        <v>513</v>
      </c>
      <c r="J42" s="38" t="s">
        <v>513</v>
      </c>
      <c r="K42" s="22"/>
      <c r="L42" s="22"/>
      <c r="M42" s="22"/>
      <c r="N42" s="22"/>
      <c r="O42" s="22"/>
      <c r="P42" s="22"/>
    </row>
    <row r="43" spans="1:16" ht="39" customHeight="1" thickBot="1">
      <c r="A43" s="22"/>
      <c r="B43" s="40"/>
      <c r="C43" s="1148" t="s">
        <v>568</v>
      </c>
      <c r="D43" s="1149"/>
      <c r="E43" s="1150"/>
      <c r="F43" s="41">
        <v>0.09</v>
      </c>
      <c r="G43" s="42" t="s">
        <v>513</v>
      </c>
      <c r="H43" s="42" t="s">
        <v>513</v>
      </c>
      <c r="I43" s="42" t="s">
        <v>513</v>
      </c>
      <c r="J43" s="43" t="s">
        <v>513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adBo/t6TJjXfBTM1Vmf6Hx4aD9pG2WcQNJc1zdKlgLa1T6rPcJWElF3lp8kEpbV+6V5DhhVZscE5O56NMpnP8g==" saltValue="XJs319JRngIsXPtCVewZ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176" t="s">
        <v>11</v>
      </c>
      <c r="C45" s="1177"/>
      <c r="D45" s="58"/>
      <c r="E45" s="1182" t="s">
        <v>12</v>
      </c>
      <c r="F45" s="1182"/>
      <c r="G45" s="1182"/>
      <c r="H45" s="1182"/>
      <c r="I45" s="1182"/>
      <c r="J45" s="1183"/>
      <c r="K45" s="59">
        <v>723</v>
      </c>
      <c r="L45" s="60">
        <v>703</v>
      </c>
      <c r="M45" s="60">
        <v>750</v>
      </c>
      <c r="N45" s="60">
        <v>801</v>
      </c>
      <c r="O45" s="61">
        <v>797</v>
      </c>
      <c r="P45" s="48"/>
      <c r="Q45" s="48"/>
      <c r="R45" s="48"/>
      <c r="S45" s="48"/>
      <c r="T45" s="48"/>
      <c r="U45" s="48"/>
    </row>
    <row r="46" spans="1:21" ht="30.75" customHeight="1">
      <c r="A46" s="48"/>
      <c r="B46" s="1178"/>
      <c r="C46" s="1179"/>
      <c r="D46" s="62"/>
      <c r="E46" s="1155" t="s">
        <v>13</v>
      </c>
      <c r="F46" s="1155"/>
      <c r="G46" s="1155"/>
      <c r="H46" s="1155"/>
      <c r="I46" s="1155"/>
      <c r="J46" s="1156"/>
      <c r="K46" s="63" t="s">
        <v>513</v>
      </c>
      <c r="L46" s="64" t="s">
        <v>513</v>
      </c>
      <c r="M46" s="64" t="s">
        <v>513</v>
      </c>
      <c r="N46" s="64" t="s">
        <v>513</v>
      </c>
      <c r="O46" s="65" t="s">
        <v>513</v>
      </c>
      <c r="P46" s="48"/>
      <c r="Q46" s="48"/>
      <c r="R46" s="48"/>
      <c r="S46" s="48"/>
      <c r="T46" s="48"/>
      <c r="U46" s="48"/>
    </row>
    <row r="47" spans="1:21" ht="30.75" customHeight="1">
      <c r="A47" s="48"/>
      <c r="B47" s="1178"/>
      <c r="C47" s="1179"/>
      <c r="D47" s="62"/>
      <c r="E47" s="1155" t="s">
        <v>14</v>
      </c>
      <c r="F47" s="1155"/>
      <c r="G47" s="1155"/>
      <c r="H47" s="1155"/>
      <c r="I47" s="1155"/>
      <c r="J47" s="1156"/>
      <c r="K47" s="63" t="s">
        <v>513</v>
      </c>
      <c r="L47" s="64" t="s">
        <v>513</v>
      </c>
      <c r="M47" s="64" t="s">
        <v>513</v>
      </c>
      <c r="N47" s="64" t="s">
        <v>513</v>
      </c>
      <c r="O47" s="65" t="s">
        <v>513</v>
      </c>
      <c r="P47" s="48"/>
      <c r="Q47" s="48"/>
      <c r="R47" s="48"/>
      <c r="S47" s="48"/>
      <c r="T47" s="48"/>
      <c r="U47" s="48"/>
    </row>
    <row r="48" spans="1:21" ht="30.75" customHeight="1">
      <c r="A48" s="48"/>
      <c r="B48" s="1178"/>
      <c r="C48" s="1179"/>
      <c r="D48" s="62"/>
      <c r="E48" s="1155" t="s">
        <v>15</v>
      </c>
      <c r="F48" s="1155"/>
      <c r="G48" s="1155"/>
      <c r="H48" s="1155"/>
      <c r="I48" s="1155"/>
      <c r="J48" s="1156"/>
      <c r="K48" s="63">
        <v>46</v>
      </c>
      <c r="L48" s="64">
        <v>49</v>
      </c>
      <c r="M48" s="64">
        <v>46</v>
      </c>
      <c r="N48" s="64">
        <v>43</v>
      </c>
      <c r="O48" s="65">
        <v>51</v>
      </c>
      <c r="P48" s="48"/>
      <c r="Q48" s="48"/>
      <c r="R48" s="48"/>
      <c r="S48" s="48"/>
      <c r="T48" s="48"/>
      <c r="U48" s="48"/>
    </row>
    <row r="49" spans="1:21" ht="30.75" customHeight="1">
      <c r="A49" s="48"/>
      <c r="B49" s="1178"/>
      <c r="C49" s="1179"/>
      <c r="D49" s="62"/>
      <c r="E49" s="1155" t="s">
        <v>16</v>
      </c>
      <c r="F49" s="1155"/>
      <c r="G49" s="1155"/>
      <c r="H49" s="1155"/>
      <c r="I49" s="1155"/>
      <c r="J49" s="1156"/>
      <c r="K49" s="63">
        <v>71</v>
      </c>
      <c r="L49" s="64">
        <v>73</v>
      </c>
      <c r="M49" s="64">
        <v>75</v>
      </c>
      <c r="N49" s="64">
        <v>76</v>
      </c>
      <c r="O49" s="65">
        <v>77</v>
      </c>
      <c r="P49" s="48"/>
      <c r="Q49" s="48"/>
      <c r="R49" s="48"/>
      <c r="S49" s="48"/>
      <c r="T49" s="48"/>
      <c r="U49" s="48"/>
    </row>
    <row r="50" spans="1:21" ht="30.75" customHeight="1">
      <c r="A50" s="48"/>
      <c r="B50" s="1178"/>
      <c r="C50" s="1179"/>
      <c r="D50" s="62"/>
      <c r="E50" s="1155" t="s">
        <v>17</v>
      </c>
      <c r="F50" s="1155"/>
      <c r="G50" s="1155"/>
      <c r="H50" s="1155"/>
      <c r="I50" s="1155"/>
      <c r="J50" s="1156"/>
      <c r="K50" s="63" t="s">
        <v>513</v>
      </c>
      <c r="L50" s="64" t="s">
        <v>513</v>
      </c>
      <c r="M50" s="64" t="s">
        <v>513</v>
      </c>
      <c r="N50" s="64" t="s">
        <v>513</v>
      </c>
      <c r="O50" s="65" t="s">
        <v>513</v>
      </c>
      <c r="P50" s="48"/>
      <c r="Q50" s="48"/>
      <c r="R50" s="48"/>
      <c r="S50" s="48"/>
      <c r="T50" s="48"/>
      <c r="U50" s="48"/>
    </row>
    <row r="51" spans="1:21" ht="30.75" customHeight="1">
      <c r="A51" s="48"/>
      <c r="B51" s="1180"/>
      <c r="C51" s="1181"/>
      <c r="D51" s="66"/>
      <c r="E51" s="1155" t="s">
        <v>18</v>
      </c>
      <c r="F51" s="1155"/>
      <c r="G51" s="1155"/>
      <c r="H51" s="1155"/>
      <c r="I51" s="1155"/>
      <c r="J51" s="1156"/>
      <c r="K51" s="63">
        <v>0</v>
      </c>
      <c r="L51" s="64">
        <v>1</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516</v>
      </c>
      <c r="L52" s="64">
        <v>490</v>
      </c>
      <c r="M52" s="64">
        <v>535</v>
      </c>
      <c r="N52" s="64">
        <v>567</v>
      </c>
      <c r="O52" s="65">
        <v>565</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324</v>
      </c>
      <c r="L53" s="69">
        <v>336</v>
      </c>
      <c r="M53" s="69">
        <v>336</v>
      </c>
      <c r="N53" s="69">
        <v>353</v>
      </c>
      <c r="O53" s="70">
        <v>360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569</v>
      </c>
      <c r="P56" s="48"/>
      <c r="Q56" s="48"/>
      <c r="R56" s="48"/>
      <c r="S56" s="48"/>
      <c r="T56" s="48"/>
      <c r="U56" s="48"/>
    </row>
    <row r="57" spans="1:21" ht="31.5" customHeight="1" thickBot="1">
      <c r="A57" s="48"/>
      <c r="B57" s="76"/>
      <c r="C57" s="77"/>
      <c r="D57" s="77"/>
      <c r="E57" s="78"/>
      <c r="F57" s="78"/>
      <c r="G57" s="78"/>
      <c r="H57" s="78"/>
      <c r="I57" s="78"/>
      <c r="J57" s="79" t="s">
        <v>2</v>
      </c>
      <c r="K57" s="80" t="s">
        <v>570</v>
      </c>
      <c r="L57" s="81" t="s">
        <v>571</v>
      </c>
      <c r="M57" s="81" t="s">
        <v>572</v>
      </c>
      <c r="N57" s="81" t="s">
        <v>573</v>
      </c>
      <c r="O57" s="82" t="s">
        <v>574</v>
      </c>
      <c r="P57" s="48"/>
      <c r="Q57" s="48"/>
      <c r="R57" s="48"/>
      <c r="S57" s="48"/>
      <c r="T57" s="48"/>
      <c r="U57" s="48"/>
    </row>
    <row r="58" spans="1:21" ht="31.5" customHeight="1">
      <c r="B58" s="1161" t="s">
        <v>26</v>
      </c>
      <c r="C58" s="1162"/>
      <c r="D58" s="1167" t="s">
        <v>27</v>
      </c>
      <c r="E58" s="1168"/>
      <c r="F58" s="1168"/>
      <c r="G58" s="1168"/>
      <c r="H58" s="1168"/>
      <c r="I58" s="1168"/>
      <c r="J58" s="1169"/>
      <c r="K58" s="83"/>
      <c r="L58" s="84"/>
      <c r="M58" s="84"/>
      <c r="N58" s="84"/>
      <c r="O58" s="85"/>
    </row>
    <row r="59" spans="1:21" ht="31.5" customHeight="1">
      <c r="B59" s="1163"/>
      <c r="C59" s="1164"/>
      <c r="D59" s="1170" t="s">
        <v>28</v>
      </c>
      <c r="E59" s="1171"/>
      <c r="F59" s="1171"/>
      <c r="G59" s="1171"/>
      <c r="H59" s="1171"/>
      <c r="I59" s="1171"/>
      <c r="J59" s="1172"/>
      <c r="K59" s="86"/>
      <c r="L59" s="87"/>
      <c r="M59" s="87"/>
      <c r="N59" s="87"/>
      <c r="O59" s="88"/>
    </row>
    <row r="60" spans="1:21" ht="31.5" customHeight="1" thickBot="1">
      <c r="B60" s="1165"/>
      <c r="C60" s="1166"/>
      <c r="D60" s="1173" t="s">
        <v>29</v>
      </c>
      <c r="E60" s="1174"/>
      <c r="F60" s="1174"/>
      <c r="G60" s="1174"/>
      <c r="H60" s="1174"/>
      <c r="I60" s="1174"/>
      <c r="J60" s="1175"/>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1df4rUwqd1zlsAnb3LFijfrO261NyjdtTJQ9JYLIrEKsmwRFZn8JYyVEvRPoy/GjnHiDL8OEFsIM6lW4q4hchg==" saltValue="Ju4t+ZbCWRUVS2QmY9Mxh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4"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554</v>
      </c>
      <c r="J40" s="103" t="s">
        <v>555</v>
      </c>
      <c r="K40" s="103" t="s">
        <v>556</v>
      </c>
      <c r="L40" s="103" t="s">
        <v>557</v>
      </c>
      <c r="M40" s="104" t="s">
        <v>558</v>
      </c>
    </row>
    <row r="41" spans="2:13" ht="27.75" customHeight="1">
      <c r="B41" s="1196" t="s">
        <v>32</v>
      </c>
      <c r="C41" s="1197"/>
      <c r="D41" s="105"/>
      <c r="E41" s="1198" t="s">
        <v>33</v>
      </c>
      <c r="F41" s="1198"/>
      <c r="G41" s="1198"/>
      <c r="H41" s="1199"/>
      <c r="I41" s="355">
        <v>6315</v>
      </c>
      <c r="J41" s="356">
        <v>6319</v>
      </c>
      <c r="K41" s="356">
        <v>6207</v>
      </c>
      <c r="L41" s="356">
        <v>5935</v>
      </c>
      <c r="M41" s="357">
        <v>5637</v>
      </c>
    </row>
    <row r="42" spans="2:13" ht="27.75" customHeight="1">
      <c r="B42" s="1186"/>
      <c r="C42" s="1187"/>
      <c r="D42" s="106"/>
      <c r="E42" s="1190" t="s">
        <v>34</v>
      </c>
      <c r="F42" s="1190"/>
      <c r="G42" s="1190"/>
      <c r="H42" s="1191"/>
      <c r="I42" s="358" t="s">
        <v>513</v>
      </c>
      <c r="J42" s="359" t="s">
        <v>513</v>
      </c>
      <c r="K42" s="359" t="s">
        <v>513</v>
      </c>
      <c r="L42" s="359" t="s">
        <v>513</v>
      </c>
      <c r="M42" s="360" t="s">
        <v>513</v>
      </c>
    </row>
    <row r="43" spans="2:13" ht="27.75" customHeight="1">
      <c r="B43" s="1186"/>
      <c r="C43" s="1187"/>
      <c r="D43" s="106"/>
      <c r="E43" s="1190" t="s">
        <v>35</v>
      </c>
      <c r="F43" s="1190"/>
      <c r="G43" s="1190"/>
      <c r="H43" s="1191"/>
      <c r="I43" s="358">
        <v>664</v>
      </c>
      <c r="J43" s="359">
        <v>642</v>
      </c>
      <c r="K43" s="359">
        <v>653</v>
      </c>
      <c r="L43" s="359">
        <v>620</v>
      </c>
      <c r="M43" s="360">
        <v>598</v>
      </c>
    </row>
    <row r="44" spans="2:13" ht="27.75" customHeight="1">
      <c r="B44" s="1186"/>
      <c r="C44" s="1187"/>
      <c r="D44" s="106"/>
      <c r="E44" s="1190" t="s">
        <v>36</v>
      </c>
      <c r="F44" s="1190"/>
      <c r="G44" s="1190"/>
      <c r="H44" s="1191"/>
      <c r="I44" s="358">
        <v>1109</v>
      </c>
      <c r="J44" s="359">
        <v>1041</v>
      </c>
      <c r="K44" s="359">
        <v>967</v>
      </c>
      <c r="L44" s="359">
        <v>893</v>
      </c>
      <c r="M44" s="360">
        <v>1001</v>
      </c>
    </row>
    <row r="45" spans="2:13" ht="27.75" customHeight="1">
      <c r="B45" s="1186"/>
      <c r="C45" s="1187"/>
      <c r="D45" s="106"/>
      <c r="E45" s="1190" t="s">
        <v>37</v>
      </c>
      <c r="F45" s="1190"/>
      <c r="G45" s="1190"/>
      <c r="H45" s="1191"/>
      <c r="I45" s="358">
        <v>941</v>
      </c>
      <c r="J45" s="359">
        <v>944</v>
      </c>
      <c r="K45" s="359">
        <v>904</v>
      </c>
      <c r="L45" s="359">
        <v>932</v>
      </c>
      <c r="M45" s="360">
        <v>956</v>
      </c>
    </row>
    <row r="46" spans="2:13" ht="27.75" customHeight="1">
      <c r="B46" s="1186"/>
      <c r="C46" s="1187"/>
      <c r="D46" s="107"/>
      <c r="E46" s="1190" t="s">
        <v>38</v>
      </c>
      <c r="F46" s="1190"/>
      <c r="G46" s="1190"/>
      <c r="H46" s="1191"/>
      <c r="I46" s="358">
        <v>12</v>
      </c>
      <c r="J46" s="359">
        <v>10</v>
      </c>
      <c r="K46" s="359">
        <v>8</v>
      </c>
      <c r="L46" s="359">
        <v>6</v>
      </c>
      <c r="M46" s="360">
        <v>5</v>
      </c>
    </row>
    <row r="47" spans="2:13" ht="27.75" customHeight="1">
      <c r="B47" s="1186"/>
      <c r="C47" s="1187"/>
      <c r="D47" s="108"/>
      <c r="E47" s="1200" t="s">
        <v>39</v>
      </c>
      <c r="F47" s="1201"/>
      <c r="G47" s="1201"/>
      <c r="H47" s="1202"/>
      <c r="I47" s="358" t="s">
        <v>513</v>
      </c>
      <c r="J47" s="359" t="s">
        <v>513</v>
      </c>
      <c r="K47" s="359" t="s">
        <v>513</v>
      </c>
      <c r="L47" s="359" t="s">
        <v>513</v>
      </c>
      <c r="M47" s="360" t="s">
        <v>513</v>
      </c>
    </row>
    <row r="48" spans="2:13" ht="27.75" customHeight="1">
      <c r="B48" s="1186"/>
      <c r="C48" s="1187"/>
      <c r="D48" s="106"/>
      <c r="E48" s="1190" t="s">
        <v>40</v>
      </c>
      <c r="F48" s="1190"/>
      <c r="G48" s="1190"/>
      <c r="H48" s="1191"/>
      <c r="I48" s="358" t="s">
        <v>513</v>
      </c>
      <c r="J48" s="359" t="s">
        <v>513</v>
      </c>
      <c r="K48" s="359" t="s">
        <v>513</v>
      </c>
      <c r="L48" s="359" t="s">
        <v>513</v>
      </c>
      <c r="M48" s="360" t="s">
        <v>513</v>
      </c>
    </row>
    <row r="49" spans="2:13" ht="27.75" customHeight="1">
      <c r="B49" s="1188"/>
      <c r="C49" s="1189"/>
      <c r="D49" s="106"/>
      <c r="E49" s="1190" t="s">
        <v>41</v>
      </c>
      <c r="F49" s="1190"/>
      <c r="G49" s="1190"/>
      <c r="H49" s="1191"/>
      <c r="I49" s="358" t="s">
        <v>513</v>
      </c>
      <c r="J49" s="359">
        <v>3</v>
      </c>
      <c r="K49" s="359" t="s">
        <v>513</v>
      </c>
      <c r="L49" s="359" t="s">
        <v>513</v>
      </c>
      <c r="M49" s="360" t="s">
        <v>513</v>
      </c>
    </row>
    <row r="50" spans="2:13" ht="27.75" customHeight="1">
      <c r="B50" s="1184" t="s">
        <v>42</v>
      </c>
      <c r="C50" s="1185"/>
      <c r="D50" s="109"/>
      <c r="E50" s="1190" t="s">
        <v>43</v>
      </c>
      <c r="F50" s="1190"/>
      <c r="G50" s="1190"/>
      <c r="H50" s="1191"/>
      <c r="I50" s="358">
        <v>2448</v>
      </c>
      <c r="J50" s="359">
        <v>2229</v>
      </c>
      <c r="K50" s="359">
        <v>2233</v>
      </c>
      <c r="L50" s="359">
        <v>2610</v>
      </c>
      <c r="M50" s="360">
        <v>2875</v>
      </c>
    </row>
    <row r="51" spans="2:13" ht="27.75" customHeight="1">
      <c r="B51" s="1186"/>
      <c r="C51" s="1187"/>
      <c r="D51" s="106"/>
      <c r="E51" s="1190" t="s">
        <v>44</v>
      </c>
      <c r="F51" s="1190"/>
      <c r="G51" s="1190"/>
      <c r="H51" s="1191"/>
      <c r="I51" s="358" t="s">
        <v>513</v>
      </c>
      <c r="J51" s="359" t="s">
        <v>513</v>
      </c>
      <c r="K51" s="359" t="s">
        <v>513</v>
      </c>
      <c r="L51" s="359" t="s">
        <v>513</v>
      </c>
      <c r="M51" s="360" t="s">
        <v>513</v>
      </c>
    </row>
    <row r="52" spans="2:13" ht="27.75" customHeight="1">
      <c r="B52" s="1188"/>
      <c r="C52" s="1189"/>
      <c r="D52" s="106"/>
      <c r="E52" s="1190" t="s">
        <v>45</v>
      </c>
      <c r="F52" s="1190"/>
      <c r="G52" s="1190"/>
      <c r="H52" s="1191"/>
      <c r="I52" s="358">
        <v>5710</v>
      </c>
      <c r="J52" s="359">
        <v>5683</v>
      </c>
      <c r="K52" s="359">
        <v>5590</v>
      </c>
      <c r="L52" s="359">
        <v>5182</v>
      </c>
      <c r="M52" s="360">
        <v>5002</v>
      </c>
    </row>
    <row r="53" spans="2:13" ht="27.75" customHeight="1" thickBot="1">
      <c r="B53" s="1192" t="s">
        <v>46</v>
      </c>
      <c r="C53" s="1193"/>
      <c r="D53" s="110"/>
      <c r="E53" s="1194" t="s">
        <v>47</v>
      </c>
      <c r="F53" s="1194"/>
      <c r="G53" s="1194"/>
      <c r="H53" s="1195"/>
      <c r="I53" s="361">
        <v>883</v>
      </c>
      <c r="J53" s="362">
        <v>1047</v>
      </c>
      <c r="K53" s="362">
        <v>914</v>
      </c>
      <c r="L53" s="362">
        <v>594</v>
      </c>
      <c r="M53" s="363">
        <v>320</v>
      </c>
    </row>
    <row r="54" spans="2:13" ht="27.75" customHeight="1">
      <c r="B54" s="111" t="s">
        <v>48</v>
      </c>
      <c r="C54" s="112"/>
      <c r="D54" s="112"/>
      <c r="E54" s="113"/>
      <c r="F54" s="113"/>
      <c r="G54" s="113"/>
      <c r="H54" s="113"/>
      <c r="I54" s="114"/>
      <c r="J54" s="114"/>
      <c r="K54" s="114"/>
      <c r="L54" s="114"/>
      <c r="M54" s="114"/>
    </row>
    <row r="55" spans="2:13"/>
  </sheetData>
  <sheetProtection algorithmName="SHA-512" hashValue="sDaYFDK+M10RZQlBuQonRaE7tKBFWaQtyPrt8Kv3gvbjjKezBLbVMp8xftMzRt3Fs9t1VpmI66Ah80R+M8i2IQ==" saltValue="VAionxynS1aJipFfFfadA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556</v>
      </c>
      <c r="G54" s="119" t="s">
        <v>557</v>
      </c>
      <c r="H54" s="120" t="s">
        <v>558</v>
      </c>
    </row>
    <row r="55" spans="2:8" ht="52.5" customHeight="1">
      <c r="B55" s="121"/>
      <c r="C55" s="1211" t="s">
        <v>50</v>
      </c>
      <c r="D55" s="1211"/>
      <c r="E55" s="1212"/>
      <c r="F55" s="122">
        <v>883</v>
      </c>
      <c r="G55" s="122">
        <v>1026</v>
      </c>
      <c r="H55" s="123">
        <v>1053</v>
      </c>
    </row>
    <row r="56" spans="2:8" ht="52.5" customHeight="1">
      <c r="B56" s="124"/>
      <c r="C56" s="1213" t="s">
        <v>51</v>
      </c>
      <c r="D56" s="1213"/>
      <c r="E56" s="1214"/>
      <c r="F56" s="125">
        <v>424</v>
      </c>
      <c r="G56" s="125">
        <v>474</v>
      </c>
      <c r="H56" s="126">
        <v>474</v>
      </c>
    </row>
    <row r="57" spans="2:8" ht="53.25" customHeight="1">
      <c r="B57" s="124"/>
      <c r="C57" s="1215" t="s">
        <v>52</v>
      </c>
      <c r="D57" s="1215"/>
      <c r="E57" s="1216"/>
      <c r="F57" s="127">
        <v>754</v>
      </c>
      <c r="G57" s="127">
        <v>935</v>
      </c>
      <c r="H57" s="128">
        <v>1159</v>
      </c>
    </row>
    <row r="58" spans="2:8" ht="45.75" customHeight="1">
      <c r="B58" s="129"/>
      <c r="C58" s="1203" t="s">
        <v>589</v>
      </c>
      <c r="D58" s="1204"/>
      <c r="E58" s="1205"/>
      <c r="F58" s="130">
        <v>254</v>
      </c>
      <c r="G58" s="130">
        <v>254</v>
      </c>
      <c r="H58" s="131">
        <v>331</v>
      </c>
    </row>
    <row r="59" spans="2:8" ht="45.75" customHeight="1">
      <c r="B59" s="129"/>
      <c r="C59" s="1203" t="s">
        <v>590</v>
      </c>
      <c r="D59" s="1204"/>
      <c r="E59" s="1205"/>
      <c r="F59" s="130" t="s">
        <v>581</v>
      </c>
      <c r="G59" s="130">
        <v>245</v>
      </c>
      <c r="H59" s="131">
        <v>245</v>
      </c>
    </row>
    <row r="60" spans="2:8" ht="45.75" customHeight="1">
      <c r="B60" s="129"/>
      <c r="C60" s="1203" t="s">
        <v>591</v>
      </c>
      <c r="D60" s="1204"/>
      <c r="E60" s="1205"/>
      <c r="F60" s="130">
        <v>1</v>
      </c>
      <c r="G60" s="130">
        <v>131</v>
      </c>
      <c r="H60" s="131">
        <v>151</v>
      </c>
    </row>
    <row r="61" spans="2:8" ht="45.75" customHeight="1">
      <c r="B61" s="129"/>
      <c r="C61" s="1203" t="s">
        <v>592</v>
      </c>
      <c r="D61" s="1204"/>
      <c r="E61" s="1205"/>
      <c r="F61" s="130">
        <v>150</v>
      </c>
      <c r="G61" s="130">
        <v>150</v>
      </c>
      <c r="H61" s="131">
        <v>150</v>
      </c>
    </row>
    <row r="62" spans="2:8" ht="45.75" customHeight="1" thickBot="1">
      <c r="B62" s="132"/>
      <c r="C62" s="1206" t="s">
        <v>593</v>
      </c>
      <c r="D62" s="1207"/>
      <c r="E62" s="1208"/>
      <c r="F62" s="133">
        <v>39</v>
      </c>
      <c r="G62" s="133">
        <v>98</v>
      </c>
      <c r="H62" s="134">
        <v>142</v>
      </c>
    </row>
    <row r="63" spans="2:8" ht="52.5" customHeight="1" thickBot="1">
      <c r="B63" s="135"/>
      <c r="C63" s="1209" t="s">
        <v>53</v>
      </c>
      <c r="D63" s="1209"/>
      <c r="E63" s="1210"/>
      <c r="F63" s="136">
        <v>2060</v>
      </c>
      <c r="G63" s="136">
        <v>2435</v>
      </c>
      <c r="H63" s="137">
        <v>2686</v>
      </c>
    </row>
    <row r="64" spans="2:8"/>
  </sheetData>
  <sheetProtection algorithmName="SHA-512" hashValue="woZgFZsFE29B8zCNAAkHHxj8hlEvOElvz4CIbw1TCjNp9Uf7BgbUbde3OeraxV3XZl+BPmI3LHyM90c7dFVL4w==" saltValue="Q42LkOJz3mu6w/vQjsw/2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551</v>
      </c>
      <c r="G2" s="151"/>
      <c r="H2" s="152"/>
    </row>
    <row r="3" spans="1:8">
      <c r="A3" s="148" t="s">
        <v>544</v>
      </c>
      <c r="B3" s="153"/>
      <c r="C3" s="154"/>
      <c r="D3" s="155">
        <v>127054</v>
      </c>
      <c r="E3" s="156"/>
      <c r="F3" s="157">
        <v>167497</v>
      </c>
      <c r="G3" s="158"/>
      <c r="H3" s="159"/>
    </row>
    <row r="4" spans="1:8">
      <c r="A4" s="160"/>
      <c r="B4" s="161"/>
      <c r="C4" s="162"/>
      <c r="D4" s="163">
        <v>35211</v>
      </c>
      <c r="E4" s="164"/>
      <c r="F4" s="165">
        <v>82571</v>
      </c>
      <c r="G4" s="166"/>
      <c r="H4" s="167"/>
    </row>
    <row r="5" spans="1:8">
      <c r="A5" s="148" t="s">
        <v>546</v>
      </c>
      <c r="B5" s="153"/>
      <c r="C5" s="154"/>
      <c r="D5" s="155">
        <v>187630</v>
      </c>
      <c r="E5" s="156"/>
      <c r="F5" s="157">
        <v>190274</v>
      </c>
      <c r="G5" s="158"/>
      <c r="H5" s="159"/>
    </row>
    <row r="6" spans="1:8">
      <c r="A6" s="160"/>
      <c r="B6" s="161"/>
      <c r="C6" s="162"/>
      <c r="D6" s="163">
        <v>18942</v>
      </c>
      <c r="E6" s="164"/>
      <c r="F6" s="165">
        <v>88584</v>
      </c>
      <c r="G6" s="166"/>
      <c r="H6" s="167"/>
    </row>
    <row r="7" spans="1:8">
      <c r="A7" s="148" t="s">
        <v>547</v>
      </c>
      <c r="B7" s="153"/>
      <c r="C7" s="154"/>
      <c r="D7" s="155">
        <v>108339</v>
      </c>
      <c r="E7" s="156"/>
      <c r="F7" s="157">
        <v>200194</v>
      </c>
      <c r="G7" s="158"/>
      <c r="H7" s="159"/>
    </row>
    <row r="8" spans="1:8">
      <c r="A8" s="160"/>
      <c r="B8" s="161"/>
      <c r="C8" s="162"/>
      <c r="D8" s="163">
        <v>59083</v>
      </c>
      <c r="E8" s="164"/>
      <c r="F8" s="165">
        <v>106422</v>
      </c>
      <c r="G8" s="166"/>
      <c r="H8" s="167"/>
    </row>
    <row r="9" spans="1:8">
      <c r="A9" s="148" t="s">
        <v>548</v>
      </c>
      <c r="B9" s="153"/>
      <c r="C9" s="154"/>
      <c r="D9" s="155">
        <v>101599</v>
      </c>
      <c r="E9" s="156"/>
      <c r="F9" s="157">
        <v>196914</v>
      </c>
      <c r="G9" s="158"/>
      <c r="H9" s="159"/>
    </row>
    <row r="10" spans="1:8">
      <c r="A10" s="160"/>
      <c r="B10" s="161"/>
      <c r="C10" s="162"/>
      <c r="D10" s="163">
        <v>51707</v>
      </c>
      <c r="E10" s="164"/>
      <c r="F10" s="165">
        <v>98966</v>
      </c>
      <c r="G10" s="166"/>
      <c r="H10" s="167"/>
    </row>
    <row r="11" spans="1:8">
      <c r="A11" s="148" t="s">
        <v>549</v>
      </c>
      <c r="B11" s="153"/>
      <c r="C11" s="154"/>
      <c r="D11" s="155">
        <v>133657</v>
      </c>
      <c r="E11" s="156"/>
      <c r="F11" s="157">
        <v>204757</v>
      </c>
      <c r="G11" s="158"/>
      <c r="H11" s="159"/>
    </row>
    <row r="12" spans="1:8">
      <c r="A12" s="160"/>
      <c r="B12" s="161"/>
      <c r="C12" s="168"/>
      <c r="D12" s="163">
        <v>46906</v>
      </c>
      <c r="E12" s="164"/>
      <c r="F12" s="165">
        <v>106071</v>
      </c>
      <c r="G12" s="166"/>
      <c r="H12" s="167"/>
    </row>
    <row r="13" spans="1:8">
      <c r="A13" s="148"/>
      <c r="B13" s="153"/>
      <c r="C13" s="169"/>
      <c r="D13" s="170">
        <v>131656</v>
      </c>
      <c r="E13" s="171"/>
      <c r="F13" s="172">
        <v>191927</v>
      </c>
      <c r="G13" s="173"/>
      <c r="H13" s="159"/>
    </row>
    <row r="14" spans="1:8">
      <c r="A14" s="160"/>
      <c r="B14" s="161"/>
      <c r="C14" s="162"/>
      <c r="D14" s="163">
        <v>42370</v>
      </c>
      <c r="E14" s="164"/>
      <c r="F14" s="165">
        <v>96523</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0.78</v>
      </c>
      <c r="C19" s="174">
        <f>ROUND(VALUE(SUBSTITUTE(実質収支比率等に係る経年分析!G$48,"▲","-")),2)</f>
        <v>1.36</v>
      </c>
      <c r="D19" s="174">
        <f>ROUND(VALUE(SUBSTITUTE(実質収支比率等に係る経年分析!H$48,"▲","-")),2)</f>
        <v>0.66</v>
      </c>
      <c r="E19" s="174">
        <f>ROUND(VALUE(SUBSTITUTE(実質収支比率等に係る経年分析!I$48,"▲","-")),2)</f>
        <v>1.37</v>
      </c>
      <c r="F19" s="174">
        <f>ROUND(VALUE(SUBSTITUTE(実質収支比率等に係る経年分析!J$48,"▲","-")),2)</f>
        <v>1.31</v>
      </c>
    </row>
    <row r="20" spans="1:11">
      <c r="A20" s="174" t="s">
        <v>57</v>
      </c>
      <c r="B20" s="174">
        <f>ROUND(VALUE(SUBSTITUTE(実質収支比率等に係る経年分析!F$47,"▲","-")),2)</f>
        <v>34.86</v>
      </c>
      <c r="C20" s="174">
        <f>ROUND(VALUE(SUBSTITUTE(実質収支比率等に係る経年分析!G$47,"▲","-")),2)</f>
        <v>27.12</v>
      </c>
      <c r="D20" s="174">
        <f>ROUND(VALUE(SUBSTITUTE(実質収支比率等に係る経年分析!H$47,"▲","-")),2)</f>
        <v>24.92</v>
      </c>
      <c r="E20" s="174">
        <f>ROUND(VALUE(SUBSTITUTE(実質収支比率等に係る経年分析!I$47,"▲","-")),2)</f>
        <v>26.89</v>
      </c>
      <c r="F20" s="174">
        <f>ROUND(VALUE(SUBSTITUTE(実質収支比率等に係る経年分析!J$47,"▲","-")),2)</f>
        <v>28.08</v>
      </c>
    </row>
    <row r="21" spans="1:11">
      <c r="A21" s="174" t="s">
        <v>58</v>
      </c>
      <c r="B21" s="174">
        <f>IF(ISNUMBER(VALUE(SUBSTITUTE(実質収支比率等に係る経年分析!F$49,"▲","-"))),ROUND(VALUE(SUBSTITUTE(実質収支比率等に係る経年分析!F$49,"▲","-")),2),NA())</f>
        <v>1.1299999999999999</v>
      </c>
      <c r="C21" s="174">
        <f>IF(ISNUMBER(VALUE(SUBSTITUTE(実質収支比率等に係る経年分析!G$49,"▲","-"))),ROUND(VALUE(SUBSTITUTE(実質収支比率等に係る経年分析!G$49,"▲","-")),2),NA())</f>
        <v>-6.59</v>
      </c>
      <c r="D21" s="174">
        <f>IF(ISNUMBER(VALUE(SUBSTITUTE(実質収支比率等に係る経年分析!H$49,"▲","-"))),ROUND(VALUE(SUBSTITUTE(実質収支比率等に係る経年分析!H$49,"▲","-")),2),NA())</f>
        <v>-2.21</v>
      </c>
      <c r="E21" s="174">
        <f>IF(ISNUMBER(VALUE(SUBSTITUTE(実質収支比率等に係る経年分析!I$49,"▲","-"))),ROUND(VALUE(SUBSTITUTE(実質収支比率等に係る経年分析!I$49,"▲","-")),2),NA())</f>
        <v>4.09</v>
      </c>
      <c r="F21" s="174">
        <f>IF(ISNUMBER(VALUE(SUBSTITUTE(実質収支比率等に係る経年分析!J$49,"▲","-"))),ROUND(VALUE(SUBSTITUTE(実質収支比率等に係る経年分析!J$49,"▲","-")),2),NA())</f>
        <v>-0.08</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0.09</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c r="A32" s="175" t="str">
        <f>IF(連結実質赤字比率に係る赤字・黒字の構成分析!C$38="",NA(),連結実質赤字比率に係る赤字・黒字の構成分析!C$38)</f>
        <v>後期高齢者医療保険特別会計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0.02</v>
      </c>
    </row>
    <row r="34" spans="1:16">
      <c r="A34" s="175" t="str">
        <f>IF(連結実質赤字比率に係る赤字・黒字の構成分析!C$36="",NA(),連結実質赤字比率に係る赤字・黒字の構成分析!C$36)</f>
        <v>国民健康保険事業勘定特別会計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0.22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0.21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0.16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0.37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0.28999999999999998</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0.77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1.36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0.87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1.36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1.31</v>
      </c>
    </row>
    <row r="36" spans="1:16">
      <c r="A36" s="175" t="str">
        <f>IF(連結実質赤字比率に係る赤字・黒字の構成分析!C$34="",NA(),連結実質赤字比率に係る赤字・黒字の構成分析!C$34)</f>
        <v>南種子町水道事業会計</v>
      </c>
      <c r="B36" s="175" t="e">
        <f>IF(ROUND(VALUE(SUBSTITUTE(連結実質赤字比率に係る赤字・黒字の構成分析!F$34,"▲", "-")), 2) &lt; 0, ABS(ROUND(VALUE(SUBSTITUTE(連結実質赤字比率に係る赤字・黒字の構成分析!F$34,"▲", "-")), 2)), NA())</f>
        <v>#VALUE!</v>
      </c>
      <c r="C36" s="175" t="e">
        <f>IF(ROUND(VALUE(SUBSTITUTE(連結実質赤字比率に係る赤字・黒字の構成分析!F$34,"▲", "-")), 2) &gt;= 0, ABS(ROUND(VALUE(SUBSTITUTE(連結実質赤字比率に係る赤字・黒字の構成分析!F$34,"▲", "-")), 2)), NA())</f>
        <v>#VALUE!</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0.76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0.34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1.76</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516</v>
      </c>
      <c r="E42" s="176"/>
      <c r="F42" s="176"/>
      <c r="G42" s="176">
        <f>'実質公債費比率（分子）の構造'!L$52</f>
        <v>490</v>
      </c>
      <c r="H42" s="176"/>
      <c r="I42" s="176"/>
      <c r="J42" s="176">
        <f>'実質公債費比率（分子）の構造'!M$52</f>
        <v>535</v>
      </c>
      <c r="K42" s="176"/>
      <c r="L42" s="176"/>
      <c r="M42" s="176">
        <f>'実質公債費比率（分子）の構造'!N$52</f>
        <v>567</v>
      </c>
      <c r="N42" s="176"/>
      <c r="O42" s="176"/>
      <c r="P42" s="176">
        <f>'実質公債費比率（分子）の構造'!O$52</f>
        <v>565</v>
      </c>
    </row>
    <row r="43" spans="1:16">
      <c r="A43" s="176" t="s">
        <v>66</v>
      </c>
      <c r="B43" s="176">
        <f>'実質公債費比率（分子）の構造'!K$51</f>
        <v>0</v>
      </c>
      <c r="C43" s="176"/>
      <c r="D43" s="176"/>
      <c r="E43" s="176">
        <f>'実質公債費比率（分子）の構造'!L$51</f>
        <v>1</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c r="A45" s="176" t="s">
        <v>68</v>
      </c>
      <c r="B45" s="176">
        <f>'実質公債費比率（分子）の構造'!K$49</f>
        <v>71</v>
      </c>
      <c r="C45" s="176"/>
      <c r="D45" s="176"/>
      <c r="E45" s="176">
        <f>'実質公債費比率（分子）の構造'!L$49</f>
        <v>73</v>
      </c>
      <c r="F45" s="176"/>
      <c r="G45" s="176"/>
      <c r="H45" s="176">
        <f>'実質公債費比率（分子）の構造'!M$49</f>
        <v>75</v>
      </c>
      <c r="I45" s="176"/>
      <c r="J45" s="176"/>
      <c r="K45" s="176">
        <f>'実質公債費比率（分子）の構造'!N$49</f>
        <v>76</v>
      </c>
      <c r="L45" s="176"/>
      <c r="M45" s="176"/>
      <c r="N45" s="176">
        <f>'実質公債費比率（分子）の構造'!O$49</f>
        <v>77</v>
      </c>
      <c r="O45" s="176"/>
      <c r="P45" s="176"/>
    </row>
    <row r="46" spans="1:16">
      <c r="A46" s="176" t="s">
        <v>69</v>
      </c>
      <c r="B46" s="176">
        <f>'実質公債費比率（分子）の構造'!K$48</f>
        <v>46</v>
      </c>
      <c r="C46" s="176"/>
      <c r="D46" s="176"/>
      <c r="E46" s="176">
        <f>'実質公債費比率（分子）の構造'!L$48</f>
        <v>49</v>
      </c>
      <c r="F46" s="176"/>
      <c r="G46" s="176"/>
      <c r="H46" s="176">
        <f>'実質公債費比率（分子）の構造'!M$48</f>
        <v>46</v>
      </c>
      <c r="I46" s="176"/>
      <c r="J46" s="176"/>
      <c r="K46" s="176">
        <f>'実質公債費比率（分子）の構造'!N$48</f>
        <v>43</v>
      </c>
      <c r="L46" s="176"/>
      <c r="M46" s="176"/>
      <c r="N46" s="176">
        <f>'実質公債費比率（分子）の構造'!O$48</f>
        <v>51</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723</v>
      </c>
      <c r="C49" s="176"/>
      <c r="D49" s="176"/>
      <c r="E49" s="176">
        <f>'実質公債費比率（分子）の構造'!L$45</f>
        <v>703</v>
      </c>
      <c r="F49" s="176"/>
      <c r="G49" s="176"/>
      <c r="H49" s="176">
        <f>'実質公債費比率（分子）の構造'!M$45</f>
        <v>750</v>
      </c>
      <c r="I49" s="176"/>
      <c r="J49" s="176"/>
      <c r="K49" s="176">
        <f>'実質公債費比率（分子）の構造'!N$45</f>
        <v>801</v>
      </c>
      <c r="L49" s="176"/>
      <c r="M49" s="176"/>
      <c r="N49" s="176">
        <f>'実質公債費比率（分子）の構造'!O$45</f>
        <v>797</v>
      </c>
      <c r="O49" s="176"/>
      <c r="P49" s="176"/>
    </row>
    <row r="50" spans="1:16">
      <c r="A50" s="176" t="s">
        <v>73</v>
      </c>
      <c r="B50" s="176" t="e">
        <f>NA()</f>
        <v>#N/A</v>
      </c>
      <c r="C50" s="176">
        <f>IF(ISNUMBER('実質公債費比率（分子）の構造'!K$53),'実質公債費比率（分子）の構造'!K$53,NA())</f>
        <v>324</v>
      </c>
      <c r="D50" s="176" t="e">
        <f>NA()</f>
        <v>#N/A</v>
      </c>
      <c r="E50" s="176" t="e">
        <f>NA()</f>
        <v>#N/A</v>
      </c>
      <c r="F50" s="176">
        <f>IF(ISNUMBER('実質公債費比率（分子）の構造'!L$53),'実質公債費比率（分子）の構造'!L$53,NA())</f>
        <v>336</v>
      </c>
      <c r="G50" s="176" t="e">
        <f>NA()</f>
        <v>#N/A</v>
      </c>
      <c r="H50" s="176" t="e">
        <f>NA()</f>
        <v>#N/A</v>
      </c>
      <c r="I50" s="176">
        <f>IF(ISNUMBER('実質公債費比率（分子）の構造'!M$53),'実質公債費比率（分子）の構造'!M$53,NA())</f>
        <v>336</v>
      </c>
      <c r="J50" s="176" t="e">
        <f>NA()</f>
        <v>#N/A</v>
      </c>
      <c r="K50" s="176" t="e">
        <f>NA()</f>
        <v>#N/A</v>
      </c>
      <c r="L50" s="176">
        <f>IF(ISNUMBER('実質公債費比率（分子）の構造'!N$53),'実質公債費比率（分子）の構造'!N$53,NA())</f>
        <v>353</v>
      </c>
      <c r="M50" s="176" t="e">
        <f>NA()</f>
        <v>#N/A</v>
      </c>
      <c r="N50" s="176" t="e">
        <f>NA()</f>
        <v>#N/A</v>
      </c>
      <c r="O50" s="176">
        <f>IF(ISNUMBER('実質公債費比率（分子）の構造'!O$53),'実質公債費比率（分子）の構造'!O$53,NA())</f>
        <v>360</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5710</v>
      </c>
      <c r="E56" s="175"/>
      <c r="F56" s="175"/>
      <c r="G56" s="175">
        <f>'将来負担比率（分子）の構造'!J$52</f>
        <v>5683</v>
      </c>
      <c r="H56" s="175"/>
      <c r="I56" s="175"/>
      <c r="J56" s="175">
        <f>'将来負担比率（分子）の構造'!K$52</f>
        <v>5590</v>
      </c>
      <c r="K56" s="175"/>
      <c r="L56" s="175"/>
      <c r="M56" s="175">
        <f>'将来負担比率（分子）の構造'!L$52</f>
        <v>5182</v>
      </c>
      <c r="N56" s="175"/>
      <c r="O56" s="175"/>
      <c r="P56" s="175">
        <f>'将来負担比率（分子）の構造'!M$52</f>
        <v>5002</v>
      </c>
    </row>
    <row r="57" spans="1:16">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c r="A58" s="175" t="s">
        <v>43</v>
      </c>
      <c r="B58" s="175"/>
      <c r="C58" s="175"/>
      <c r="D58" s="175">
        <f>'将来負担比率（分子）の構造'!I$50</f>
        <v>2448</v>
      </c>
      <c r="E58" s="175"/>
      <c r="F58" s="175"/>
      <c r="G58" s="175">
        <f>'将来負担比率（分子）の構造'!J$50</f>
        <v>2229</v>
      </c>
      <c r="H58" s="175"/>
      <c r="I58" s="175"/>
      <c r="J58" s="175">
        <f>'将来負担比率（分子）の構造'!K$50</f>
        <v>2233</v>
      </c>
      <c r="K58" s="175"/>
      <c r="L58" s="175"/>
      <c r="M58" s="175">
        <f>'将来負担比率（分子）の構造'!L$50</f>
        <v>2610</v>
      </c>
      <c r="N58" s="175"/>
      <c r="O58" s="175"/>
      <c r="P58" s="175">
        <f>'将来負担比率（分子）の構造'!M$50</f>
        <v>2875</v>
      </c>
    </row>
    <row r="59" spans="1:16">
      <c r="A59" s="175" t="s">
        <v>41</v>
      </c>
      <c r="B59" s="175" t="str">
        <f>'将来負担比率（分子）の構造'!I$49</f>
        <v>-</v>
      </c>
      <c r="C59" s="175"/>
      <c r="D59" s="175"/>
      <c r="E59" s="175">
        <f>'将来負担比率（分子）の構造'!J$49</f>
        <v>3</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f>'将来負担比率（分子）の構造'!I$46</f>
        <v>12</v>
      </c>
      <c r="C61" s="175"/>
      <c r="D61" s="175"/>
      <c r="E61" s="175">
        <f>'将来負担比率（分子）の構造'!J$46</f>
        <v>10</v>
      </c>
      <c r="F61" s="175"/>
      <c r="G61" s="175"/>
      <c r="H61" s="175">
        <f>'将来負担比率（分子）の構造'!K$46</f>
        <v>8</v>
      </c>
      <c r="I61" s="175"/>
      <c r="J61" s="175"/>
      <c r="K61" s="175">
        <f>'将来負担比率（分子）の構造'!L$46</f>
        <v>6</v>
      </c>
      <c r="L61" s="175"/>
      <c r="M61" s="175"/>
      <c r="N61" s="175">
        <f>'将来負担比率（分子）の構造'!M$46</f>
        <v>5</v>
      </c>
      <c r="O61" s="175"/>
      <c r="P61" s="175"/>
    </row>
    <row r="62" spans="1:16">
      <c r="A62" s="175" t="s">
        <v>37</v>
      </c>
      <c r="B62" s="175">
        <f>'将来負担比率（分子）の構造'!I$45</f>
        <v>941</v>
      </c>
      <c r="C62" s="175"/>
      <c r="D62" s="175"/>
      <c r="E62" s="175">
        <f>'将来負担比率（分子）の構造'!J$45</f>
        <v>944</v>
      </c>
      <c r="F62" s="175"/>
      <c r="G62" s="175"/>
      <c r="H62" s="175">
        <f>'将来負担比率（分子）の構造'!K$45</f>
        <v>904</v>
      </c>
      <c r="I62" s="175"/>
      <c r="J62" s="175"/>
      <c r="K62" s="175">
        <f>'将来負担比率（分子）の構造'!L$45</f>
        <v>932</v>
      </c>
      <c r="L62" s="175"/>
      <c r="M62" s="175"/>
      <c r="N62" s="175">
        <f>'将来負担比率（分子）の構造'!M$45</f>
        <v>956</v>
      </c>
      <c r="O62" s="175"/>
      <c r="P62" s="175"/>
    </row>
    <row r="63" spans="1:16">
      <c r="A63" s="175" t="s">
        <v>36</v>
      </c>
      <c r="B63" s="175">
        <f>'将来負担比率（分子）の構造'!I$44</f>
        <v>1109</v>
      </c>
      <c r="C63" s="175"/>
      <c r="D63" s="175"/>
      <c r="E63" s="175">
        <f>'将来負担比率（分子）の構造'!J$44</f>
        <v>1041</v>
      </c>
      <c r="F63" s="175"/>
      <c r="G63" s="175"/>
      <c r="H63" s="175">
        <f>'将来負担比率（分子）の構造'!K$44</f>
        <v>967</v>
      </c>
      <c r="I63" s="175"/>
      <c r="J63" s="175"/>
      <c r="K63" s="175">
        <f>'将来負担比率（分子）の構造'!L$44</f>
        <v>893</v>
      </c>
      <c r="L63" s="175"/>
      <c r="M63" s="175"/>
      <c r="N63" s="175">
        <f>'将来負担比率（分子）の構造'!M$44</f>
        <v>1001</v>
      </c>
      <c r="O63" s="175"/>
      <c r="P63" s="175"/>
    </row>
    <row r="64" spans="1:16">
      <c r="A64" s="175" t="s">
        <v>35</v>
      </c>
      <c r="B64" s="175">
        <f>'将来負担比率（分子）の構造'!I$43</f>
        <v>664</v>
      </c>
      <c r="C64" s="175"/>
      <c r="D64" s="175"/>
      <c r="E64" s="175">
        <f>'将来負担比率（分子）の構造'!J$43</f>
        <v>642</v>
      </c>
      <c r="F64" s="175"/>
      <c r="G64" s="175"/>
      <c r="H64" s="175">
        <f>'将来負担比率（分子）の構造'!K$43</f>
        <v>653</v>
      </c>
      <c r="I64" s="175"/>
      <c r="J64" s="175"/>
      <c r="K64" s="175">
        <f>'将来負担比率（分子）の構造'!L$43</f>
        <v>620</v>
      </c>
      <c r="L64" s="175"/>
      <c r="M64" s="175"/>
      <c r="N64" s="175">
        <f>'将来負担比率（分子）の構造'!M$43</f>
        <v>598</v>
      </c>
      <c r="O64" s="175"/>
      <c r="P64" s="175"/>
    </row>
    <row r="65" spans="1:16">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33</v>
      </c>
      <c r="B66" s="175">
        <f>'将来負担比率（分子）の構造'!I$41</f>
        <v>6315</v>
      </c>
      <c r="C66" s="175"/>
      <c r="D66" s="175"/>
      <c r="E66" s="175">
        <f>'将来負担比率（分子）の構造'!J$41</f>
        <v>6319</v>
      </c>
      <c r="F66" s="175"/>
      <c r="G66" s="175"/>
      <c r="H66" s="175">
        <f>'将来負担比率（分子）の構造'!K$41</f>
        <v>6207</v>
      </c>
      <c r="I66" s="175"/>
      <c r="J66" s="175"/>
      <c r="K66" s="175">
        <f>'将来負担比率（分子）の構造'!L$41</f>
        <v>5935</v>
      </c>
      <c r="L66" s="175"/>
      <c r="M66" s="175"/>
      <c r="N66" s="175">
        <f>'将来負担比率（分子）の構造'!M$41</f>
        <v>5637</v>
      </c>
      <c r="O66" s="175"/>
      <c r="P66" s="175"/>
    </row>
    <row r="67" spans="1:16">
      <c r="A67" s="175" t="s">
        <v>77</v>
      </c>
      <c r="B67" s="175" t="e">
        <f>NA()</f>
        <v>#N/A</v>
      </c>
      <c r="C67" s="175">
        <f>IF(ISNUMBER('将来負担比率（分子）の構造'!I$53), IF('将来負担比率（分子）の構造'!I$53 &lt; 0, 0, '将来負担比率（分子）の構造'!I$53), NA())</f>
        <v>883</v>
      </c>
      <c r="D67" s="175" t="e">
        <f>NA()</f>
        <v>#N/A</v>
      </c>
      <c r="E67" s="175" t="e">
        <f>NA()</f>
        <v>#N/A</v>
      </c>
      <c r="F67" s="175">
        <f>IF(ISNUMBER('将来負担比率（分子）の構造'!J$53), IF('将来負担比率（分子）の構造'!J$53 &lt; 0, 0, '将来負担比率（分子）の構造'!J$53), NA())</f>
        <v>1047</v>
      </c>
      <c r="G67" s="175" t="e">
        <f>NA()</f>
        <v>#N/A</v>
      </c>
      <c r="H67" s="175" t="e">
        <f>NA()</f>
        <v>#N/A</v>
      </c>
      <c r="I67" s="175">
        <f>IF(ISNUMBER('将来負担比率（分子）の構造'!K$53), IF('将来負担比率（分子）の構造'!K$53 &lt; 0, 0, '将来負担比率（分子）の構造'!K$53), NA())</f>
        <v>914</v>
      </c>
      <c r="J67" s="175" t="e">
        <f>NA()</f>
        <v>#N/A</v>
      </c>
      <c r="K67" s="175" t="e">
        <f>NA()</f>
        <v>#N/A</v>
      </c>
      <c r="L67" s="175">
        <f>IF(ISNUMBER('将来負担比率（分子）の構造'!L$53), IF('将来負担比率（分子）の構造'!L$53 &lt; 0, 0, '将来負担比率（分子）の構造'!L$53), NA())</f>
        <v>594</v>
      </c>
      <c r="M67" s="175" t="e">
        <f>NA()</f>
        <v>#N/A</v>
      </c>
      <c r="N67" s="175" t="e">
        <f>NA()</f>
        <v>#N/A</v>
      </c>
      <c r="O67" s="175">
        <f>IF(ISNUMBER('将来負担比率（分子）の構造'!M$53), IF('将来負担比率（分子）の構造'!M$53 &lt; 0, 0, '将来負担比率（分子）の構造'!M$53), NA())</f>
        <v>320</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883</v>
      </c>
      <c r="C72" s="179">
        <f>基金残高に係る経年分析!G55</f>
        <v>1026</v>
      </c>
      <c r="D72" s="179">
        <f>基金残高に係る経年分析!H55</f>
        <v>1053</v>
      </c>
    </row>
    <row r="73" spans="1:16">
      <c r="A73" s="178" t="s">
        <v>80</v>
      </c>
      <c r="B73" s="179">
        <f>基金残高に係る経年分析!F56</f>
        <v>424</v>
      </c>
      <c r="C73" s="179">
        <f>基金残高に係る経年分析!G56</f>
        <v>474</v>
      </c>
      <c r="D73" s="179">
        <f>基金残高に係る経年分析!H56</f>
        <v>474</v>
      </c>
    </row>
    <row r="74" spans="1:16">
      <c r="A74" s="178" t="s">
        <v>81</v>
      </c>
      <c r="B74" s="179">
        <f>基金残高に係る経年分析!F57</f>
        <v>754</v>
      </c>
      <c r="C74" s="179">
        <f>基金残高に係る経年分析!G57</f>
        <v>935</v>
      </c>
      <c r="D74" s="179">
        <f>基金残高に係る経年分析!H57</f>
        <v>1159</v>
      </c>
    </row>
  </sheetData>
  <sheetProtection algorithmName="SHA-512" hashValue="dPsY2zqvnfVbeN6RQNsXAbQj9ASV5lbhcVvB4lXUWIScfkeS60LeVrWkcjwRKknW892olTsdrbTcYwW0wC3I6A==" saltValue="DPWI0ZY/6yu2Xepr8hR2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3" t="s">
        <v>220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c r="B4" s="673" t="s">
        <v>1</v>
      </c>
      <c r="C4" s="674"/>
      <c r="D4" s="674"/>
      <c r="E4" s="674"/>
      <c r="F4" s="674"/>
      <c r="G4" s="674"/>
      <c r="H4" s="674"/>
      <c r="I4" s="674"/>
      <c r="J4" s="674"/>
      <c r="K4" s="674"/>
      <c r="L4" s="674"/>
      <c r="M4" s="674"/>
      <c r="N4" s="674"/>
      <c r="O4" s="674"/>
      <c r="P4" s="674"/>
      <c r="Q4" s="675"/>
      <c r="R4" s="673" t="s">
        <v>223</v>
      </c>
      <c r="S4" s="674"/>
      <c r="T4" s="674"/>
      <c r="U4" s="674"/>
      <c r="V4" s="674"/>
      <c r="W4" s="674"/>
      <c r="X4" s="674"/>
      <c r="Y4" s="675"/>
      <c r="Z4" s="673" t="s">
        <v>224</v>
      </c>
      <c r="AA4" s="674"/>
      <c r="AB4" s="674"/>
      <c r="AC4" s="675"/>
      <c r="AD4" s="673" t="s">
        <v>225</v>
      </c>
      <c r="AE4" s="674"/>
      <c r="AF4" s="674"/>
      <c r="AG4" s="674"/>
      <c r="AH4" s="674"/>
      <c r="AI4" s="674"/>
      <c r="AJ4" s="674"/>
      <c r="AK4" s="675"/>
      <c r="AL4" s="673" t="s">
        <v>224</v>
      </c>
      <c r="AM4" s="674"/>
      <c r="AN4" s="674"/>
      <c r="AO4" s="675"/>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3" t="s">
        <v>229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c r="B5" s="679" t="s">
        <v>230</v>
      </c>
      <c r="C5" s="680"/>
      <c r="D5" s="680"/>
      <c r="E5" s="680"/>
      <c r="F5" s="680"/>
      <c r="G5" s="680"/>
      <c r="H5" s="680"/>
      <c r="I5" s="680"/>
      <c r="J5" s="680"/>
      <c r="K5" s="680"/>
      <c r="L5" s="680"/>
      <c r="M5" s="680"/>
      <c r="N5" s="680"/>
      <c r="O5" s="680"/>
      <c r="P5" s="680"/>
      <c r="Q5" s="681"/>
      <c r="R5" s="676">
        <v>840476</v>
      </c>
      <c r="S5" s="677"/>
      <c r="T5" s="677"/>
      <c r="U5" s="677"/>
      <c r="V5" s="677"/>
      <c r="W5" s="677"/>
      <c r="X5" s="677"/>
      <c r="Y5" s="702"/>
      <c r="Z5" s="715">
        <v>13.2</v>
      </c>
      <c r="AA5" s="715"/>
      <c r="AB5" s="715"/>
      <c r="AC5" s="715"/>
      <c r="AD5" s="716">
        <v>840476</v>
      </c>
      <c r="AE5" s="716"/>
      <c r="AF5" s="716"/>
      <c r="AG5" s="716"/>
      <c r="AH5" s="716"/>
      <c r="AI5" s="716"/>
      <c r="AJ5" s="716"/>
      <c r="AK5" s="716"/>
      <c r="AL5" s="703">
        <v>22.3</v>
      </c>
      <c r="AM5" s="685"/>
      <c r="AN5" s="685"/>
      <c r="AO5" s="704"/>
      <c r="AP5" s="679" t="s">
        <v>231</v>
      </c>
      <c r="AQ5" s="680"/>
      <c r="AR5" s="680"/>
      <c r="AS5" s="680"/>
      <c r="AT5" s="680"/>
      <c r="AU5" s="680"/>
      <c r="AV5" s="680"/>
      <c r="AW5" s="680"/>
      <c r="AX5" s="680"/>
      <c r="AY5" s="680"/>
      <c r="AZ5" s="680"/>
      <c r="BA5" s="680"/>
      <c r="BB5" s="680"/>
      <c r="BC5" s="680"/>
      <c r="BD5" s="680"/>
      <c r="BE5" s="680"/>
      <c r="BF5" s="681"/>
      <c r="BG5" s="621">
        <v>840476</v>
      </c>
      <c r="BH5" s="622"/>
      <c r="BI5" s="622"/>
      <c r="BJ5" s="622"/>
      <c r="BK5" s="622"/>
      <c r="BL5" s="622"/>
      <c r="BM5" s="622"/>
      <c r="BN5" s="623"/>
      <c r="BO5" s="659">
        <v>100</v>
      </c>
      <c r="BP5" s="659"/>
      <c r="BQ5" s="659"/>
      <c r="BR5" s="659"/>
      <c r="BS5" s="660" t="s">
        <v>177</v>
      </c>
      <c r="BT5" s="660"/>
      <c r="BU5" s="660"/>
      <c r="BV5" s="660"/>
      <c r="BW5" s="660"/>
      <c r="BX5" s="660"/>
      <c r="BY5" s="660"/>
      <c r="BZ5" s="660"/>
      <c r="CA5" s="660"/>
      <c r="CB5" s="698"/>
      <c r="CD5" s="673" t="s">
        <v>226</v>
      </c>
      <c r="CE5" s="674"/>
      <c r="CF5" s="674"/>
      <c r="CG5" s="674"/>
      <c r="CH5" s="674"/>
      <c r="CI5" s="674"/>
      <c r="CJ5" s="674"/>
      <c r="CK5" s="674"/>
      <c r="CL5" s="674"/>
      <c r="CM5" s="674"/>
      <c r="CN5" s="674"/>
      <c r="CO5" s="674"/>
      <c r="CP5" s="674"/>
      <c r="CQ5" s="675"/>
      <c r="CR5" s="673" t="s">
        <v>232</v>
      </c>
      <c r="CS5" s="674"/>
      <c r="CT5" s="674"/>
      <c r="CU5" s="674"/>
      <c r="CV5" s="674"/>
      <c r="CW5" s="674"/>
      <c r="CX5" s="674"/>
      <c r="CY5" s="675"/>
      <c r="CZ5" s="673" t="s">
        <v>224</v>
      </c>
      <c r="DA5" s="674"/>
      <c r="DB5" s="674"/>
      <c r="DC5" s="675"/>
      <c r="DD5" s="673" t="s">
        <v>233</v>
      </c>
      <c r="DE5" s="674"/>
      <c r="DF5" s="674"/>
      <c r="DG5" s="674"/>
      <c r="DH5" s="674"/>
      <c r="DI5" s="674"/>
      <c r="DJ5" s="674"/>
      <c r="DK5" s="674"/>
      <c r="DL5" s="674"/>
      <c r="DM5" s="674"/>
      <c r="DN5" s="674"/>
      <c r="DO5" s="674"/>
      <c r="DP5" s="675"/>
      <c r="DQ5" s="673" t="s">
        <v>234</v>
      </c>
      <c r="DR5" s="674"/>
      <c r="DS5" s="674"/>
      <c r="DT5" s="674"/>
      <c r="DU5" s="674"/>
      <c r="DV5" s="674"/>
      <c r="DW5" s="674"/>
      <c r="DX5" s="674"/>
      <c r="DY5" s="674"/>
      <c r="DZ5" s="674"/>
      <c r="EA5" s="674"/>
      <c r="EB5" s="674"/>
      <c r="EC5" s="675"/>
    </row>
    <row r="6" spans="2:143" ht="11.25" customHeight="1">
      <c r="B6" s="618" t="s">
        <v>235</v>
      </c>
      <c r="C6" s="619"/>
      <c r="D6" s="619"/>
      <c r="E6" s="619"/>
      <c r="F6" s="619"/>
      <c r="G6" s="619"/>
      <c r="H6" s="619"/>
      <c r="I6" s="619"/>
      <c r="J6" s="619"/>
      <c r="K6" s="619"/>
      <c r="L6" s="619"/>
      <c r="M6" s="619"/>
      <c r="N6" s="619"/>
      <c r="O6" s="619"/>
      <c r="P6" s="619"/>
      <c r="Q6" s="620"/>
      <c r="R6" s="621">
        <v>60828</v>
      </c>
      <c r="S6" s="622"/>
      <c r="T6" s="622"/>
      <c r="U6" s="622"/>
      <c r="V6" s="622"/>
      <c r="W6" s="622"/>
      <c r="X6" s="622"/>
      <c r="Y6" s="623"/>
      <c r="Z6" s="659">
        <v>1</v>
      </c>
      <c r="AA6" s="659"/>
      <c r="AB6" s="659"/>
      <c r="AC6" s="659"/>
      <c r="AD6" s="660">
        <v>60828</v>
      </c>
      <c r="AE6" s="660"/>
      <c r="AF6" s="660"/>
      <c r="AG6" s="660"/>
      <c r="AH6" s="660"/>
      <c r="AI6" s="660"/>
      <c r="AJ6" s="660"/>
      <c r="AK6" s="660"/>
      <c r="AL6" s="624">
        <v>1.6</v>
      </c>
      <c r="AM6" s="625"/>
      <c r="AN6" s="625"/>
      <c r="AO6" s="661"/>
      <c r="AP6" s="618" t="s">
        <v>236</v>
      </c>
      <c r="AQ6" s="619"/>
      <c r="AR6" s="619"/>
      <c r="AS6" s="619"/>
      <c r="AT6" s="619"/>
      <c r="AU6" s="619"/>
      <c r="AV6" s="619"/>
      <c r="AW6" s="619"/>
      <c r="AX6" s="619"/>
      <c r="AY6" s="619"/>
      <c r="AZ6" s="619"/>
      <c r="BA6" s="619"/>
      <c r="BB6" s="619"/>
      <c r="BC6" s="619"/>
      <c r="BD6" s="619"/>
      <c r="BE6" s="619"/>
      <c r="BF6" s="620"/>
      <c r="BG6" s="621">
        <v>840476</v>
      </c>
      <c r="BH6" s="622"/>
      <c r="BI6" s="622"/>
      <c r="BJ6" s="622"/>
      <c r="BK6" s="622"/>
      <c r="BL6" s="622"/>
      <c r="BM6" s="622"/>
      <c r="BN6" s="623"/>
      <c r="BO6" s="659">
        <v>100</v>
      </c>
      <c r="BP6" s="659"/>
      <c r="BQ6" s="659"/>
      <c r="BR6" s="659"/>
      <c r="BS6" s="660" t="s">
        <v>177</v>
      </c>
      <c r="BT6" s="660"/>
      <c r="BU6" s="660"/>
      <c r="BV6" s="660"/>
      <c r="BW6" s="660"/>
      <c r="BX6" s="660"/>
      <c r="BY6" s="660"/>
      <c r="BZ6" s="660"/>
      <c r="CA6" s="660"/>
      <c r="CB6" s="698"/>
      <c r="CD6" s="679" t="s">
        <v>237</v>
      </c>
      <c r="CE6" s="680"/>
      <c r="CF6" s="680"/>
      <c r="CG6" s="680"/>
      <c r="CH6" s="680"/>
      <c r="CI6" s="680"/>
      <c r="CJ6" s="680"/>
      <c r="CK6" s="680"/>
      <c r="CL6" s="680"/>
      <c r="CM6" s="680"/>
      <c r="CN6" s="680"/>
      <c r="CO6" s="680"/>
      <c r="CP6" s="680"/>
      <c r="CQ6" s="681"/>
      <c r="CR6" s="621">
        <v>65495</v>
      </c>
      <c r="CS6" s="622"/>
      <c r="CT6" s="622"/>
      <c r="CU6" s="622"/>
      <c r="CV6" s="622"/>
      <c r="CW6" s="622"/>
      <c r="CX6" s="622"/>
      <c r="CY6" s="623"/>
      <c r="CZ6" s="703">
        <v>1</v>
      </c>
      <c r="DA6" s="685"/>
      <c r="DB6" s="685"/>
      <c r="DC6" s="705"/>
      <c r="DD6" s="627" t="s">
        <v>177</v>
      </c>
      <c r="DE6" s="622"/>
      <c r="DF6" s="622"/>
      <c r="DG6" s="622"/>
      <c r="DH6" s="622"/>
      <c r="DI6" s="622"/>
      <c r="DJ6" s="622"/>
      <c r="DK6" s="622"/>
      <c r="DL6" s="622"/>
      <c r="DM6" s="622"/>
      <c r="DN6" s="622"/>
      <c r="DO6" s="622"/>
      <c r="DP6" s="623"/>
      <c r="DQ6" s="627">
        <v>65495</v>
      </c>
      <c r="DR6" s="622"/>
      <c r="DS6" s="622"/>
      <c r="DT6" s="622"/>
      <c r="DU6" s="622"/>
      <c r="DV6" s="622"/>
      <c r="DW6" s="622"/>
      <c r="DX6" s="622"/>
      <c r="DY6" s="622"/>
      <c r="DZ6" s="622"/>
      <c r="EA6" s="622"/>
      <c r="EB6" s="622"/>
      <c r="EC6" s="658"/>
    </row>
    <row r="7" spans="2:143" ht="11.25" customHeight="1">
      <c r="B7" s="618" t="s">
        <v>238</v>
      </c>
      <c r="C7" s="619"/>
      <c r="D7" s="619"/>
      <c r="E7" s="619"/>
      <c r="F7" s="619"/>
      <c r="G7" s="619"/>
      <c r="H7" s="619"/>
      <c r="I7" s="619"/>
      <c r="J7" s="619"/>
      <c r="K7" s="619"/>
      <c r="L7" s="619"/>
      <c r="M7" s="619"/>
      <c r="N7" s="619"/>
      <c r="O7" s="619"/>
      <c r="P7" s="619"/>
      <c r="Q7" s="620"/>
      <c r="R7" s="621">
        <v>153</v>
      </c>
      <c r="S7" s="622"/>
      <c r="T7" s="622"/>
      <c r="U7" s="622"/>
      <c r="V7" s="622"/>
      <c r="W7" s="622"/>
      <c r="X7" s="622"/>
      <c r="Y7" s="623"/>
      <c r="Z7" s="659">
        <v>0</v>
      </c>
      <c r="AA7" s="659"/>
      <c r="AB7" s="659"/>
      <c r="AC7" s="659"/>
      <c r="AD7" s="660">
        <v>153</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240976</v>
      </c>
      <c r="BH7" s="622"/>
      <c r="BI7" s="622"/>
      <c r="BJ7" s="622"/>
      <c r="BK7" s="622"/>
      <c r="BL7" s="622"/>
      <c r="BM7" s="622"/>
      <c r="BN7" s="623"/>
      <c r="BO7" s="659">
        <v>28.7</v>
      </c>
      <c r="BP7" s="659"/>
      <c r="BQ7" s="659"/>
      <c r="BR7" s="659"/>
      <c r="BS7" s="660" t="s">
        <v>177</v>
      </c>
      <c r="BT7" s="660"/>
      <c r="BU7" s="660"/>
      <c r="BV7" s="660"/>
      <c r="BW7" s="660"/>
      <c r="BX7" s="660"/>
      <c r="BY7" s="660"/>
      <c r="BZ7" s="660"/>
      <c r="CA7" s="660"/>
      <c r="CB7" s="698"/>
      <c r="CD7" s="618" t="s">
        <v>240</v>
      </c>
      <c r="CE7" s="619"/>
      <c r="CF7" s="619"/>
      <c r="CG7" s="619"/>
      <c r="CH7" s="619"/>
      <c r="CI7" s="619"/>
      <c r="CJ7" s="619"/>
      <c r="CK7" s="619"/>
      <c r="CL7" s="619"/>
      <c r="CM7" s="619"/>
      <c r="CN7" s="619"/>
      <c r="CO7" s="619"/>
      <c r="CP7" s="619"/>
      <c r="CQ7" s="620"/>
      <c r="CR7" s="621">
        <v>1113751</v>
      </c>
      <c r="CS7" s="622"/>
      <c r="CT7" s="622"/>
      <c r="CU7" s="622"/>
      <c r="CV7" s="622"/>
      <c r="CW7" s="622"/>
      <c r="CX7" s="622"/>
      <c r="CY7" s="623"/>
      <c r="CZ7" s="659">
        <v>17.8</v>
      </c>
      <c r="DA7" s="659"/>
      <c r="DB7" s="659"/>
      <c r="DC7" s="659"/>
      <c r="DD7" s="627">
        <v>40795</v>
      </c>
      <c r="DE7" s="622"/>
      <c r="DF7" s="622"/>
      <c r="DG7" s="622"/>
      <c r="DH7" s="622"/>
      <c r="DI7" s="622"/>
      <c r="DJ7" s="622"/>
      <c r="DK7" s="622"/>
      <c r="DL7" s="622"/>
      <c r="DM7" s="622"/>
      <c r="DN7" s="622"/>
      <c r="DO7" s="622"/>
      <c r="DP7" s="623"/>
      <c r="DQ7" s="627">
        <v>952262</v>
      </c>
      <c r="DR7" s="622"/>
      <c r="DS7" s="622"/>
      <c r="DT7" s="622"/>
      <c r="DU7" s="622"/>
      <c r="DV7" s="622"/>
      <c r="DW7" s="622"/>
      <c r="DX7" s="622"/>
      <c r="DY7" s="622"/>
      <c r="DZ7" s="622"/>
      <c r="EA7" s="622"/>
      <c r="EB7" s="622"/>
      <c r="EC7" s="658"/>
    </row>
    <row r="8" spans="2:143" ht="11.25" customHeight="1">
      <c r="B8" s="618" t="s">
        <v>241</v>
      </c>
      <c r="C8" s="619"/>
      <c r="D8" s="619"/>
      <c r="E8" s="619"/>
      <c r="F8" s="619"/>
      <c r="G8" s="619"/>
      <c r="H8" s="619"/>
      <c r="I8" s="619"/>
      <c r="J8" s="619"/>
      <c r="K8" s="619"/>
      <c r="L8" s="619"/>
      <c r="M8" s="619"/>
      <c r="N8" s="619"/>
      <c r="O8" s="619"/>
      <c r="P8" s="619"/>
      <c r="Q8" s="620"/>
      <c r="R8" s="621">
        <v>1475</v>
      </c>
      <c r="S8" s="622"/>
      <c r="T8" s="622"/>
      <c r="U8" s="622"/>
      <c r="V8" s="622"/>
      <c r="W8" s="622"/>
      <c r="X8" s="622"/>
      <c r="Y8" s="623"/>
      <c r="Z8" s="659">
        <v>0</v>
      </c>
      <c r="AA8" s="659"/>
      <c r="AB8" s="659"/>
      <c r="AC8" s="659"/>
      <c r="AD8" s="660">
        <v>1475</v>
      </c>
      <c r="AE8" s="660"/>
      <c r="AF8" s="660"/>
      <c r="AG8" s="660"/>
      <c r="AH8" s="660"/>
      <c r="AI8" s="660"/>
      <c r="AJ8" s="660"/>
      <c r="AK8" s="660"/>
      <c r="AL8" s="624">
        <v>0</v>
      </c>
      <c r="AM8" s="625"/>
      <c r="AN8" s="625"/>
      <c r="AO8" s="661"/>
      <c r="AP8" s="618" t="s">
        <v>242</v>
      </c>
      <c r="AQ8" s="619"/>
      <c r="AR8" s="619"/>
      <c r="AS8" s="619"/>
      <c r="AT8" s="619"/>
      <c r="AU8" s="619"/>
      <c r="AV8" s="619"/>
      <c r="AW8" s="619"/>
      <c r="AX8" s="619"/>
      <c r="AY8" s="619"/>
      <c r="AZ8" s="619"/>
      <c r="BA8" s="619"/>
      <c r="BB8" s="619"/>
      <c r="BC8" s="619"/>
      <c r="BD8" s="619"/>
      <c r="BE8" s="619"/>
      <c r="BF8" s="620"/>
      <c r="BG8" s="621">
        <v>8335</v>
      </c>
      <c r="BH8" s="622"/>
      <c r="BI8" s="622"/>
      <c r="BJ8" s="622"/>
      <c r="BK8" s="622"/>
      <c r="BL8" s="622"/>
      <c r="BM8" s="622"/>
      <c r="BN8" s="623"/>
      <c r="BO8" s="659">
        <v>1</v>
      </c>
      <c r="BP8" s="659"/>
      <c r="BQ8" s="659"/>
      <c r="BR8" s="659"/>
      <c r="BS8" s="660" t="s">
        <v>243</v>
      </c>
      <c r="BT8" s="660"/>
      <c r="BU8" s="660"/>
      <c r="BV8" s="660"/>
      <c r="BW8" s="660"/>
      <c r="BX8" s="660"/>
      <c r="BY8" s="660"/>
      <c r="BZ8" s="660"/>
      <c r="CA8" s="660"/>
      <c r="CB8" s="698"/>
      <c r="CD8" s="618" t="s">
        <v>244</v>
      </c>
      <c r="CE8" s="619"/>
      <c r="CF8" s="619"/>
      <c r="CG8" s="619"/>
      <c r="CH8" s="619"/>
      <c r="CI8" s="619"/>
      <c r="CJ8" s="619"/>
      <c r="CK8" s="619"/>
      <c r="CL8" s="619"/>
      <c r="CM8" s="619"/>
      <c r="CN8" s="619"/>
      <c r="CO8" s="619"/>
      <c r="CP8" s="619"/>
      <c r="CQ8" s="620"/>
      <c r="CR8" s="621">
        <v>1349411</v>
      </c>
      <c r="CS8" s="622"/>
      <c r="CT8" s="622"/>
      <c r="CU8" s="622"/>
      <c r="CV8" s="622"/>
      <c r="CW8" s="622"/>
      <c r="CX8" s="622"/>
      <c r="CY8" s="623"/>
      <c r="CZ8" s="659">
        <v>21.6</v>
      </c>
      <c r="DA8" s="659"/>
      <c r="DB8" s="659"/>
      <c r="DC8" s="659"/>
      <c r="DD8" s="627">
        <v>6046</v>
      </c>
      <c r="DE8" s="622"/>
      <c r="DF8" s="622"/>
      <c r="DG8" s="622"/>
      <c r="DH8" s="622"/>
      <c r="DI8" s="622"/>
      <c r="DJ8" s="622"/>
      <c r="DK8" s="622"/>
      <c r="DL8" s="622"/>
      <c r="DM8" s="622"/>
      <c r="DN8" s="622"/>
      <c r="DO8" s="622"/>
      <c r="DP8" s="623"/>
      <c r="DQ8" s="627">
        <v>690720</v>
      </c>
      <c r="DR8" s="622"/>
      <c r="DS8" s="622"/>
      <c r="DT8" s="622"/>
      <c r="DU8" s="622"/>
      <c r="DV8" s="622"/>
      <c r="DW8" s="622"/>
      <c r="DX8" s="622"/>
      <c r="DY8" s="622"/>
      <c r="DZ8" s="622"/>
      <c r="EA8" s="622"/>
      <c r="EB8" s="622"/>
      <c r="EC8" s="658"/>
    </row>
    <row r="9" spans="2:143" ht="11.25" customHeight="1">
      <c r="B9" s="618" t="s">
        <v>245</v>
      </c>
      <c r="C9" s="619"/>
      <c r="D9" s="619"/>
      <c r="E9" s="619"/>
      <c r="F9" s="619"/>
      <c r="G9" s="619"/>
      <c r="H9" s="619"/>
      <c r="I9" s="619"/>
      <c r="J9" s="619"/>
      <c r="K9" s="619"/>
      <c r="L9" s="619"/>
      <c r="M9" s="619"/>
      <c r="N9" s="619"/>
      <c r="O9" s="619"/>
      <c r="P9" s="619"/>
      <c r="Q9" s="620"/>
      <c r="R9" s="621">
        <v>1671</v>
      </c>
      <c r="S9" s="622"/>
      <c r="T9" s="622"/>
      <c r="U9" s="622"/>
      <c r="V9" s="622"/>
      <c r="W9" s="622"/>
      <c r="X9" s="622"/>
      <c r="Y9" s="623"/>
      <c r="Z9" s="659">
        <v>0</v>
      </c>
      <c r="AA9" s="659"/>
      <c r="AB9" s="659"/>
      <c r="AC9" s="659"/>
      <c r="AD9" s="660">
        <v>1671</v>
      </c>
      <c r="AE9" s="660"/>
      <c r="AF9" s="660"/>
      <c r="AG9" s="660"/>
      <c r="AH9" s="660"/>
      <c r="AI9" s="660"/>
      <c r="AJ9" s="660"/>
      <c r="AK9" s="660"/>
      <c r="AL9" s="624">
        <v>0</v>
      </c>
      <c r="AM9" s="625"/>
      <c r="AN9" s="625"/>
      <c r="AO9" s="661"/>
      <c r="AP9" s="618" t="s">
        <v>246</v>
      </c>
      <c r="AQ9" s="619"/>
      <c r="AR9" s="619"/>
      <c r="AS9" s="619"/>
      <c r="AT9" s="619"/>
      <c r="AU9" s="619"/>
      <c r="AV9" s="619"/>
      <c r="AW9" s="619"/>
      <c r="AX9" s="619"/>
      <c r="AY9" s="619"/>
      <c r="AZ9" s="619"/>
      <c r="BA9" s="619"/>
      <c r="BB9" s="619"/>
      <c r="BC9" s="619"/>
      <c r="BD9" s="619"/>
      <c r="BE9" s="619"/>
      <c r="BF9" s="620"/>
      <c r="BG9" s="621">
        <v>193008</v>
      </c>
      <c r="BH9" s="622"/>
      <c r="BI9" s="622"/>
      <c r="BJ9" s="622"/>
      <c r="BK9" s="622"/>
      <c r="BL9" s="622"/>
      <c r="BM9" s="622"/>
      <c r="BN9" s="623"/>
      <c r="BO9" s="659">
        <v>23</v>
      </c>
      <c r="BP9" s="659"/>
      <c r="BQ9" s="659"/>
      <c r="BR9" s="659"/>
      <c r="BS9" s="660" t="s">
        <v>243</v>
      </c>
      <c r="BT9" s="660"/>
      <c r="BU9" s="660"/>
      <c r="BV9" s="660"/>
      <c r="BW9" s="660"/>
      <c r="BX9" s="660"/>
      <c r="BY9" s="660"/>
      <c r="BZ9" s="660"/>
      <c r="CA9" s="660"/>
      <c r="CB9" s="698"/>
      <c r="CD9" s="618" t="s">
        <v>247</v>
      </c>
      <c r="CE9" s="619"/>
      <c r="CF9" s="619"/>
      <c r="CG9" s="619"/>
      <c r="CH9" s="619"/>
      <c r="CI9" s="619"/>
      <c r="CJ9" s="619"/>
      <c r="CK9" s="619"/>
      <c r="CL9" s="619"/>
      <c r="CM9" s="619"/>
      <c r="CN9" s="619"/>
      <c r="CO9" s="619"/>
      <c r="CP9" s="619"/>
      <c r="CQ9" s="620"/>
      <c r="CR9" s="621">
        <v>714973</v>
      </c>
      <c r="CS9" s="622"/>
      <c r="CT9" s="622"/>
      <c r="CU9" s="622"/>
      <c r="CV9" s="622"/>
      <c r="CW9" s="622"/>
      <c r="CX9" s="622"/>
      <c r="CY9" s="623"/>
      <c r="CZ9" s="659">
        <v>11.5</v>
      </c>
      <c r="DA9" s="659"/>
      <c r="DB9" s="659"/>
      <c r="DC9" s="659"/>
      <c r="DD9" s="627">
        <v>42414</v>
      </c>
      <c r="DE9" s="622"/>
      <c r="DF9" s="622"/>
      <c r="DG9" s="622"/>
      <c r="DH9" s="622"/>
      <c r="DI9" s="622"/>
      <c r="DJ9" s="622"/>
      <c r="DK9" s="622"/>
      <c r="DL9" s="622"/>
      <c r="DM9" s="622"/>
      <c r="DN9" s="622"/>
      <c r="DO9" s="622"/>
      <c r="DP9" s="623"/>
      <c r="DQ9" s="627">
        <v>540829</v>
      </c>
      <c r="DR9" s="622"/>
      <c r="DS9" s="622"/>
      <c r="DT9" s="622"/>
      <c r="DU9" s="622"/>
      <c r="DV9" s="622"/>
      <c r="DW9" s="622"/>
      <c r="DX9" s="622"/>
      <c r="DY9" s="622"/>
      <c r="DZ9" s="622"/>
      <c r="EA9" s="622"/>
      <c r="EB9" s="622"/>
      <c r="EC9" s="658"/>
    </row>
    <row r="10" spans="2:143" ht="11.25" customHeight="1">
      <c r="B10" s="618" t="s">
        <v>248</v>
      </c>
      <c r="C10" s="619"/>
      <c r="D10" s="619"/>
      <c r="E10" s="619"/>
      <c r="F10" s="619"/>
      <c r="G10" s="619"/>
      <c r="H10" s="619"/>
      <c r="I10" s="619"/>
      <c r="J10" s="619"/>
      <c r="K10" s="619"/>
      <c r="L10" s="619"/>
      <c r="M10" s="619"/>
      <c r="N10" s="619"/>
      <c r="O10" s="619"/>
      <c r="P10" s="619"/>
      <c r="Q10" s="620"/>
      <c r="R10" s="621" t="s">
        <v>243</v>
      </c>
      <c r="S10" s="622"/>
      <c r="T10" s="622"/>
      <c r="U10" s="622"/>
      <c r="V10" s="622"/>
      <c r="W10" s="622"/>
      <c r="X10" s="622"/>
      <c r="Y10" s="623"/>
      <c r="Z10" s="659" t="s">
        <v>243</v>
      </c>
      <c r="AA10" s="659"/>
      <c r="AB10" s="659"/>
      <c r="AC10" s="659"/>
      <c r="AD10" s="660" t="s">
        <v>177</v>
      </c>
      <c r="AE10" s="660"/>
      <c r="AF10" s="660"/>
      <c r="AG10" s="660"/>
      <c r="AH10" s="660"/>
      <c r="AI10" s="660"/>
      <c r="AJ10" s="660"/>
      <c r="AK10" s="660"/>
      <c r="AL10" s="624" t="s">
        <v>177</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15509</v>
      </c>
      <c r="BH10" s="622"/>
      <c r="BI10" s="622"/>
      <c r="BJ10" s="622"/>
      <c r="BK10" s="622"/>
      <c r="BL10" s="622"/>
      <c r="BM10" s="622"/>
      <c r="BN10" s="623"/>
      <c r="BO10" s="659">
        <v>1.8</v>
      </c>
      <c r="BP10" s="659"/>
      <c r="BQ10" s="659"/>
      <c r="BR10" s="659"/>
      <c r="BS10" s="660" t="s">
        <v>177</v>
      </c>
      <c r="BT10" s="660"/>
      <c r="BU10" s="660"/>
      <c r="BV10" s="660"/>
      <c r="BW10" s="660"/>
      <c r="BX10" s="660"/>
      <c r="BY10" s="660"/>
      <c r="BZ10" s="660"/>
      <c r="CA10" s="660"/>
      <c r="CB10" s="698"/>
      <c r="CD10" s="618" t="s">
        <v>250</v>
      </c>
      <c r="CE10" s="619"/>
      <c r="CF10" s="619"/>
      <c r="CG10" s="619"/>
      <c r="CH10" s="619"/>
      <c r="CI10" s="619"/>
      <c r="CJ10" s="619"/>
      <c r="CK10" s="619"/>
      <c r="CL10" s="619"/>
      <c r="CM10" s="619"/>
      <c r="CN10" s="619"/>
      <c r="CO10" s="619"/>
      <c r="CP10" s="619"/>
      <c r="CQ10" s="620"/>
      <c r="CR10" s="621" t="s">
        <v>243</v>
      </c>
      <c r="CS10" s="622"/>
      <c r="CT10" s="622"/>
      <c r="CU10" s="622"/>
      <c r="CV10" s="622"/>
      <c r="CW10" s="622"/>
      <c r="CX10" s="622"/>
      <c r="CY10" s="623"/>
      <c r="CZ10" s="659" t="s">
        <v>243</v>
      </c>
      <c r="DA10" s="659"/>
      <c r="DB10" s="659"/>
      <c r="DC10" s="659"/>
      <c r="DD10" s="627" t="s">
        <v>177</v>
      </c>
      <c r="DE10" s="622"/>
      <c r="DF10" s="622"/>
      <c r="DG10" s="622"/>
      <c r="DH10" s="622"/>
      <c r="DI10" s="622"/>
      <c r="DJ10" s="622"/>
      <c r="DK10" s="622"/>
      <c r="DL10" s="622"/>
      <c r="DM10" s="622"/>
      <c r="DN10" s="622"/>
      <c r="DO10" s="622"/>
      <c r="DP10" s="623"/>
      <c r="DQ10" s="627" t="s">
        <v>243</v>
      </c>
      <c r="DR10" s="622"/>
      <c r="DS10" s="622"/>
      <c r="DT10" s="622"/>
      <c r="DU10" s="622"/>
      <c r="DV10" s="622"/>
      <c r="DW10" s="622"/>
      <c r="DX10" s="622"/>
      <c r="DY10" s="622"/>
      <c r="DZ10" s="622"/>
      <c r="EA10" s="622"/>
      <c r="EB10" s="622"/>
      <c r="EC10" s="658"/>
    </row>
    <row r="11" spans="2:143" ht="11.25" customHeight="1">
      <c r="B11" s="618" t="s">
        <v>251</v>
      </c>
      <c r="C11" s="619"/>
      <c r="D11" s="619"/>
      <c r="E11" s="619"/>
      <c r="F11" s="619"/>
      <c r="G11" s="619"/>
      <c r="H11" s="619"/>
      <c r="I11" s="619"/>
      <c r="J11" s="619"/>
      <c r="K11" s="619"/>
      <c r="L11" s="619"/>
      <c r="M11" s="619"/>
      <c r="N11" s="619"/>
      <c r="O11" s="619"/>
      <c r="P11" s="619"/>
      <c r="Q11" s="620"/>
      <c r="R11" s="621">
        <v>139852</v>
      </c>
      <c r="S11" s="622"/>
      <c r="T11" s="622"/>
      <c r="U11" s="622"/>
      <c r="V11" s="622"/>
      <c r="W11" s="622"/>
      <c r="X11" s="622"/>
      <c r="Y11" s="623"/>
      <c r="Z11" s="624">
        <v>2.2000000000000002</v>
      </c>
      <c r="AA11" s="625"/>
      <c r="AB11" s="625"/>
      <c r="AC11" s="626"/>
      <c r="AD11" s="627">
        <v>139852</v>
      </c>
      <c r="AE11" s="622"/>
      <c r="AF11" s="622"/>
      <c r="AG11" s="622"/>
      <c r="AH11" s="622"/>
      <c r="AI11" s="622"/>
      <c r="AJ11" s="622"/>
      <c r="AK11" s="623"/>
      <c r="AL11" s="624">
        <v>3.7</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24124</v>
      </c>
      <c r="BH11" s="622"/>
      <c r="BI11" s="622"/>
      <c r="BJ11" s="622"/>
      <c r="BK11" s="622"/>
      <c r="BL11" s="622"/>
      <c r="BM11" s="622"/>
      <c r="BN11" s="623"/>
      <c r="BO11" s="659">
        <v>2.9</v>
      </c>
      <c r="BP11" s="659"/>
      <c r="BQ11" s="659"/>
      <c r="BR11" s="659"/>
      <c r="BS11" s="660" t="s">
        <v>177</v>
      </c>
      <c r="BT11" s="660"/>
      <c r="BU11" s="660"/>
      <c r="BV11" s="660"/>
      <c r="BW11" s="660"/>
      <c r="BX11" s="660"/>
      <c r="BY11" s="660"/>
      <c r="BZ11" s="660"/>
      <c r="CA11" s="660"/>
      <c r="CB11" s="698"/>
      <c r="CD11" s="618" t="s">
        <v>253</v>
      </c>
      <c r="CE11" s="619"/>
      <c r="CF11" s="619"/>
      <c r="CG11" s="619"/>
      <c r="CH11" s="619"/>
      <c r="CI11" s="619"/>
      <c r="CJ11" s="619"/>
      <c r="CK11" s="619"/>
      <c r="CL11" s="619"/>
      <c r="CM11" s="619"/>
      <c r="CN11" s="619"/>
      <c r="CO11" s="619"/>
      <c r="CP11" s="619"/>
      <c r="CQ11" s="620"/>
      <c r="CR11" s="621">
        <v>742175</v>
      </c>
      <c r="CS11" s="622"/>
      <c r="CT11" s="622"/>
      <c r="CU11" s="622"/>
      <c r="CV11" s="622"/>
      <c r="CW11" s="622"/>
      <c r="CX11" s="622"/>
      <c r="CY11" s="623"/>
      <c r="CZ11" s="659">
        <v>11.9</v>
      </c>
      <c r="DA11" s="659"/>
      <c r="DB11" s="659"/>
      <c r="DC11" s="659"/>
      <c r="DD11" s="627">
        <v>120849</v>
      </c>
      <c r="DE11" s="622"/>
      <c r="DF11" s="622"/>
      <c r="DG11" s="622"/>
      <c r="DH11" s="622"/>
      <c r="DI11" s="622"/>
      <c r="DJ11" s="622"/>
      <c r="DK11" s="622"/>
      <c r="DL11" s="622"/>
      <c r="DM11" s="622"/>
      <c r="DN11" s="622"/>
      <c r="DO11" s="622"/>
      <c r="DP11" s="623"/>
      <c r="DQ11" s="627">
        <v>446296</v>
      </c>
      <c r="DR11" s="622"/>
      <c r="DS11" s="622"/>
      <c r="DT11" s="622"/>
      <c r="DU11" s="622"/>
      <c r="DV11" s="622"/>
      <c r="DW11" s="622"/>
      <c r="DX11" s="622"/>
      <c r="DY11" s="622"/>
      <c r="DZ11" s="622"/>
      <c r="EA11" s="622"/>
      <c r="EB11" s="622"/>
      <c r="EC11" s="658"/>
    </row>
    <row r="12" spans="2:143" ht="11.25" customHeight="1">
      <c r="B12" s="618" t="s">
        <v>254</v>
      </c>
      <c r="C12" s="619"/>
      <c r="D12" s="619"/>
      <c r="E12" s="619"/>
      <c r="F12" s="619"/>
      <c r="G12" s="619"/>
      <c r="H12" s="619"/>
      <c r="I12" s="619"/>
      <c r="J12" s="619"/>
      <c r="K12" s="619"/>
      <c r="L12" s="619"/>
      <c r="M12" s="619"/>
      <c r="N12" s="619"/>
      <c r="O12" s="619"/>
      <c r="P12" s="619"/>
      <c r="Q12" s="620"/>
      <c r="R12" s="621" t="s">
        <v>177</v>
      </c>
      <c r="S12" s="622"/>
      <c r="T12" s="622"/>
      <c r="U12" s="622"/>
      <c r="V12" s="622"/>
      <c r="W12" s="622"/>
      <c r="X12" s="622"/>
      <c r="Y12" s="623"/>
      <c r="Z12" s="659" t="s">
        <v>243</v>
      </c>
      <c r="AA12" s="659"/>
      <c r="AB12" s="659"/>
      <c r="AC12" s="659"/>
      <c r="AD12" s="660" t="s">
        <v>243</v>
      </c>
      <c r="AE12" s="660"/>
      <c r="AF12" s="660"/>
      <c r="AG12" s="660"/>
      <c r="AH12" s="660"/>
      <c r="AI12" s="660"/>
      <c r="AJ12" s="660"/>
      <c r="AK12" s="660"/>
      <c r="AL12" s="624" t="s">
        <v>243</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520384</v>
      </c>
      <c r="BH12" s="622"/>
      <c r="BI12" s="622"/>
      <c r="BJ12" s="622"/>
      <c r="BK12" s="622"/>
      <c r="BL12" s="622"/>
      <c r="BM12" s="622"/>
      <c r="BN12" s="623"/>
      <c r="BO12" s="659">
        <v>61.9</v>
      </c>
      <c r="BP12" s="659"/>
      <c r="BQ12" s="659"/>
      <c r="BR12" s="659"/>
      <c r="BS12" s="660" t="s">
        <v>177</v>
      </c>
      <c r="BT12" s="660"/>
      <c r="BU12" s="660"/>
      <c r="BV12" s="660"/>
      <c r="BW12" s="660"/>
      <c r="BX12" s="660"/>
      <c r="BY12" s="660"/>
      <c r="BZ12" s="660"/>
      <c r="CA12" s="660"/>
      <c r="CB12" s="698"/>
      <c r="CD12" s="618" t="s">
        <v>256</v>
      </c>
      <c r="CE12" s="619"/>
      <c r="CF12" s="619"/>
      <c r="CG12" s="619"/>
      <c r="CH12" s="619"/>
      <c r="CI12" s="619"/>
      <c r="CJ12" s="619"/>
      <c r="CK12" s="619"/>
      <c r="CL12" s="619"/>
      <c r="CM12" s="619"/>
      <c r="CN12" s="619"/>
      <c r="CO12" s="619"/>
      <c r="CP12" s="619"/>
      <c r="CQ12" s="620"/>
      <c r="CR12" s="621">
        <v>164040</v>
      </c>
      <c r="CS12" s="622"/>
      <c r="CT12" s="622"/>
      <c r="CU12" s="622"/>
      <c r="CV12" s="622"/>
      <c r="CW12" s="622"/>
      <c r="CX12" s="622"/>
      <c r="CY12" s="623"/>
      <c r="CZ12" s="659">
        <v>2.6</v>
      </c>
      <c r="DA12" s="659"/>
      <c r="DB12" s="659"/>
      <c r="DC12" s="659"/>
      <c r="DD12" s="627">
        <v>35000</v>
      </c>
      <c r="DE12" s="622"/>
      <c r="DF12" s="622"/>
      <c r="DG12" s="622"/>
      <c r="DH12" s="622"/>
      <c r="DI12" s="622"/>
      <c r="DJ12" s="622"/>
      <c r="DK12" s="622"/>
      <c r="DL12" s="622"/>
      <c r="DM12" s="622"/>
      <c r="DN12" s="622"/>
      <c r="DO12" s="622"/>
      <c r="DP12" s="623"/>
      <c r="DQ12" s="627">
        <v>57278</v>
      </c>
      <c r="DR12" s="622"/>
      <c r="DS12" s="622"/>
      <c r="DT12" s="622"/>
      <c r="DU12" s="622"/>
      <c r="DV12" s="622"/>
      <c r="DW12" s="622"/>
      <c r="DX12" s="622"/>
      <c r="DY12" s="622"/>
      <c r="DZ12" s="622"/>
      <c r="EA12" s="622"/>
      <c r="EB12" s="622"/>
      <c r="EC12" s="658"/>
    </row>
    <row r="13" spans="2:143" ht="11.25" customHeight="1">
      <c r="B13" s="618" t="s">
        <v>257</v>
      </c>
      <c r="C13" s="619"/>
      <c r="D13" s="619"/>
      <c r="E13" s="619"/>
      <c r="F13" s="619"/>
      <c r="G13" s="619"/>
      <c r="H13" s="619"/>
      <c r="I13" s="619"/>
      <c r="J13" s="619"/>
      <c r="K13" s="619"/>
      <c r="L13" s="619"/>
      <c r="M13" s="619"/>
      <c r="N13" s="619"/>
      <c r="O13" s="619"/>
      <c r="P13" s="619"/>
      <c r="Q13" s="620"/>
      <c r="R13" s="621" t="s">
        <v>177</v>
      </c>
      <c r="S13" s="622"/>
      <c r="T13" s="622"/>
      <c r="U13" s="622"/>
      <c r="V13" s="622"/>
      <c r="W13" s="622"/>
      <c r="X13" s="622"/>
      <c r="Y13" s="623"/>
      <c r="Z13" s="659" t="s">
        <v>177</v>
      </c>
      <c r="AA13" s="659"/>
      <c r="AB13" s="659"/>
      <c r="AC13" s="659"/>
      <c r="AD13" s="660" t="s">
        <v>243</v>
      </c>
      <c r="AE13" s="660"/>
      <c r="AF13" s="660"/>
      <c r="AG13" s="660"/>
      <c r="AH13" s="660"/>
      <c r="AI13" s="660"/>
      <c r="AJ13" s="660"/>
      <c r="AK13" s="660"/>
      <c r="AL13" s="624" t="s">
        <v>243</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515920</v>
      </c>
      <c r="BH13" s="622"/>
      <c r="BI13" s="622"/>
      <c r="BJ13" s="622"/>
      <c r="BK13" s="622"/>
      <c r="BL13" s="622"/>
      <c r="BM13" s="622"/>
      <c r="BN13" s="623"/>
      <c r="BO13" s="659">
        <v>61.4</v>
      </c>
      <c r="BP13" s="659"/>
      <c r="BQ13" s="659"/>
      <c r="BR13" s="659"/>
      <c r="BS13" s="660" t="s">
        <v>177</v>
      </c>
      <c r="BT13" s="660"/>
      <c r="BU13" s="660"/>
      <c r="BV13" s="660"/>
      <c r="BW13" s="660"/>
      <c r="BX13" s="660"/>
      <c r="BY13" s="660"/>
      <c r="BZ13" s="660"/>
      <c r="CA13" s="660"/>
      <c r="CB13" s="698"/>
      <c r="CD13" s="618" t="s">
        <v>259</v>
      </c>
      <c r="CE13" s="619"/>
      <c r="CF13" s="619"/>
      <c r="CG13" s="619"/>
      <c r="CH13" s="619"/>
      <c r="CI13" s="619"/>
      <c r="CJ13" s="619"/>
      <c r="CK13" s="619"/>
      <c r="CL13" s="619"/>
      <c r="CM13" s="619"/>
      <c r="CN13" s="619"/>
      <c r="CO13" s="619"/>
      <c r="CP13" s="619"/>
      <c r="CQ13" s="620"/>
      <c r="CR13" s="621">
        <v>544506</v>
      </c>
      <c r="CS13" s="622"/>
      <c r="CT13" s="622"/>
      <c r="CU13" s="622"/>
      <c r="CV13" s="622"/>
      <c r="CW13" s="622"/>
      <c r="CX13" s="622"/>
      <c r="CY13" s="623"/>
      <c r="CZ13" s="659">
        <v>8.6999999999999993</v>
      </c>
      <c r="DA13" s="659"/>
      <c r="DB13" s="659"/>
      <c r="DC13" s="659"/>
      <c r="DD13" s="627">
        <v>399053</v>
      </c>
      <c r="DE13" s="622"/>
      <c r="DF13" s="622"/>
      <c r="DG13" s="622"/>
      <c r="DH13" s="622"/>
      <c r="DI13" s="622"/>
      <c r="DJ13" s="622"/>
      <c r="DK13" s="622"/>
      <c r="DL13" s="622"/>
      <c r="DM13" s="622"/>
      <c r="DN13" s="622"/>
      <c r="DO13" s="622"/>
      <c r="DP13" s="623"/>
      <c r="DQ13" s="627">
        <v>119398</v>
      </c>
      <c r="DR13" s="622"/>
      <c r="DS13" s="622"/>
      <c r="DT13" s="622"/>
      <c r="DU13" s="622"/>
      <c r="DV13" s="622"/>
      <c r="DW13" s="622"/>
      <c r="DX13" s="622"/>
      <c r="DY13" s="622"/>
      <c r="DZ13" s="622"/>
      <c r="EA13" s="622"/>
      <c r="EB13" s="622"/>
      <c r="EC13" s="658"/>
    </row>
    <row r="14" spans="2:143" ht="11.25" customHeight="1">
      <c r="B14" s="618" t="s">
        <v>260</v>
      </c>
      <c r="C14" s="619"/>
      <c r="D14" s="619"/>
      <c r="E14" s="619"/>
      <c r="F14" s="619"/>
      <c r="G14" s="619"/>
      <c r="H14" s="619"/>
      <c r="I14" s="619"/>
      <c r="J14" s="619"/>
      <c r="K14" s="619"/>
      <c r="L14" s="619"/>
      <c r="M14" s="619"/>
      <c r="N14" s="619"/>
      <c r="O14" s="619"/>
      <c r="P14" s="619"/>
      <c r="Q14" s="620"/>
      <c r="R14" s="621" t="s">
        <v>243</v>
      </c>
      <c r="S14" s="622"/>
      <c r="T14" s="622"/>
      <c r="U14" s="622"/>
      <c r="V14" s="622"/>
      <c r="W14" s="622"/>
      <c r="X14" s="622"/>
      <c r="Y14" s="623"/>
      <c r="Z14" s="659" t="s">
        <v>243</v>
      </c>
      <c r="AA14" s="659"/>
      <c r="AB14" s="659"/>
      <c r="AC14" s="659"/>
      <c r="AD14" s="660" t="s">
        <v>243</v>
      </c>
      <c r="AE14" s="660"/>
      <c r="AF14" s="660"/>
      <c r="AG14" s="660"/>
      <c r="AH14" s="660"/>
      <c r="AI14" s="660"/>
      <c r="AJ14" s="660"/>
      <c r="AK14" s="660"/>
      <c r="AL14" s="624" t="s">
        <v>177</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32547</v>
      </c>
      <c r="BH14" s="622"/>
      <c r="BI14" s="622"/>
      <c r="BJ14" s="622"/>
      <c r="BK14" s="622"/>
      <c r="BL14" s="622"/>
      <c r="BM14" s="622"/>
      <c r="BN14" s="623"/>
      <c r="BO14" s="659">
        <v>3.9</v>
      </c>
      <c r="BP14" s="659"/>
      <c r="BQ14" s="659"/>
      <c r="BR14" s="659"/>
      <c r="BS14" s="660" t="s">
        <v>243</v>
      </c>
      <c r="BT14" s="660"/>
      <c r="BU14" s="660"/>
      <c r="BV14" s="660"/>
      <c r="BW14" s="660"/>
      <c r="BX14" s="660"/>
      <c r="BY14" s="660"/>
      <c r="BZ14" s="660"/>
      <c r="CA14" s="660"/>
      <c r="CB14" s="698"/>
      <c r="CD14" s="618" t="s">
        <v>262</v>
      </c>
      <c r="CE14" s="619"/>
      <c r="CF14" s="619"/>
      <c r="CG14" s="619"/>
      <c r="CH14" s="619"/>
      <c r="CI14" s="619"/>
      <c r="CJ14" s="619"/>
      <c r="CK14" s="619"/>
      <c r="CL14" s="619"/>
      <c r="CM14" s="619"/>
      <c r="CN14" s="619"/>
      <c r="CO14" s="619"/>
      <c r="CP14" s="619"/>
      <c r="CQ14" s="620"/>
      <c r="CR14" s="621">
        <v>202939</v>
      </c>
      <c r="CS14" s="622"/>
      <c r="CT14" s="622"/>
      <c r="CU14" s="622"/>
      <c r="CV14" s="622"/>
      <c r="CW14" s="622"/>
      <c r="CX14" s="622"/>
      <c r="CY14" s="623"/>
      <c r="CZ14" s="659">
        <v>3.3</v>
      </c>
      <c r="DA14" s="659"/>
      <c r="DB14" s="659"/>
      <c r="DC14" s="659"/>
      <c r="DD14" s="627">
        <v>1430</v>
      </c>
      <c r="DE14" s="622"/>
      <c r="DF14" s="622"/>
      <c r="DG14" s="622"/>
      <c r="DH14" s="622"/>
      <c r="DI14" s="622"/>
      <c r="DJ14" s="622"/>
      <c r="DK14" s="622"/>
      <c r="DL14" s="622"/>
      <c r="DM14" s="622"/>
      <c r="DN14" s="622"/>
      <c r="DO14" s="622"/>
      <c r="DP14" s="623"/>
      <c r="DQ14" s="627">
        <v>197270</v>
      </c>
      <c r="DR14" s="622"/>
      <c r="DS14" s="622"/>
      <c r="DT14" s="622"/>
      <c r="DU14" s="622"/>
      <c r="DV14" s="622"/>
      <c r="DW14" s="622"/>
      <c r="DX14" s="622"/>
      <c r="DY14" s="622"/>
      <c r="DZ14" s="622"/>
      <c r="EA14" s="622"/>
      <c r="EB14" s="622"/>
      <c r="EC14" s="658"/>
    </row>
    <row r="15" spans="2:143" ht="11.25" customHeight="1">
      <c r="B15" s="618" t="s">
        <v>263</v>
      </c>
      <c r="C15" s="619"/>
      <c r="D15" s="619"/>
      <c r="E15" s="619"/>
      <c r="F15" s="619"/>
      <c r="G15" s="619"/>
      <c r="H15" s="619"/>
      <c r="I15" s="619"/>
      <c r="J15" s="619"/>
      <c r="K15" s="619"/>
      <c r="L15" s="619"/>
      <c r="M15" s="619"/>
      <c r="N15" s="619"/>
      <c r="O15" s="619"/>
      <c r="P15" s="619"/>
      <c r="Q15" s="620"/>
      <c r="R15" s="621" t="s">
        <v>243</v>
      </c>
      <c r="S15" s="622"/>
      <c r="T15" s="622"/>
      <c r="U15" s="622"/>
      <c r="V15" s="622"/>
      <c r="W15" s="622"/>
      <c r="X15" s="622"/>
      <c r="Y15" s="623"/>
      <c r="Z15" s="659" t="s">
        <v>177</v>
      </c>
      <c r="AA15" s="659"/>
      <c r="AB15" s="659"/>
      <c r="AC15" s="659"/>
      <c r="AD15" s="660" t="s">
        <v>177</v>
      </c>
      <c r="AE15" s="660"/>
      <c r="AF15" s="660"/>
      <c r="AG15" s="660"/>
      <c r="AH15" s="660"/>
      <c r="AI15" s="660"/>
      <c r="AJ15" s="660"/>
      <c r="AK15" s="660"/>
      <c r="AL15" s="624" t="s">
        <v>177</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46569</v>
      </c>
      <c r="BH15" s="622"/>
      <c r="BI15" s="622"/>
      <c r="BJ15" s="622"/>
      <c r="BK15" s="622"/>
      <c r="BL15" s="622"/>
      <c r="BM15" s="622"/>
      <c r="BN15" s="623"/>
      <c r="BO15" s="659">
        <v>5.5</v>
      </c>
      <c r="BP15" s="659"/>
      <c r="BQ15" s="659"/>
      <c r="BR15" s="659"/>
      <c r="BS15" s="660" t="s">
        <v>177</v>
      </c>
      <c r="BT15" s="660"/>
      <c r="BU15" s="660"/>
      <c r="BV15" s="660"/>
      <c r="BW15" s="660"/>
      <c r="BX15" s="660"/>
      <c r="BY15" s="660"/>
      <c r="BZ15" s="660"/>
      <c r="CA15" s="660"/>
      <c r="CB15" s="698"/>
      <c r="CD15" s="618" t="s">
        <v>265</v>
      </c>
      <c r="CE15" s="619"/>
      <c r="CF15" s="619"/>
      <c r="CG15" s="619"/>
      <c r="CH15" s="619"/>
      <c r="CI15" s="619"/>
      <c r="CJ15" s="619"/>
      <c r="CK15" s="619"/>
      <c r="CL15" s="619"/>
      <c r="CM15" s="619"/>
      <c r="CN15" s="619"/>
      <c r="CO15" s="619"/>
      <c r="CP15" s="619"/>
      <c r="CQ15" s="620"/>
      <c r="CR15" s="621">
        <v>541640</v>
      </c>
      <c r="CS15" s="622"/>
      <c r="CT15" s="622"/>
      <c r="CU15" s="622"/>
      <c r="CV15" s="622"/>
      <c r="CW15" s="622"/>
      <c r="CX15" s="622"/>
      <c r="CY15" s="623"/>
      <c r="CZ15" s="659">
        <v>8.6999999999999993</v>
      </c>
      <c r="DA15" s="659"/>
      <c r="DB15" s="659"/>
      <c r="DC15" s="659"/>
      <c r="DD15" s="627">
        <v>71216</v>
      </c>
      <c r="DE15" s="622"/>
      <c r="DF15" s="622"/>
      <c r="DG15" s="622"/>
      <c r="DH15" s="622"/>
      <c r="DI15" s="622"/>
      <c r="DJ15" s="622"/>
      <c r="DK15" s="622"/>
      <c r="DL15" s="622"/>
      <c r="DM15" s="622"/>
      <c r="DN15" s="622"/>
      <c r="DO15" s="622"/>
      <c r="DP15" s="623"/>
      <c r="DQ15" s="627">
        <v>423362</v>
      </c>
      <c r="DR15" s="622"/>
      <c r="DS15" s="622"/>
      <c r="DT15" s="622"/>
      <c r="DU15" s="622"/>
      <c r="DV15" s="622"/>
      <c r="DW15" s="622"/>
      <c r="DX15" s="622"/>
      <c r="DY15" s="622"/>
      <c r="DZ15" s="622"/>
      <c r="EA15" s="622"/>
      <c r="EB15" s="622"/>
      <c r="EC15" s="658"/>
    </row>
    <row r="16" spans="2:143" ht="11.25" customHeight="1">
      <c r="B16" s="618" t="s">
        <v>266</v>
      </c>
      <c r="C16" s="619"/>
      <c r="D16" s="619"/>
      <c r="E16" s="619"/>
      <c r="F16" s="619"/>
      <c r="G16" s="619"/>
      <c r="H16" s="619"/>
      <c r="I16" s="619"/>
      <c r="J16" s="619"/>
      <c r="K16" s="619"/>
      <c r="L16" s="619"/>
      <c r="M16" s="619"/>
      <c r="N16" s="619"/>
      <c r="O16" s="619"/>
      <c r="P16" s="619"/>
      <c r="Q16" s="620"/>
      <c r="R16" s="621">
        <v>2788</v>
      </c>
      <c r="S16" s="622"/>
      <c r="T16" s="622"/>
      <c r="U16" s="622"/>
      <c r="V16" s="622"/>
      <c r="W16" s="622"/>
      <c r="X16" s="622"/>
      <c r="Y16" s="623"/>
      <c r="Z16" s="659">
        <v>0</v>
      </c>
      <c r="AA16" s="659"/>
      <c r="AB16" s="659"/>
      <c r="AC16" s="659"/>
      <c r="AD16" s="660">
        <v>2788</v>
      </c>
      <c r="AE16" s="660"/>
      <c r="AF16" s="660"/>
      <c r="AG16" s="660"/>
      <c r="AH16" s="660"/>
      <c r="AI16" s="660"/>
      <c r="AJ16" s="660"/>
      <c r="AK16" s="660"/>
      <c r="AL16" s="624">
        <v>0.1</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177</v>
      </c>
      <c r="BH16" s="622"/>
      <c r="BI16" s="622"/>
      <c r="BJ16" s="622"/>
      <c r="BK16" s="622"/>
      <c r="BL16" s="622"/>
      <c r="BM16" s="622"/>
      <c r="BN16" s="623"/>
      <c r="BO16" s="659" t="s">
        <v>243</v>
      </c>
      <c r="BP16" s="659"/>
      <c r="BQ16" s="659"/>
      <c r="BR16" s="659"/>
      <c r="BS16" s="660" t="s">
        <v>243</v>
      </c>
      <c r="BT16" s="660"/>
      <c r="BU16" s="660"/>
      <c r="BV16" s="660"/>
      <c r="BW16" s="660"/>
      <c r="BX16" s="660"/>
      <c r="BY16" s="660"/>
      <c r="BZ16" s="660"/>
      <c r="CA16" s="660"/>
      <c r="CB16" s="698"/>
      <c r="CD16" s="618" t="s">
        <v>268</v>
      </c>
      <c r="CE16" s="619"/>
      <c r="CF16" s="619"/>
      <c r="CG16" s="619"/>
      <c r="CH16" s="619"/>
      <c r="CI16" s="619"/>
      <c r="CJ16" s="619"/>
      <c r="CK16" s="619"/>
      <c r="CL16" s="619"/>
      <c r="CM16" s="619"/>
      <c r="CN16" s="619"/>
      <c r="CO16" s="619"/>
      <c r="CP16" s="619"/>
      <c r="CQ16" s="620"/>
      <c r="CR16" s="621">
        <v>7829</v>
      </c>
      <c r="CS16" s="622"/>
      <c r="CT16" s="622"/>
      <c r="CU16" s="622"/>
      <c r="CV16" s="622"/>
      <c r="CW16" s="622"/>
      <c r="CX16" s="622"/>
      <c r="CY16" s="623"/>
      <c r="CZ16" s="659">
        <v>0.1</v>
      </c>
      <c r="DA16" s="659"/>
      <c r="DB16" s="659"/>
      <c r="DC16" s="659"/>
      <c r="DD16" s="627" t="s">
        <v>243</v>
      </c>
      <c r="DE16" s="622"/>
      <c r="DF16" s="622"/>
      <c r="DG16" s="622"/>
      <c r="DH16" s="622"/>
      <c r="DI16" s="622"/>
      <c r="DJ16" s="622"/>
      <c r="DK16" s="622"/>
      <c r="DL16" s="622"/>
      <c r="DM16" s="622"/>
      <c r="DN16" s="622"/>
      <c r="DO16" s="622"/>
      <c r="DP16" s="623"/>
      <c r="DQ16" s="627">
        <v>2933</v>
      </c>
      <c r="DR16" s="622"/>
      <c r="DS16" s="622"/>
      <c r="DT16" s="622"/>
      <c r="DU16" s="622"/>
      <c r="DV16" s="622"/>
      <c r="DW16" s="622"/>
      <c r="DX16" s="622"/>
      <c r="DY16" s="622"/>
      <c r="DZ16" s="622"/>
      <c r="EA16" s="622"/>
      <c r="EB16" s="622"/>
      <c r="EC16" s="658"/>
    </row>
    <row r="17" spans="2:133" ht="11.25" customHeight="1">
      <c r="B17" s="618" t="s">
        <v>269</v>
      </c>
      <c r="C17" s="619"/>
      <c r="D17" s="619"/>
      <c r="E17" s="619"/>
      <c r="F17" s="619"/>
      <c r="G17" s="619"/>
      <c r="H17" s="619"/>
      <c r="I17" s="619"/>
      <c r="J17" s="619"/>
      <c r="K17" s="619"/>
      <c r="L17" s="619"/>
      <c r="M17" s="619"/>
      <c r="N17" s="619"/>
      <c r="O17" s="619"/>
      <c r="P17" s="619"/>
      <c r="Q17" s="620"/>
      <c r="R17" s="621">
        <v>9839</v>
      </c>
      <c r="S17" s="622"/>
      <c r="T17" s="622"/>
      <c r="U17" s="622"/>
      <c r="V17" s="622"/>
      <c r="W17" s="622"/>
      <c r="X17" s="622"/>
      <c r="Y17" s="623"/>
      <c r="Z17" s="659">
        <v>0.2</v>
      </c>
      <c r="AA17" s="659"/>
      <c r="AB17" s="659"/>
      <c r="AC17" s="659"/>
      <c r="AD17" s="660">
        <v>9839</v>
      </c>
      <c r="AE17" s="660"/>
      <c r="AF17" s="660"/>
      <c r="AG17" s="660"/>
      <c r="AH17" s="660"/>
      <c r="AI17" s="660"/>
      <c r="AJ17" s="660"/>
      <c r="AK17" s="660"/>
      <c r="AL17" s="624">
        <v>0.3</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243</v>
      </c>
      <c r="BH17" s="622"/>
      <c r="BI17" s="622"/>
      <c r="BJ17" s="622"/>
      <c r="BK17" s="622"/>
      <c r="BL17" s="622"/>
      <c r="BM17" s="622"/>
      <c r="BN17" s="623"/>
      <c r="BO17" s="659" t="s">
        <v>177</v>
      </c>
      <c r="BP17" s="659"/>
      <c r="BQ17" s="659"/>
      <c r="BR17" s="659"/>
      <c r="BS17" s="660" t="s">
        <v>243</v>
      </c>
      <c r="BT17" s="660"/>
      <c r="BU17" s="660"/>
      <c r="BV17" s="660"/>
      <c r="BW17" s="660"/>
      <c r="BX17" s="660"/>
      <c r="BY17" s="660"/>
      <c r="BZ17" s="660"/>
      <c r="CA17" s="660"/>
      <c r="CB17" s="698"/>
      <c r="CD17" s="618" t="s">
        <v>271</v>
      </c>
      <c r="CE17" s="619"/>
      <c r="CF17" s="619"/>
      <c r="CG17" s="619"/>
      <c r="CH17" s="619"/>
      <c r="CI17" s="619"/>
      <c r="CJ17" s="619"/>
      <c r="CK17" s="619"/>
      <c r="CL17" s="619"/>
      <c r="CM17" s="619"/>
      <c r="CN17" s="619"/>
      <c r="CO17" s="619"/>
      <c r="CP17" s="619"/>
      <c r="CQ17" s="620"/>
      <c r="CR17" s="621">
        <v>796902</v>
      </c>
      <c r="CS17" s="622"/>
      <c r="CT17" s="622"/>
      <c r="CU17" s="622"/>
      <c r="CV17" s="622"/>
      <c r="CW17" s="622"/>
      <c r="CX17" s="622"/>
      <c r="CY17" s="623"/>
      <c r="CZ17" s="659">
        <v>12.8</v>
      </c>
      <c r="DA17" s="659"/>
      <c r="DB17" s="659"/>
      <c r="DC17" s="659"/>
      <c r="DD17" s="627" t="s">
        <v>177</v>
      </c>
      <c r="DE17" s="622"/>
      <c r="DF17" s="622"/>
      <c r="DG17" s="622"/>
      <c r="DH17" s="622"/>
      <c r="DI17" s="622"/>
      <c r="DJ17" s="622"/>
      <c r="DK17" s="622"/>
      <c r="DL17" s="622"/>
      <c r="DM17" s="622"/>
      <c r="DN17" s="622"/>
      <c r="DO17" s="622"/>
      <c r="DP17" s="623"/>
      <c r="DQ17" s="627">
        <v>796902</v>
      </c>
      <c r="DR17" s="622"/>
      <c r="DS17" s="622"/>
      <c r="DT17" s="622"/>
      <c r="DU17" s="622"/>
      <c r="DV17" s="622"/>
      <c r="DW17" s="622"/>
      <c r="DX17" s="622"/>
      <c r="DY17" s="622"/>
      <c r="DZ17" s="622"/>
      <c r="EA17" s="622"/>
      <c r="EB17" s="622"/>
      <c r="EC17" s="658"/>
    </row>
    <row r="18" spans="2:133" ht="11.25" customHeight="1">
      <c r="B18" s="618" t="s">
        <v>272</v>
      </c>
      <c r="C18" s="619"/>
      <c r="D18" s="619"/>
      <c r="E18" s="619"/>
      <c r="F18" s="619"/>
      <c r="G18" s="619"/>
      <c r="H18" s="619"/>
      <c r="I18" s="619"/>
      <c r="J18" s="619"/>
      <c r="K18" s="619"/>
      <c r="L18" s="619"/>
      <c r="M18" s="619"/>
      <c r="N18" s="619"/>
      <c r="O18" s="619"/>
      <c r="P18" s="619"/>
      <c r="Q18" s="620"/>
      <c r="R18" s="621">
        <v>1705</v>
      </c>
      <c r="S18" s="622"/>
      <c r="T18" s="622"/>
      <c r="U18" s="622"/>
      <c r="V18" s="622"/>
      <c r="W18" s="622"/>
      <c r="X18" s="622"/>
      <c r="Y18" s="623"/>
      <c r="Z18" s="659">
        <v>0</v>
      </c>
      <c r="AA18" s="659"/>
      <c r="AB18" s="659"/>
      <c r="AC18" s="659"/>
      <c r="AD18" s="660">
        <v>1705</v>
      </c>
      <c r="AE18" s="660"/>
      <c r="AF18" s="660"/>
      <c r="AG18" s="660"/>
      <c r="AH18" s="660"/>
      <c r="AI18" s="660"/>
      <c r="AJ18" s="660"/>
      <c r="AK18" s="660"/>
      <c r="AL18" s="624">
        <v>0</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177</v>
      </c>
      <c r="BH18" s="622"/>
      <c r="BI18" s="622"/>
      <c r="BJ18" s="622"/>
      <c r="BK18" s="622"/>
      <c r="BL18" s="622"/>
      <c r="BM18" s="622"/>
      <c r="BN18" s="623"/>
      <c r="BO18" s="659" t="s">
        <v>177</v>
      </c>
      <c r="BP18" s="659"/>
      <c r="BQ18" s="659"/>
      <c r="BR18" s="659"/>
      <c r="BS18" s="660" t="s">
        <v>177</v>
      </c>
      <c r="BT18" s="660"/>
      <c r="BU18" s="660"/>
      <c r="BV18" s="660"/>
      <c r="BW18" s="660"/>
      <c r="BX18" s="660"/>
      <c r="BY18" s="660"/>
      <c r="BZ18" s="660"/>
      <c r="CA18" s="660"/>
      <c r="CB18" s="698"/>
      <c r="CD18" s="618" t="s">
        <v>274</v>
      </c>
      <c r="CE18" s="619"/>
      <c r="CF18" s="619"/>
      <c r="CG18" s="619"/>
      <c r="CH18" s="619"/>
      <c r="CI18" s="619"/>
      <c r="CJ18" s="619"/>
      <c r="CK18" s="619"/>
      <c r="CL18" s="619"/>
      <c r="CM18" s="619"/>
      <c r="CN18" s="619"/>
      <c r="CO18" s="619"/>
      <c r="CP18" s="619"/>
      <c r="CQ18" s="620"/>
      <c r="CR18" s="621" t="s">
        <v>243</v>
      </c>
      <c r="CS18" s="622"/>
      <c r="CT18" s="622"/>
      <c r="CU18" s="622"/>
      <c r="CV18" s="622"/>
      <c r="CW18" s="622"/>
      <c r="CX18" s="622"/>
      <c r="CY18" s="623"/>
      <c r="CZ18" s="659" t="s">
        <v>177</v>
      </c>
      <c r="DA18" s="659"/>
      <c r="DB18" s="659"/>
      <c r="DC18" s="659"/>
      <c r="DD18" s="627" t="s">
        <v>177</v>
      </c>
      <c r="DE18" s="622"/>
      <c r="DF18" s="622"/>
      <c r="DG18" s="622"/>
      <c r="DH18" s="622"/>
      <c r="DI18" s="622"/>
      <c r="DJ18" s="622"/>
      <c r="DK18" s="622"/>
      <c r="DL18" s="622"/>
      <c r="DM18" s="622"/>
      <c r="DN18" s="622"/>
      <c r="DO18" s="622"/>
      <c r="DP18" s="623"/>
      <c r="DQ18" s="627" t="s">
        <v>243</v>
      </c>
      <c r="DR18" s="622"/>
      <c r="DS18" s="622"/>
      <c r="DT18" s="622"/>
      <c r="DU18" s="622"/>
      <c r="DV18" s="622"/>
      <c r="DW18" s="622"/>
      <c r="DX18" s="622"/>
      <c r="DY18" s="622"/>
      <c r="DZ18" s="622"/>
      <c r="EA18" s="622"/>
      <c r="EB18" s="622"/>
      <c r="EC18" s="658"/>
    </row>
    <row r="19" spans="2:133" ht="11.25" customHeight="1">
      <c r="B19" s="618" t="s">
        <v>275</v>
      </c>
      <c r="C19" s="619"/>
      <c r="D19" s="619"/>
      <c r="E19" s="619"/>
      <c r="F19" s="619"/>
      <c r="G19" s="619"/>
      <c r="H19" s="619"/>
      <c r="I19" s="619"/>
      <c r="J19" s="619"/>
      <c r="K19" s="619"/>
      <c r="L19" s="619"/>
      <c r="M19" s="619"/>
      <c r="N19" s="619"/>
      <c r="O19" s="619"/>
      <c r="P19" s="619"/>
      <c r="Q19" s="620"/>
      <c r="R19" s="621">
        <v>1705</v>
      </c>
      <c r="S19" s="622"/>
      <c r="T19" s="622"/>
      <c r="U19" s="622"/>
      <c r="V19" s="622"/>
      <c r="W19" s="622"/>
      <c r="X19" s="622"/>
      <c r="Y19" s="623"/>
      <c r="Z19" s="659">
        <v>0</v>
      </c>
      <c r="AA19" s="659"/>
      <c r="AB19" s="659"/>
      <c r="AC19" s="659"/>
      <c r="AD19" s="660">
        <v>1705</v>
      </c>
      <c r="AE19" s="660"/>
      <c r="AF19" s="660"/>
      <c r="AG19" s="660"/>
      <c r="AH19" s="660"/>
      <c r="AI19" s="660"/>
      <c r="AJ19" s="660"/>
      <c r="AK19" s="660"/>
      <c r="AL19" s="624">
        <v>0</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t="s">
        <v>243</v>
      </c>
      <c r="BH19" s="622"/>
      <c r="BI19" s="622"/>
      <c r="BJ19" s="622"/>
      <c r="BK19" s="622"/>
      <c r="BL19" s="622"/>
      <c r="BM19" s="622"/>
      <c r="BN19" s="623"/>
      <c r="BO19" s="659" t="s">
        <v>243</v>
      </c>
      <c r="BP19" s="659"/>
      <c r="BQ19" s="659"/>
      <c r="BR19" s="659"/>
      <c r="BS19" s="660" t="s">
        <v>177</v>
      </c>
      <c r="BT19" s="660"/>
      <c r="BU19" s="660"/>
      <c r="BV19" s="660"/>
      <c r="BW19" s="660"/>
      <c r="BX19" s="660"/>
      <c r="BY19" s="660"/>
      <c r="BZ19" s="660"/>
      <c r="CA19" s="660"/>
      <c r="CB19" s="698"/>
      <c r="CD19" s="618" t="s">
        <v>277</v>
      </c>
      <c r="CE19" s="619"/>
      <c r="CF19" s="619"/>
      <c r="CG19" s="619"/>
      <c r="CH19" s="619"/>
      <c r="CI19" s="619"/>
      <c r="CJ19" s="619"/>
      <c r="CK19" s="619"/>
      <c r="CL19" s="619"/>
      <c r="CM19" s="619"/>
      <c r="CN19" s="619"/>
      <c r="CO19" s="619"/>
      <c r="CP19" s="619"/>
      <c r="CQ19" s="620"/>
      <c r="CR19" s="621" t="s">
        <v>177</v>
      </c>
      <c r="CS19" s="622"/>
      <c r="CT19" s="622"/>
      <c r="CU19" s="622"/>
      <c r="CV19" s="622"/>
      <c r="CW19" s="622"/>
      <c r="CX19" s="622"/>
      <c r="CY19" s="623"/>
      <c r="CZ19" s="659" t="s">
        <v>243</v>
      </c>
      <c r="DA19" s="659"/>
      <c r="DB19" s="659"/>
      <c r="DC19" s="659"/>
      <c r="DD19" s="627" t="s">
        <v>243</v>
      </c>
      <c r="DE19" s="622"/>
      <c r="DF19" s="622"/>
      <c r="DG19" s="622"/>
      <c r="DH19" s="622"/>
      <c r="DI19" s="622"/>
      <c r="DJ19" s="622"/>
      <c r="DK19" s="622"/>
      <c r="DL19" s="622"/>
      <c r="DM19" s="622"/>
      <c r="DN19" s="622"/>
      <c r="DO19" s="622"/>
      <c r="DP19" s="623"/>
      <c r="DQ19" s="627" t="s">
        <v>243</v>
      </c>
      <c r="DR19" s="622"/>
      <c r="DS19" s="622"/>
      <c r="DT19" s="622"/>
      <c r="DU19" s="622"/>
      <c r="DV19" s="622"/>
      <c r="DW19" s="622"/>
      <c r="DX19" s="622"/>
      <c r="DY19" s="622"/>
      <c r="DZ19" s="622"/>
      <c r="EA19" s="622"/>
      <c r="EB19" s="622"/>
      <c r="EC19" s="658"/>
    </row>
    <row r="20" spans="2:133" ht="11.25" customHeight="1">
      <c r="B20" s="688" t="s">
        <v>278</v>
      </c>
      <c r="C20" s="689"/>
      <c r="D20" s="689"/>
      <c r="E20" s="689"/>
      <c r="F20" s="689"/>
      <c r="G20" s="689"/>
      <c r="H20" s="689"/>
      <c r="I20" s="689"/>
      <c r="J20" s="689"/>
      <c r="K20" s="689"/>
      <c r="L20" s="689"/>
      <c r="M20" s="689"/>
      <c r="N20" s="689"/>
      <c r="O20" s="689"/>
      <c r="P20" s="689"/>
      <c r="Q20" s="690"/>
      <c r="R20" s="621" t="s">
        <v>177</v>
      </c>
      <c r="S20" s="622"/>
      <c r="T20" s="622"/>
      <c r="U20" s="622"/>
      <c r="V20" s="622"/>
      <c r="W20" s="622"/>
      <c r="X20" s="622"/>
      <c r="Y20" s="623"/>
      <c r="Z20" s="659" t="s">
        <v>243</v>
      </c>
      <c r="AA20" s="659"/>
      <c r="AB20" s="659"/>
      <c r="AC20" s="659"/>
      <c r="AD20" s="660" t="s">
        <v>243</v>
      </c>
      <c r="AE20" s="660"/>
      <c r="AF20" s="660"/>
      <c r="AG20" s="660"/>
      <c r="AH20" s="660"/>
      <c r="AI20" s="660"/>
      <c r="AJ20" s="660"/>
      <c r="AK20" s="660"/>
      <c r="AL20" s="624" t="s">
        <v>177</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t="s">
        <v>243</v>
      </c>
      <c r="BH20" s="622"/>
      <c r="BI20" s="622"/>
      <c r="BJ20" s="622"/>
      <c r="BK20" s="622"/>
      <c r="BL20" s="622"/>
      <c r="BM20" s="622"/>
      <c r="BN20" s="623"/>
      <c r="BO20" s="659" t="s">
        <v>243</v>
      </c>
      <c r="BP20" s="659"/>
      <c r="BQ20" s="659"/>
      <c r="BR20" s="659"/>
      <c r="BS20" s="660" t="s">
        <v>177</v>
      </c>
      <c r="BT20" s="660"/>
      <c r="BU20" s="660"/>
      <c r="BV20" s="660"/>
      <c r="BW20" s="660"/>
      <c r="BX20" s="660"/>
      <c r="BY20" s="660"/>
      <c r="BZ20" s="660"/>
      <c r="CA20" s="660"/>
      <c r="CB20" s="698"/>
      <c r="CD20" s="618" t="s">
        <v>280</v>
      </c>
      <c r="CE20" s="619"/>
      <c r="CF20" s="619"/>
      <c r="CG20" s="619"/>
      <c r="CH20" s="619"/>
      <c r="CI20" s="619"/>
      <c r="CJ20" s="619"/>
      <c r="CK20" s="619"/>
      <c r="CL20" s="619"/>
      <c r="CM20" s="619"/>
      <c r="CN20" s="619"/>
      <c r="CO20" s="619"/>
      <c r="CP20" s="619"/>
      <c r="CQ20" s="620"/>
      <c r="CR20" s="621">
        <v>6243661</v>
      </c>
      <c r="CS20" s="622"/>
      <c r="CT20" s="622"/>
      <c r="CU20" s="622"/>
      <c r="CV20" s="622"/>
      <c r="CW20" s="622"/>
      <c r="CX20" s="622"/>
      <c r="CY20" s="623"/>
      <c r="CZ20" s="659">
        <v>100</v>
      </c>
      <c r="DA20" s="659"/>
      <c r="DB20" s="659"/>
      <c r="DC20" s="659"/>
      <c r="DD20" s="627">
        <v>716803</v>
      </c>
      <c r="DE20" s="622"/>
      <c r="DF20" s="622"/>
      <c r="DG20" s="622"/>
      <c r="DH20" s="622"/>
      <c r="DI20" s="622"/>
      <c r="DJ20" s="622"/>
      <c r="DK20" s="622"/>
      <c r="DL20" s="622"/>
      <c r="DM20" s="622"/>
      <c r="DN20" s="622"/>
      <c r="DO20" s="622"/>
      <c r="DP20" s="623"/>
      <c r="DQ20" s="627">
        <v>4292745</v>
      </c>
      <c r="DR20" s="622"/>
      <c r="DS20" s="622"/>
      <c r="DT20" s="622"/>
      <c r="DU20" s="622"/>
      <c r="DV20" s="622"/>
      <c r="DW20" s="622"/>
      <c r="DX20" s="622"/>
      <c r="DY20" s="622"/>
      <c r="DZ20" s="622"/>
      <c r="EA20" s="622"/>
      <c r="EB20" s="622"/>
      <c r="EC20" s="658"/>
    </row>
    <row r="21" spans="2:133" ht="11.25" customHeight="1">
      <c r="B21" s="618" t="s">
        <v>281</v>
      </c>
      <c r="C21" s="619"/>
      <c r="D21" s="619"/>
      <c r="E21" s="619"/>
      <c r="F21" s="619"/>
      <c r="G21" s="619"/>
      <c r="H21" s="619"/>
      <c r="I21" s="619"/>
      <c r="J21" s="619"/>
      <c r="K21" s="619"/>
      <c r="L21" s="619"/>
      <c r="M21" s="619"/>
      <c r="N21" s="619"/>
      <c r="O21" s="619"/>
      <c r="P21" s="619"/>
      <c r="Q21" s="620"/>
      <c r="R21" s="621">
        <v>2882621</v>
      </c>
      <c r="S21" s="622"/>
      <c r="T21" s="622"/>
      <c r="U21" s="622"/>
      <c r="V21" s="622"/>
      <c r="W21" s="622"/>
      <c r="X21" s="622"/>
      <c r="Y21" s="623"/>
      <c r="Z21" s="659">
        <v>45.4</v>
      </c>
      <c r="AA21" s="659"/>
      <c r="AB21" s="659"/>
      <c r="AC21" s="659"/>
      <c r="AD21" s="660">
        <v>2672200</v>
      </c>
      <c r="AE21" s="660"/>
      <c r="AF21" s="660"/>
      <c r="AG21" s="660"/>
      <c r="AH21" s="660"/>
      <c r="AI21" s="660"/>
      <c r="AJ21" s="660"/>
      <c r="AK21" s="660"/>
      <c r="AL21" s="624">
        <v>70.8</v>
      </c>
      <c r="AM21" s="625"/>
      <c r="AN21" s="625"/>
      <c r="AO21" s="661"/>
      <c r="AP21" s="618" t="s">
        <v>282</v>
      </c>
      <c r="AQ21" s="699"/>
      <c r="AR21" s="699"/>
      <c r="AS21" s="699"/>
      <c r="AT21" s="699"/>
      <c r="AU21" s="699"/>
      <c r="AV21" s="699"/>
      <c r="AW21" s="699"/>
      <c r="AX21" s="699"/>
      <c r="AY21" s="699"/>
      <c r="AZ21" s="699"/>
      <c r="BA21" s="699"/>
      <c r="BB21" s="699"/>
      <c r="BC21" s="699"/>
      <c r="BD21" s="699"/>
      <c r="BE21" s="699"/>
      <c r="BF21" s="700"/>
      <c r="BG21" s="621" t="s">
        <v>243</v>
      </c>
      <c r="BH21" s="622"/>
      <c r="BI21" s="622"/>
      <c r="BJ21" s="622"/>
      <c r="BK21" s="622"/>
      <c r="BL21" s="622"/>
      <c r="BM21" s="622"/>
      <c r="BN21" s="623"/>
      <c r="BO21" s="659" t="s">
        <v>243</v>
      </c>
      <c r="BP21" s="659"/>
      <c r="BQ21" s="659"/>
      <c r="BR21" s="659"/>
      <c r="BS21" s="660" t="s">
        <v>177</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18" t="s">
        <v>283</v>
      </c>
      <c r="C22" s="619"/>
      <c r="D22" s="619"/>
      <c r="E22" s="619"/>
      <c r="F22" s="619"/>
      <c r="G22" s="619"/>
      <c r="H22" s="619"/>
      <c r="I22" s="619"/>
      <c r="J22" s="619"/>
      <c r="K22" s="619"/>
      <c r="L22" s="619"/>
      <c r="M22" s="619"/>
      <c r="N22" s="619"/>
      <c r="O22" s="619"/>
      <c r="P22" s="619"/>
      <c r="Q22" s="620"/>
      <c r="R22" s="621">
        <v>2672200</v>
      </c>
      <c r="S22" s="622"/>
      <c r="T22" s="622"/>
      <c r="U22" s="622"/>
      <c r="V22" s="622"/>
      <c r="W22" s="622"/>
      <c r="X22" s="622"/>
      <c r="Y22" s="623"/>
      <c r="Z22" s="659">
        <v>42.1</v>
      </c>
      <c r="AA22" s="659"/>
      <c r="AB22" s="659"/>
      <c r="AC22" s="659"/>
      <c r="AD22" s="660">
        <v>2672200</v>
      </c>
      <c r="AE22" s="660"/>
      <c r="AF22" s="660"/>
      <c r="AG22" s="660"/>
      <c r="AH22" s="660"/>
      <c r="AI22" s="660"/>
      <c r="AJ22" s="660"/>
      <c r="AK22" s="660"/>
      <c r="AL22" s="624">
        <v>70.8</v>
      </c>
      <c r="AM22" s="625"/>
      <c r="AN22" s="625"/>
      <c r="AO22" s="661"/>
      <c r="AP22" s="618" t="s">
        <v>284</v>
      </c>
      <c r="AQ22" s="699"/>
      <c r="AR22" s="699"/>
      <c r="AS22" s="699"/>
      <c r="AT22" s="699"/>
      <c r="AU22" s="699"/>
      <c r="AV22" s="699"/>
      <c r="AW22" s="699"/>
      <c r="AX22" s="699"/>
      <c r="AY22" s="699"/>
      <c r="AZ22" s="699"/>
      <c r="BA22" s="699"/>
      <c r="BB22" s="699"/>
      <c r="BC22" s="699"/>
      <c r="BD22" s="699"/>
      <c r="BE22" s="699"/>
      <c r="BF22" s="700"/>
      <c r="BG22" s="621" t="s">
        <v>177</v>
      </c>
      <c r="BH22" s="622"/>
      <c r="BI22" s="622"/>
      <c r="BJ22" s="622"/>
      <c r="BK22" s="622"/>
      <c r="BL22" s="622"/>
      <c r="BM22" s="622"/>
      <c r="BN22" s="623"/>
      <c r="BO22" s="659" t="s">
        <v>177</v>
      </c>
      <c r="BP22" s="659"/>
      <c r="BQ22" s="659"/>
      <c r="BR22" s="659"/>
      <c r="BS22" s="660" t="s">
        <v>243</v>
      </c>
      <c r="BT22" s="660"/>
      <c r="BU22" s="660"/>
      <c r="BV22" s="660"/>
      <c r="BW22" s="660"/>
      <c r="BX22" s="660"/>
      <c r="BY22" s="660"/>
      <c r="BZ22" s="660"/>
      <c r="CA22" s="660"/>
      <c r="CB22" s="698"/>
      <c r="CD22" s="673" t="s">
        <v>285</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c r="B23" s="618" t="s">
        <v>286</v>
      </c>
      <c r="C23" s="619"/>
      <c r="D23" s="619"/>
      <c r="E23" s="619"/>
      <c r="F23" s="619"/>
      <c r="G23" s="619"/>
      <c r="H23" s="619"/>
      <c r="I23" s="619"/>
      <c r="J23" s="619"/>
      <c r="K23" s="619"/>
      <c r="L23" s="619"/>
      <c r="M23" s="619"/>
      <c r="N23" s="619"/>
      <c r="O23" s="619"/>
      <c r="P23" s="619"/>
      <c r="Q23" s="620"/>
      <c r="R23" s="621">
        <v>210421</v>
      </c>
      <c r="S23" s="622"/>
      <c r="T23" s="622"/>
      <c r="U23" s="622"/>
      <c r="V23" s="622"/>
      <c r="W23" s="622"/>
      <c r="X23" s="622"/>
      <c r="Y23" s="623"/>
      <c r="Z23" s="659">
        <v>3.3</v>
      </c>
      <c r="AA23" s="659"/>
      <c r="AB23" s="659"/>
      <c r="AC23" s="659"/>
      <c r="AD23" s="660" t="s">
        <v>177</v>
      </c>
      <c r="AE23" s="660"/>
      <c r="AF23" s="660"/>
      <c r="AG23" s="660"/>
      <c r="AH23" s="660"/>
      <c r="AI23" s="660"/>
      <c r="AJ23" s="660"/>
      <c r="AK23" s="660"/>
      <c r="AL23" s="624" t="s">
        <v>243</v>
      </c>
      <c r="AM23" s="625"/>
      <c r="AN23" s="625"/>
      <c r="AO23" s="661"/>
      <c r="AP23" s="618" t="s">
        <v>287</v>
      </c>
      <c r="AQ23" s="699"/>
      <c r="AR23" s="699"/>
      <c r="AS23" s="699"/>
      <c r="AT23" s="699"/>
      <c r="AU23" s="699"/>
      <c r="AV23" s="699"/>
      <c r="AW23" s="699"/>
      <c r="AX23" s="699"/>
      <c r="AY23" s="699"/>
      <c r="AZ23" s="699"/>
      <c r="BA23" s="699"/>
      <c r="BB23" s="699"/>
      <c r="BC23" s="699"/>
      <c r="BD23" s="699"/>
      <c r="BE23" s="699"/>
      <c r="BF23" s="700"/>
      <c r="BG23" s="621" t="s">
        <v>177</v>
      </c>
      <c r="BH23" s="622"/>
      <c r="BI23" s="622"/>
      <c r="BJ23" s="622"/>
      <c r="BK23" s="622"/>
      <c r="BL23" s="622"/>
      <c r="BM23" s="622"/>
      <c r="BN23" s="623"/>
      <c r="BO23" s="659" t="s">
        <v>243</v>
      </c>
      <c r="BP23" s="659"/>
      <c r="BQ23" s="659"/>
      <c r="BR23" s="659"/>
      <c r="BS23" s="660" t="s">
        <v>243</v>
      </c>
      <c r="BT23" s="660"/>
      <c r="BU23" s="660"/>
      <c r="BV23" s="660"/>
      <c r="BW23" s="660"/>
      <c r="BX23" s="660"/>
      <c r="BY23" s="660"/>
      <c r="BZ23" s="660"/>
      <c r="CA23" s="660"/>
      <c r="CB23" s="698"/>
      <c r="CD23" s="673" t="s">
        <v>226</v>
      </c>
      <c r="CE23" s="674"/>
      <c r="CF23" s="674"/>
      <c r="CG23" s="674"/>
      <c r="CH23" s="674"/>
      <c r="CI23" s="674"/>
      <c r="CJ23" s="674"/>
      <c r="CK23" s="674"/>
      <c r="CL23" s="674"/>
      <c r="CM23" s="674"/>
      <c r="CN23" s="674"/>
      <c r="CO23" s="674"/>
      <c r="CP23" s="674"/>
      <c r="CQ23" s="675"/>
      <c r="CR23" s="673" t="s">
        <v>288</v>
      </c>
      <c r="CS23" s="674"/>
      <c r="CT23" s="674"/>
      <c r="CU23" s="674"/>
      <c r="CV23" s="674"/>
      <c r="CW23" s="674"/>
      <c r="CX23" s="674"/>
      <c r="CY23" s="675"/>
      <c r="CZ23" s="673" t="s">
        <v>289</v>
      </c>
      <c r="DA23" s="674"/>
      <c r="DB23" s="674"/>
      <c r="DC23" s="675"/>
      <c r="DD23" s="673" t="s">
        <v>290</v>
      </c>
      <c r="DE23" s="674"/>
      <c r="DF23" s="674"/>
      <c r="DG23" s="674"/>
      <c r="DH23" s="674"/>
      <c r="DI23" s="674"/>
      <c r="DJ23" s="674"/>
      <c r="DK23" s="675"/>
      <c r="DL23" s="711" t="s">
        <v>291</v>
      </c>
      <c r="DM23" s="712"/>
      <c r="DN23" s="712"/>
      <c r="DO23" s="712"/>
      <c r="DP23" s="712"/>
      <c r="DQ23" s="712"/>
      <c r="DR23" s="712"/>
      <c r="DS23" s="712"/>
      <c r="DT23" s="712"/>
      <c r="DU23" s="712"/>
      <c r="DV23" s="713"/>
      <c r="DW23" s="673" t="s">
        <v>292</v>
      </c>
      <c r="DX23" s="674"/>
      <c r="DY23" s="674"/>
      <c r="DZ23" s="674"/>
      <c r="EA23" s="674"/>
      <c r="EB23" s="674"/>
      <c r="EC23" s="675"/>
    </row>
    <row r="24" spans="2:133" ht="11.25" customHeight="1">
      <c r="B24" s="618" t="s">
        <v>293</v>
      </c>
      <c r="C24" s="619"/>
      <c r="D24" s="619"/>
      <c r="E24" s="619"/>
      <c r="F24" s="619"/>
      <c r="G24" s="619"/>
      <c r="H24" s="619"/>
      <c r="I24" s="619"/>
      <c r="J24" s="619"/>
      <c r="K24" s="619"/>
      <c r="L24" s="619"/>
      <c r="M24" s="619"/>
      <c r="N24" s="619"/>
      <c r="O24" s="619"/>
      <c r="P24" s="619"/>
      <c r="Q24" s="620"/>
      <c r="R24" s="621" t="s">
        <v>243</v>
      </c>
      <c r="S24" s="622"/>
      <c r="T24" s="622"/>
      <c r="U24" s="622"/>
      <c r="V24" s="622"/>
      <c r="W24" s="622"/>
      <c r="X24" s="622"/>
      <c r="Y24" s="623"/>
      <c r="Z24" s="659" t="s">
        <v>177</v>
      </c>
      <c r="AA24" s="659"/>
      <c r="AB24" s="659"/>
      <c r="AC24" s="659"/>
      <c r="AD24" s="660" t="s">
        <v>243</v>
      </c>
      <c r="AE24" s="660"/>
      <c r="AF24" s="660"/>
      <c r="AG24" s="660"/>
      <c r="AH24" s="660"/>
      <c r="AI24" s="660"/>
      <c r="AJ24" s="660"/>
      <c r="AK24" s="660"/>
      <c r="AL24" s="624" t="s">
        <v>243</v>
      </c>
      <c r="AM24" s="625"/>
      <c r="AN24" s="625"/>
      <c r="AO24" s="661"/>
      <c r="AP24" s="618" t="s">
        <v>294</v>
      </c>
      <c r="AQ24" s="699"/>
      <c r="AR24" s="699"/>
      <c r="AS24" s="699"/>
      <c r="AT24" s="699"/>
      <c r="AU24" s="699"/>
      <c r="AV24" s="699"/>
      <c r="AW24" s="699"/>
      <c r="AX24" s="699"/>
      <c r="AY24" s="699"/>
      <c r="AZ24" s="699"/>
      <c r="BA24" s="699"/>
      <c r="BB24" s="699"/>
      <c r="BC24" s="699"/>
      <c r="BD24" s="699"/>
      <c r="BE24" s="699"/>
      <c r="BF24" s="700"/>
      <c r="BG24" s="621" t="s">
        <v>177</v>
      </c>
      <c r="BH24" s="622"/>
      <c r="BI24" s="622"/>
      <c r="BJ24" s="622"/>
      <c r="BK24" s="622"/>
      <c r="BL24" s="622"/>
      <c r="BM24" s="622"/>
      <c r="BN24" s="623"/>
      <c r="BO24" s="659" t="s">
        <v>243</v>
      </c>
      <c r="BP24" s="659"/>
      <c r="BQ24" s="659"/>
      <c r="BR24" s="659"/>
      <c r="BS24" s="660" t="s">
        <v>243</v>
      </c>
      <c r="BT24" s="660"/>
      <c r="BU24" s="660"/>
      <c r="BV24" s="660"/>
      <c r="BW24" s="660"/>
      <c r="BX24" s="660"/>
      <c r="BY24" s="660"/>
      <c r="BZ24" s="660"/>
      <c r="CA24" s="660"/>
      <c r="CB24" s="698"/>
      <c r="CD24" s="679" t="s">
        <v>295</v>
      </c>
      <c r="CE24" s="680"/>
      <c r="CF24" s="680"/>
      <c r="CG24" s="680"/>
      <c r="CH24" s="680"/>
      <c r="CI24" s="680"/>
      <c r="CJ24" s="680"/>
      <c r="CK24" s="680"/>
      <c r="CL24" s="680"/>
      <c r="CM24" s="680"/>
      <c r="CN24" s="680"/>
      <c r="CO24" s="680"/>
      <c r="CP24" s="680"/>
      <c r="CQ24" s="681"/>
      <c r="CR24" s="676">
        <v>2518403</v>
      </c>
      <c r="CS24" s="677"/>
      <c r="CT24" s="677"/>
      <c r="CU24" s="677"/>
      <c r="CV24" s="677"/>
      <c r="CW24" s="677"/>
      <c r="CX24" s="677"/>
      <c r="CY24" s="702"/>
      <c r="CZ24" s="703">
        <v>40.299999999999997</v>
      </c>
      <c r="DA24" s="685"/>
      <c r="DB24" s="685"/>
      <c r="DC24" s="705"/>
      <c r="DD24" s="701">
        <v>1953666</v>
      </c>
      <c r="DE24" s="677"/>
      <c r="DF24" s="677"/>
      <c r="DG24" s="677"/>
      <c r="DH24" s="677"/>
      <c r="DI24" s="677"/>
      <c r="DJ24" s="677"/>
      <c r="DK24" s="702"/>
      <c r="DL24" s="701">
        <v>1917377</v>
      </c>
      <c r="DM24" s="677"/>
      <c r="DN24" s="677"/>
      <c r="DO24" s="677"/>
      <c r="DP24" s="677"/>
      <c r="DQ24" s="677"/>
      <c r="DR24" s="677"/>
      <c r="DS24" s="677"/>
      <c r="DT24" s="677"/>
      <c r="DU24" s="677"/>
      <c r="DV24" s="702"/>
      <c r="DW24" s="703">
        <v>50.3</v>
      </c>
      <c r="DX24" s="685"/>
      <c r="DY24" s="685"/>
      <c r="DZ24" s="685"/>
      <c r="EA24" s="685"/>
      <c r="EB24" s="685"/>
      <c r="EC24" s="704"/>
    </row>
    <row r="25" spans="2:133" ht="11.25" customHeight="1">
      <c r="B25" s="618" t="s">
        <v>296</v>
      </c>
      <c r="C25" s="619"/>
      <c r="D25" s="619"/>
      <c r="E25" s="619"/>
      <c r="F25" s="619"/>
      <c r="G25" s="619"/>
      <c r="H25" s="619"/>
      <c r="I25" s="619"/>
      <c r="J25" s="619"/>
      <c r="K25" s="619"/>
      <c r="L25" s="619"/>
      <c r="M25" s="619"/>
      <c r="N25" s="619"/>
      <c r="O25" s="619"/>
      <c r="P25" s="619"/>
      <c r="Q25" s="620"/>
      <c r="R25" s="621">
        <v>3941408</v>
      </c>
      <c r="S25" s="622"/>
      <c r="T25" s="622"/>
      <c r="U25" s="622"/>
      <c r="V25" s="622"/>
      <c r="W25" s="622"/>
      <c r="X25" s="622"/>
      <c r="Y25" s="623"/>
      <c r="Z25" s="659">
        <v>62</v>
      </c>
      <c r="AA25" s="659"/>
      <c r="AB25" s="659"/>
      <c r="AC25" s="659"/>
      <c r="AD25" s="660">
        <v>3730987</v>
      </c>
      <c r="AE25" s="660"/>
      <c r="AF25" s="660"/>
      <c r="AG25" s="660"/>
      <c r="AH25" s="660"/>
      <c r="AI25" s="660"/>
      <c r="AJ25" s="660"/>
      <c r="AK25" s="660"/>
      <c r="AL25" s="624">
        <v>98.8</v>
      </c>
      <c r="AM25" s="625"/>
      <c r="AN25" s="625"/>
      <c r="AO25" s="661"/>
      <c r="AP25" s="618" t="s">
        <v>297</v>
      </c>
      <c r="AQ25" s="699"/>
      <c r="AR25" s="699"/>
      <c r="AS25" s="699"/>
      <c r="AT25" s="699"/>
      <c r="AU25" s="699"/>
      <c r="AV25" s="699"/>
      <c r="AW25" s="699"/>
      <c r="AX25" s="699"/>
      <c r="AY25" s="699"/>
      <c r="AZ25" s="699"/>
      <c r="BA25" s="699"/>
      <c r="BB25" s="699"/>
      <c r="BC25" s="699"/>
      <c r="BD25" s="699"/>
      <c r="BE25" s="699"/>
      <c r="BF25" s="700"/>
      <c r="BG25" s="621" t="s">
        <v>177</v>
      </c>
      <c r="BH25" s="622"/>
      <c r="BI25" s="622"/>
      <c r="BJ25" s="622"/>
      <c r="BK25" s="622"/>
      <c r="BL25" s="622"/>
      <c r="BM25" s="622"/>
      <c r="BN25" s="623"/>
      <c r="BO25" s="659" t="s">
        <v>243</v>
      </c>
      <c r="BP25" s="659"/>
      <c r="BQ25" s="659"/>
      <c r="BR25" s="659"/>
      <c r="BS25" s="660" t="s">
        <v>243</v>
      </c>
      <c r="BT25" s="660"/>
      <c r="BU25" s="660"/>
      <c r="BV25" s="660"/>
      <c r="BW25" s="660"/>
      <c r="BX25" s="660"/>
      <c r="BY25" s="660"/>
      <c r="BZ25" s="660"/>
      <c r="CA25" s="660"/>
      <c r="CB25" s="698"/>
      <c r="CD25" s="618" t="s">
        <v>298</v>
      </c>
      <c r="CE25" s="619"/>
      <c r="CF25" s="619"/>
      <c r="CG25" s="619"/>
      <c r="CH25" s="619"/>
      <c r="CI25" s="619"/>
      <c r="CJ25" s="619"/>
      <c r="CK25" s="619"/>
      <c r="CL25" s="619"/>
      <c r="CM25" s="619"/>
      <c r="CN25" s="619"/>
      <c r="CO25" s="619"/>
      <c r="CP25" s="619"/>
      <c r="CQ25" s="620"/>
      <c r="CR25" s="621">
        <v>1053615</v>
      </c>
      <c r="CS25" s="634"/>
      <c r="CT25" s="634"/>
      <c r="CU25" s="634"/>
      <c r="CV25" s="634"/>
      <c r="CW25" s="634"/>
      <c r="CX25" s="634"/>
      <c r="CY25" s="635"/>
      <c r="CZ25" s="624">
        <v>16.899999999999999</v>
      </c>
      <c r="DA25" s="636"/>
      <c r="DB25" s="636"/>
      <c r="DC25" s="637"/>
      <c r="DD25" s="627">
        <v>999227</v>
      </c>
      <c r="DE25" s="634"/>
      <c r="DF25" s="634"/>
      <c r="DG25" s="634"/>
      <c r="DH25" s="634"/>
      <c r="DI25" s="634"/>
      <c r="DJ25" s="634"/>
      <c r="DK25" s="635"/>
      <c r="DL25" s="627">
        <v>980623</v>
      </c>
      <c r="DM25" s="634"/>
      <c r="DN25" s="634"/>
      <c r="DO25" s="634"/>
      <c r="DP25" s="634"/>
      <c r="DQ25" s="634"/>
      <c r="DR25" s="634"/>
      <c r="DS25" s="634"/>
      <c r="DT25" s="634"/>
      <c r="DU25" s="634"/>
      <c r="DV25" s="635"/>
      <c r="DW25" s="624">
        <v>25.7</v>
      </c>
      <c r="DX25" s="636"/>
      <c r="DY25" s="636"/>
      <c r="DZ25" s="636"/>
      <c r="EA25" s="636"/>
      <c r="EB25" s="636"/>
      <c r="EC25" s="648"/>
    </row>
    <row r="26" spans="2:133" ht="11.25" customHeight="1">
      <c r="B26" s="618" t="s">
        <v>299</v>
      </c>
      <c r="C26" s="619"/>
      <c r="D26" s="619"/>
      <c r="E26" s="619"/>
      <c r="F26" s="619"/>
      <c r="G26" s="619"/>
      <c r="H26" s="619"/>
      <c r="I26" s="619"/>
      <c r="J26" s="619"/>
      <c r="K26" s="619"/>
      <c r="L26" s="619"/>
      <c r="M26" s="619"/>
      <c r="N26" s="619"/>
      <c r="O26" s="619"/>
      <c r="P26" s="619"/>
      <c r="Q26" s="620"/>
      <c r="R26" s="621">
        <v>634</v>
      </c>
      <c r="S26" s="622"/>
      <c r="T26" s="622"/>
      <c r="U26" s="622"/>
      <c r="V26" s="622"/>
      <c r="W26" s="622"/>
      <c r="X26" s="622"/>
      <c r="Y26" s="623"/>
      <c r="Z26" s="659">
        <v>0</v>
      </c>
      <c r="AA26" s="659"/>
      <c r="AB26" s="659"/>
      <c r="AC26" s="659"/>
      <c r="AD26" s="660">
        <v>634</v>
      </c>
      <c r="AE26" s="660"/>
      <c r="AF26" s="660"/>
      <c r="AG26" s="660"/>
      <c r="AH26" s="660"/>
      <c r="AI26" s="660"/>
      <c r="AJ26" s="660"/>
      <c r="AK26" s="660"/>
      <c r="AL26" s="624">
        <v>0</v>
      </c>
      <c r="AM26" s="625"/>
      <c r="AN26" s="625"/>
      <c r="AO26" s="661"/>
      <c r="AP26" s="618" t="s">
        <v>300</v>
      </c>
      <c r="AQ26" s="699"/>
      <c r="AR26" s="699"/>
      <c r="AS26" s="699"/>
      <c r="AT26" s="699"/>
      <c r="AU26" s="699"/>
      <c r="AV26" s="699"/>
      <c r="AW26" s="699"/>
      <c r="AX26" s="699"/>
      <c r="AY26" s="699"/>
      <c r="AZ26" s="699"/>
      <c r="BA26" s="699"/>
      <c r="BB26" s="699"/>
      <c r="BC26" s="699"/>
      <c r="BD26" s="699"/>
      <c r="BE26" s="699"/>
      <c r="BF26" s="700"/>
      <c r="BG26" s="621" t="s">
        <v>243</v>
      </c>
      <c r="BH26" s="622"/>
      <c r="BI26" s="622"/>
      <c r="BJ26" s="622"/>
      <c r="BK26" s="622"/>
      <c r="BL26" s="622"/>
      <c r="BM26" s="622"/>
      <c r="BN26" s="623"/>
      <c r="BO26" s="659" t="s">
        <v>177</v>
      </c>
      <c r="BP26" s="659"/>
      <c r="BQ26" s="659"/>
      <c r="BR26" s="659"/>
      <c r="BS26" s="660" t="s">
        <v>243</v>
      </c>
      <c r="BT26" s="660"/>
      <c r="BU26" s="660"/>
      <c r="BV26" s="660"/>
      <c r="BW26" s="660"/>
      <c r="BX26" s="660"/>
      <c r="BY26" s="660"/>
      <c r="BZ26" s="660"/>
      <c r="CA26" s="660"/>
      <c r="CB26" s="698"/>
      <c r="CD26" s="618" t="s">
        <v>301</v>
      </c>
      <c r="CE26" s="619"/>
      <c r="CF26" s="619"/>
      <c r="CG26" s="619"/>
      <c r="CH26" s="619"/>
      <c r="CI26" s="619"/>
      <c r="CJ26" s="619"/>
      <c r="CK26" s="619"/>
      <c r="CL26" s="619"/>
      <c r="CM26" s="619"/>
      <c r="CN26" s="619"/>
      <c r="CO26" s="619"/>
      <c r="CP26" s="619"/>
      <c r="CQ26" s="620"/>
      <c r="CR26" s="621">
        <v>657466</v>
      </c>
      <c r="CS26" s="622"/>
      <c r="CT26" s="622"/>
      <c r="CU26" s="622"/>
      <c r="CV26" s="622"/>
      <c r="CW26" s="622"/>
      <c r="CX26" s="622"/>
      <c r="CY26" s="623"/>
      <c r="CZ26" s="624">
        <v>10.5</v>
      </c>
      <c r="DA26" s="636"/>
      <c r="DB26" s="636"/>
      <c r="DC26" s="637"/>
      <c r="DD26" s="627">
        <v>617114</v>
      </c>
      <c r="DE26" s="622"/>
      <c r="DF26" s="622"/>
      <c r="DG26" s="622"/>
      <c r="DH26" s="622"/>
      <c r="DI26" s="622"/>
      <c r="DJ26" s="622"/>
      <c r="DK26" s="623"/>
      <c r="DL26" s="627" t="s">
        <v>243</v>
      </c>
      <c r="DM26" s="622"/>
      <c r="DN26" s="622"/>
      <c r="DO26" s="622"/>
      <c r="DP26" s="622"/>
      <c r="DQ26" s="622"/>
      <c r="DR26" s="622"/>
      <c r="DS26" s="622"/>
      <c r="DT26" s="622"/>
      <c r="DU26" s="622"/>
      <c r="DV26" s="623"/>
      <c r="DW26" s="624" t="s">
        <v>177</v>
      </c>
      <c r="DX26" s="636"/>
      <c r="DY26" s="636"/>
      <c r="DZ26" s="636"/>
      <c r="EA26" s="636"/>
      <c r="EB26" s="636"/>
      <c r="EC26" s="648"/>
    </row>
    <row r="27" spans="2:133" ht="11.25" customHeight="1">
      <c r="B27" s="618" t="s">
        <v>302</v>
      </c>
      <c r="C27" s="619"/>
      <c r="D27" s="619"/>
      <c r="E27" s="619"/>
      <c r="F27" s="619"/>
      <c r="G27" s="619"/>
      <c r="H27" s="619"/>
      <c r="I27" s="619"/>
      <c r="J27" s="619"/>
      <c r="K27" s="619"/>
      <c r="L27" s="619"/>
      <c r="M27" s="619"/>
      <c r="N27" s="619"/>
      <c r="O27" s="619"/>
      <c r="P27" s="619"/>
      <c r="Q27" s="620"/>
      <c r="R27" s="621">
        <v>3941</v>
      </c>
      <c r="S27" s="622"/>
      <c r="T27" s="622"/>
      <c r="U27" s="622"/>
      <c r="V27" s="622"/>
      <c r="W27" s="622"/>
      <c r="X27" s="622"/>
      <c r="Y27" s="623"/>
      <c r="Z27" s="659">
        <v>0.1</v>
      </c>
      <c r="AA27" s="659"/>
      <c r="AB27" s="659"/>
      <c r="AC27" s="659"/>
      <c r="AD27" s="660" t="s">
        <v>243</v>
      </c>
      <c r="AE27" s="660"/>
      <c r="AF27" s="660"/>
      <c r="AG27" s="660"/>
      <c r="AH27" s="660"/>
      <c r="AI27" s="660"/>
      <c r="AJ27" s="660"/>
      <c r="AK27" s="660"/>
      <c r="AL27" s="624" t="s">
        <v>243</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840476</v>
      </c>
      <c r="BH27" s="622"/>
      <c r="BI27" s="622"/>
      <c r="BJ27" s="622"/>
      <c r="BK27" s="622"/>
      <c r="BL27" s="622"/>
      <c r="BM27" s="622"/>
      <c r="BN27" s="623"/>
      <c r="BO27" s="659">
        <v>100</v>
      </c>
      <c r="BP27" s="659"/>
      <c r="BQ27" s="659"/>
      <c r="BR27" s="659"/>
      <c r="BS27" s="660" t="s">
        <v>243</v>
      </c>
      <c r="BT27" s="660"/>
      <c r="BU27" s="660"/>
      <c r="BV27" s="660"/>
      <c r="BW27" s="660"/>
      <c r="BX27" s="660"/>
      <c r="BY27" s="660"/>
      <c r="BZ27" s="660"/>
      <c r="CA27" s="660"/>
      <c r="CB27" s="698"/>
      <c r="CD27" s="618" t="s">
        <v>304</v>
      </c>
      <c r="CE27" s="619"/>
      <c r="CF27" s="619"/>
      <c r="CG27" s="619"/>
      <c r="CH27" s="619"/>
      <c r="CI27" s="619"/>
      <c r="CJ27" s="619"/>
      <c r="CK27" s="619"/>
      <c r="CL27" s="619"/>
      <c r="CM27" s="619"/>
      <c r="CN27" s="619"/>
      <c r="CO27" s="619"/>
      <c r="CP27" s="619"/>
      <c r="CQ27" s="620"/>
      <c r="CR27" s="621">
        <v>667886</v>
      </c>
      <c r="CS27" s="634"/>
      <c r="CT27" s="634"/>
      <c r="CU27" s="634"/>
      <c r="CV27" s="634"/>
      <c r="CW27" s="634"/>
      <c r="CX27" s="634"/>
      <c r="CY27" s="635"/>
      <c r="CZ27" s="624">
        <v>10.7</v>
      </c>
      <c r="DA27" s="636"/>
      <c r="DB27" s="636"/>
      <c r="DC27" s="637"/>
      <c r="DD27" s="627">
        <v>157537</v>
      </c>
      <c r="DE27" s="634"/>
      <c r="DF27" s="634"/>
      <c r="DG27" s="634"/>
      <c r="DH27" s="634"/>
      <c r="DI27" s="634"/>
      <c r="DJ27" s="634"/>
      <c r="DK27" s="635"/>
      <c r="DL27" s="627">
        <v>139852</v>
      </c>
      <c r="DM27" s="634"/>
      <c r="DN27" s="634"/>
      <c r="DO27" s="634"/>
      <c r="DP27" s="634"/>
      <c r="DQ27" s="634"/>
      <c r="DR27" s="634"/>
      <c r="DS27" s="634"/>
      <c r="DT27" s="634"/>
      <c r="DU27" s="634"/>
      <c r="DV27" s="635"/>
      <c r="DW27" s="624">
        <v>3.7</v>
      </c>
      <c r="DX27" s="636"/>
      <c r="DY27" s="636"/>
      <c r="DZ27" s="636"/>
      <c r="EA27" s="636"/>
      <c r="EB27" s="636"/>
      <c r="EC27" s="648"/>
    </row>
    <row r="28" spans="2:133" ht="11.25" customHeight="1">
      <c r="B28" s="618" t="s">
        <v>305</v>
      </c>
      <c r="C28" s="619"/>
      <c r="D28" s="619"/>
      <c r="E28" s="619"/>
      <c r="F28" s="619"/>
      <c r="G28" s="619"/>
      <c r="H28" s="619"/>
      <c r="I28" s="619"/>
      <c r="J28" s="619"/>
      <c r="K28" s="619"/>
      <c r="L28" s="619"/>
      <c r="M28" s="619"/>
      <c r="N28" s="619"/>
      <c r="O28" s="619"/>
      <c r="P28" s="619"/>
      <c r="Q28" s="620"/>
      <c r="R28" s="621">
        <v>100671</v>
      </c>
      <c r="S28" s="622"/>
      <c r="T28" s="622"/>
      <c r="U28" s="622"/>
      <c r="V28" s="622"/>
      <c r="W28" s="622"/>
      <c r="X28" s="622"/>
      <c r="Y28" s="623"/>
      <c r="Z28" s="659">
        <v>1.6</v>
      </c>
      <c r="AA28" s="659"/>
      <c r="AB28" s="659"/>
      <c r="AC28" s="659"/>
      <c r="AD28" s="660">
        <v>3457</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796902</v>
      </c>
      <c r="CS28" s="622"/>
      <c r="CT28" s="622"/>
      <c r="CU28" s="622"/>
      <c r="CV28" s="622"/>
      <c r="CW28" s="622"/>
      <c r="CX28" s="622"/>
      <c r="CY28" s="623"/>
      <c r="CZ28" s="624">
        <v>12.8</v>
      </c>
      <c r="DA28" s="636"/>
      <c r="DB28" s="636"/>
      <c r="DC28" s="637"/>
      <c r="DD28" s="627">
        <v>796902</v>
      </c>
      <c r="DE28" s="622"/>
      <c r="DF28" s="622"/>
      <c r="DG28" s="622"/>
      <c r="DH28" s="622"/>
      <c r="DI28" s="622"/>
      <c r="DJ28" s="622"/>
      <c r="DK28" s="623"/>
      <c r="DL28" s="627">
        <v>796902</v>
      </c>
      <c r="DM28" s="622"/>
      <c r="DN28" s="622"/>
      <c r="DO28" s="622"/>
      <c r="DP28" s="622"/>
      <c r="DQ28" s="622"/>
      <c r="DR28" s="622"/>
      <c r="DS28" s="622"/>
      <c r="DT28" s="622"/>
      <c r="DU28" s="622"/>
      <c r="DV28" s="623"/>
      <c r="DW28" s="624">
        <v>20.9</v>
      </c>
      <c r="DX28" s="636"/>
      <c r="DY28" s="636"/>
      <c r="DZ28" s="636"/>
      <c r="EA28" s="636"/>
      <c r="EB28" s="636"/>
      <c r="EC28" s="648"/>
    </row>
    <row r="29" spans="2:133" ht="11.25" customHeight="1">
      <c r="B29" s="618" t="s">
        <v>307</v>
      </c>
      <c r="C29" s="619"/>
      <c r="D29" s="619"/>
      <c r="E29" s="619"/>
      <c r="F29" s="619"/>
      <c r="G29" s="619"/>
      <c r="H29" s="619"/>
      <c r="I29" s="619"/>
      <c r="J29" s="619"/>
      <c r="K29" s="619"/>
      <c r="L29" s="619"/>
      <c r="M29" s="619"/>
      <c r="N29" s="619"/>
      <c r="O29" s="619"/>
      <c r="P29" s="619"/>
      <c r="Q29" s="620"/>
      <c r="R29" s="621">
        <v>6722</v>
      </c>
      <c r="S29" s="622"/>
      <c r="T29" s="622"/>
      <c r="U29" s="622"/>
      <c r="V29" s="622"/>
      <c r="W29" s="622"/>
      <c r="X29" s="622"/>
      <c r="Y29" s="623"/>
      <c r="Z29" s="659">
        <v>0.1</v>
      </c>
      <c r="AA29" s="659"/>
      <c r="AB29" s="659"/>
      <c r="AC29" s="659"/>
      <c r="AD29" s="660" t="s">
        <v>243</v>
      </c>
      <c r="AE29" s="660"/>
      <c r="AF29" s="660"/>
      <c r="AG29" s="660"/>
      <c r="AH29" s="660"/>
      <c r="AI29" s="660"/>
      <c r="AJ29" s="660"/>
      <c r="AK29" s="660"/>
      <c r="AL29" s="624" t="s">
        <v>177</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308</v>
      </c>
      <c r="CE29" s="641"/>
      <c r="CF29" s="618" t="s">
        <v>309</v>
      </c>
      <c r="CG29" s="619"/>
      <c r="CH29" s="619"/>
      <c r="CI29" s="619"/>
      <c r="CJ29" s="619"/>
      <c r="CK29" s="619"/>
      <c r="CL29" s="619"/>
      <c r="CM29" s="619"/>
      <c r="CN29" s="619"/>
      <c r="CO29" s="619"/>
      <c r="CP29" s="619"/>
      <c r="CQ29" s="620"/>
      <c r="CR29" s="621">
        <v>796774</v>
      </c>
      <c r="CS29" s="634"/>
      <c r="CT29" s="634"/>
      <c r="CU29" s="634"/>
      <c r="CV29" s="634"/>
      <c r="CW29" s="634"/>
      <c r="CX29" s="634"/>
      <c r="CY29" s="635"/>
      <c r="CZ29" s="624">
        <v>12.8</v>
      </c>
      <c r="DA29" s="636"/>
      <c r="DB29" s="636"/>
      <c r="DC29" s="637"/>
      <c r="DD29" s="627">
        <v>796774</v>
      </c>
      <c r="DE29" s="634"/>
      <c r="DF29" s="634"/>
      <c r="DG29" s="634"/>
      <c r="DH29" s="634"/>
      <c r="DI29" s="634"/>
      <c r="DJ29" s="634"/>
      <c r="DK29" s="635"/>
      <c r="DL29" s="627">
        <v>796774</v>
      </c>
      <c r="DM29" s="634"/>
      <c r="DN29" s="634"/>
      <c r="DO29" s="634"/>
      <c r="DP29" s="634"/>
      <c r="DQ29" s="634"/>
      <c r="DR29" s="634"/>
      <c r="DS29" s="634"/>
      <c r="DT29" s="634"/>
      <c r="DU29" s="634"/>
      <c r="DV29" s="635"/>
      <c r="DW29" s="624">
        <v>20.9</v>
      </c>
      <c r="DX29" s="636"/>
      <c r="DY29" s="636"/>
      <c r="DZ29" s="636"/>
      <c r="EA29" s="636"/>
      <c r="EB29" s="636"/>
      <c r="EC29" s="648"/>
    </row>
    <row r="30" spans="2:133" ht="11.25" customHeight="1">
      <c r="B30" s="618" t="s">
        <v>310</v>
      </c>
      <c r="C30" s="619"/>
      <c r="D30" s="619"/>
      <c r="E30" s="619"/>
      <c r="F30" s="619"/>
      <c r="G30" s="619"/>
      <c r="H30" s="619"/>
      <c r="I30" s="619"/>
      <c r="J30" s="619"/>
      <c r="K30" s="619"/>
      <c r="L30" s="619"/>
      <c r="M30" s="619"/>
      <c r="N30" s="619"/>
      <c r="O30" s="619"/>
      <c r="P30" s="619"/>
      <c r="Q30" s="620"/>
      <c r="R30" s="621">
        <v>1029024</v>
      </c>
      <c r="S30" s="622"/>
      <c r="T30" s="622"/>
      <c r="U30" s="622"/>
      <c r="V30" s="622"/>
      <c r="W30" s="622"/>
      <c r="X30" s="622"/>
      <c r="Y30" s="623"/>
      <c r="Z30" s="659">
        <v>16.2</v>
      </c>
      <c r="AA30" s="659"/>
      <c r="AB30" s="659"/>
      <c r="AC30" s="659"/>
      <c r="AD30" s="660" t="s">
        <v>177</v>
      </c>
      <c r="AE30" s="660"/>
      <c r="AF30" s="660"/>
      <c r="AG30" s="660"/>
      <c r="AH30" s="660"/>
      <c r="AI30" s="660"/>
      <c r="AJ30" s="660"/>
      <c r="AK30" s="660"/>
      <c r="AL30" s="624" t="s">
        <v>243</v>
      </c>
      <c r="AM30" s="625"/>
      <c r="AN30" s="625"/>
      <c r="AO30" s="661"/>
      <c r="AP30" s="673" t="s">
        <v>226</v>
      </c>
      <c r="AQ30" s="674"/>
      <c r="AR30" s="674"/>
      <c r="AS30" s="674"/>
      <c r="AT30" s="674"/>
      <c r="AU30" s="674"/>
      <c r="AV30" s="674"/>
      <c r="AW30" s="674"/>
      <c r="AX30" s="674"/>
      <c r="AY30" s="674"/>
      <c r="AZ30" s="674"/>
      <c r="BA30" s="674"/>
      <c r="BB30" s="674"/>
      <c r="BC30" s="674"/>
      <c r="BD30" s="674"/>
      <c r="BE30" s="674"/>
      <c r="BF30" s="675"/>
      <c r="BG30" s="673" t="s">
        <v>311</v>
      </c>
      <c r="BH30" s="696"/>
      <c r="BI30" s="696"/>
      <c r="BJ30" s="696"/>
      <c r="BK30" s="696"/>
      <c r="BL30" s="696"/>
      <c r="BM30" s="696"/>
      <c r="BN30" s="696"/>
      <c r="BO30" s="696"/>
      <c r="BP30" s="696"/>
      <c r="BQ30" s="697"/>
      <c r="BR30" s="673" t="s">
        <v>312</v>
      </c>
      <c r="BS30" s="696"/>
      <c r="BT30" s="696"/>
      <c r="BU30" s="696"/>
      <c r="BV30" s="696"/>
      <c r="BW30" s="696"/>
      <c r="BX30" s="696"/>
      <c r="BY30" s="696"/>
      <c r="BZ30" s="696"/>
      <c r="CA30" s="696"/>
      <c r="CB30" s="697"/>
      <c r="CD30" s="642"/>
      <c r="CE30" s="643"/>
      <c r="CF30" s="618" t="s">
        <v>313</v>
      </c>
      <c r="CG30" s="619"/>
      <c r="CH30" s="619"/>
      <c r="CI30" s="619"/>
      <c r="CJ30" s="619"/>
      <c r="CK30" s="619"/>
      <c r="CL30" s="619"/>
      <c r="CM30" s="619"/>
      <c r="CN30" s="619"/>
      <c r="CO30" s="619"/>
      <c r="CP30" s="619"/>
      <c r="CQ30" s="620"/>
      <c r="CR30" s="621">
        <v>783600</v>
      </c>
      <c r="CS30" s="622"/>
      <c r="CT30" s="622"/>
      <c r="CU30" s="622"/>
      <c r="CV30" s="622"/>
      <c r="CW30" s="622"/>
      <c r="CX30" s="622"/>
      <c r="CY30" s="623"/>
      <c r="CZ30" s="624">
        <v>12.6</v>
      </c>
      <c r="DA30" s="636"/>
      <c r="DB30" s="636"/>
      <c r="DC30" s="637"/>
      <c r="DD30" s="627">
        <v>783600</v>
      </c>
      <c r="DE30" s="622"/>
      <c r="DF30" s="622"/>
      <c r="DG30" s="622"/>
      <c r="DH30" s="622"/>
      <c r="DI30" s="622"/>
      <c r="DJ30" s="622"/>
      <c r="DK30" s="623"/>
      <c r="DL30" s="627">
        <v>783600</v>
      </c>
      <c r="DM30" s="622"/>
      <c r="DN30" s="622"/>
      <c r="DO30" s="622"/>
      <c r="DP30" s="622"/>
      <c r="DQ30" s="622"/>
      <c r="DR30" s="622"/>
      <c r="DS30" s="622"/>
      <c r="DT30" s="622"/>
      <c r="DU30" s="622"/>
      <c r="DV30" s="623"/>
      <c r="DW30" s="624">
        <v>20.6</v>
      </c>
      <c r="DX30" s="636"/>
      <c r="DY30" s="636"/>
      <c r="DZ30" s="636"/>
      <c r="EA30" s="636"/>
      <c r="EB30" s="636"/>
      <c r="EC30" s="648"/>
    </row>
    <row r="31" spans="2:133" ht="11.25" customHeight="1">
      <c r="B31" s="688" t="s">
        <v>314</v>
      </c>
      <c r="C31" s="689"/>
      <c r="D31" s="689"/>
      <c r="E31" s="689"/>
      <c r="F31" s="689"/>
      <c r="G31" s="689"/>
      <c r="H31" s="689"/>
      <c r="I31" s="689"/>
      <c r="J31" s="689"/>
      <c r="K31" s="689"/>
      <c r="L31" s="689"/>
      <c r="M31" s="689"/>
      <c r="N31" s="689"/>
      <c r="O31" s="689"/>
      <c r="P31" s="689"/>
      <c r="Q31" s="690"/>
      <c r="R31" s="621" t="s">
        <v>177</v>
      </c>
      <c r="S31" s="622"/>
      <c r="T31" s="622"/>
      <c r="U31" s="622"/>
      <c r="V31" s="622"/>
      <c r="W31" s="622"/>
      <c r="X31" s="622"/>
      <c r="Y31" s="623"/>
      <c r="Z31" s="659" t="s">
        <v>177</v>
      </c>
      <c r="AA31" s="659"/>
      <c r="AB31" s="659"/>
      <c r="AC31" s="659"/>
      <c r="AD31" s="660" t="s">
        <v>243</v>
      </c>
      <c r="AE31" s="660"/>
      <c r="AF31" s="660"/>
      <c r="AG31" s="660"/>
      <c r="AH31" s="660"/>
      <c r="AI31" s="660"/>
      <c r="AJ31" s="660"/>
      <c r="AK31" s="660"/>
      <c r="AL31" s="624" t="s">
        <v>177</v>
      </c>
      <c r="AM31" s="625"/>
      <c r="AN31" s="625"/>
      <c r="AO31" s="661"/>
      <c r="AP31" s="691" t="s">
        <v>315</v>
      </c>
      <c r="AQ31" s="692"/>
      <c r="AR31" s="692"/>
      <c r="AS31" s="692"/>
      <c r="AT31" s="693" t="s">
        <v>316</v>
      </c>
      <c r="AU31" s="218"/>
      <c r="AV31" s="218"/>
      <c r="AW31" s="218"/>
      <c r="AX31" s="679" t="s">
        <v>191</v>
      </c>
      <c r="AY31" s="680"/>
      <c r="AZ31" s="680"/>
      <c r="BA31" s="680"/>
      <c r="BB31" s="680"/>
      <c r="BC31" s="680"/>
      <c r="BD31" s="680"/>
      <c r="BE31" s="680"/>
      <c r="BF31" s="681"/>
      <c r="BG31" s="683">
        <v>97.5</v>
      </c>
      <c r="BH31" s="684"/>
      <c r="BI31" s="684"/>
      <c r="BJ31" s="684"/>
      <c r="BK31" s="684"/>
      <c r="BL31" s="684"/>
      <c r="BM31" s="685">
        <v>92.4</v>
      </c>
      <c r="BN31" s="684"/>
      <c r="BO31" s="684"/>
      <c r="BP31" s="684"/>
      <c r="BQ31" s="686"/>
      <c r="BR31" s="683">
        <v>98</v>
      </c>
      <c r="BS31" s="684"/>
      <c r="BT31" s="684"/>
      <c r="BU31" s="684"/>
      <c r="BV31" s="684"/>
      <c r="BW31" s="684"/>
      <c r="BX31" s="685">
        <v>93.6</v>
      </c>
      <c r="BY31" s="684"/>
      <c r="BZ31" s="684"/>
      <c r="CA31" s="684"/>
      <c r="CB31" s="686"/>
      <c r="CD31" s="642"/>
      <c r="CE31" s="643"/>
      <c r="CF31" s="618" t="s">
        <v>317</v>
      </c>
      <c r="CG31" s="619"/>
      <c r="CH31" s="619"/>
      <c r="CI31" s="619"/>
      <c r="CJ31" s="619"/>
      <c r="CK31" s="619"/>
      <c r="CL31" s="619"/>
      <c r="CM31" s="619"/>
      <c r="CN31" s="619"/>
      <c r="CO31" s="619"/>
      <c r="CP31" s="619"/>
      <c r="CQ31" s="620"/>
      <c r="CR31" s="621">
        <v>13174</v>
      </c>
      <c r="CS31" s="634"/>
      <c r="CT31" s="634"/>
      <c r="CU31" s="634"/>
      <c r="CV31" s="634"/>
      <c r="CW31" s="634"/>
      <c r="CX31" s="634"/>
      <c r="CY31" s="635"/>
      <c r="CZ31" s="624">
        <v>0.2</v>
      </c>
      <c r="DA31" s="636"/>
      <c r="DB31" s="636"/>
      <c r="DC31" s="637"/>
      <c r="DD31" s="627">
        <v>13174</v>
      </c>
      <c r="DE31" s="634"/>
      <c r="DF31" s="634"/>
      <c r="DG31" s="634"/>
      <c r="DH31" s="634"/>
      <c r="DI31" s="634"/>
      <c r="DJ31" s="634"/>
      <c r="DK31" s="635"/>
      <c r="DL31" s="627">
        <v>13174</v>
      </c>
      <c r="DM31" s="634"/>
      <c r="DN31" s="634"/>
      <c r="DO31" s="634"/>
      <c r="DP31" s="634"/>
      <c r="DQ31" s="634"/>
      <c r="DR31" s="634"/>
      <c r="DS31" s="634"/>
      <c r="DT31" s="634"/>
      <c r="DU31" s="634"/>
      <c r="DV31" s="635"/>
      <c r="DW31" s="624">
        <v>0.3</v>
      </c>
      <c r="DX31" s="636"/>
      <c r="DY31" s="636"/>
      <c r="DZ31" s="636"/>
      <c r="EA31" s="636"/>
      <c r="EB31" s="636"/>
      <c r="EC31" s="648"/>
    </row>
    <row r="32" spans="2:133" ht="11.25" customHeight="1">
      <c r="B32" s="618" t="s">
        <v>318</v>
      </c>
      <c r="C32" s="619"/>
      <c r="D32" s="619"/>
      <c r="E32" s="619"/>
      <c r="F32" s="619"/>
      <c r="G32" s="619"/>
      <c r="H32" s="619"/>
      <c r="I32" s="619"/>
      <c r="J32" s="619"/>
      <c r="K32" s="619"/>
      <c r="L32" s="619"/>
      <c r="M32" s="619"/>
      <c r="N32" s="619"/>
      <c r="O32" s="619"/>
      <c r="P32" s="619"/>
      <c r="Q32" s="620"/>
      <c r="R32" s="621">
        <v>439110</v>
      </c>
      <c r="S32" s="622"/>
      <c r="T32" s="622"/>
      <c r="U32" s="622"/>
      <c r="V32" s="622"/>
      <c r="W32" s="622"/>
      <c r="X32" s="622"/>
      <c r="Y32" s="623"/>
      <c r="Z32" s="659">
        <v>6.9</v>
      </c>
      <c r="AA32" s="659"/>
      <c r="AB32" s="659"/>
      <c r="AC32" s="659"/>
      <c r="AD32" s="660" t="s">
        <v>177</v>
      </c>
      <c r="AE32" s="660"/>
      <c r="AF32" s="660"/>
      <c r="AG32" s="660"/>
      <c r="AH32" s="660"/>
      <c r="AI32" s="660"/>
      <c r="AJ32" s="660"/>
      <c r="AK32" s="660"/>
      <c r="AL32" s="624" t="s">
        <v>177</v>
      </c>
      <c r="AM32" s="625"/>
      <c r="AN32" s="625"/>
      <c r="AO32" s="661"/>
      <c r="AP32" s="662"/>
      <c r="AQ32" s="663"/>
      <c r="AR32" s="663"/>
      <c r="AS32" s="663"/>
      <c r="AT32" s="694"/>
      <c r="AU32" s="214" t="s">
        <v>319</v>
      </c>
      <c r="AX32" s="618" t="s">
        <v>320</v>
      </c>
      <c r="AY32" s="619"/>
      <c r="AZ32" s="619"/>
      <c r="BA32" s="619"/>
      <c r="BB32" s="619"/>
      <c r="BC32" s="619"/>
      <c r="BD32" s="619"/>
      <c r="BE32" s="619"/>
      <c r="BF32" s="620"/>
      <c r="BG32" s="687">
        <v>99.3</v>
      </c>
      <c r="BH32" s="634"/>
      <c r="BI32" s="634"/>
      <c r="BJ32" s="634"/>
      <c r="BK32" s="634"/>
      <c r="BL32" s="634"/>
      <c r="BM32" s="625">
        <v>96.6</v>
      </c>
      <c r="BN32" s="634"/>
      <c r="BO32" s="634"/>
      <c r="BP32" s="634"/>
      <c r="BQ32" s="657"/>
      <c r="BR32" s="687">
        <v>99.3</v>
      </c>
      <c r="BS32" s="634"/>
      <c r="BT32" s="634"/>
      <c r="BU32" s="634"/>
      <c r="BV32" s="634"/>
      <c r="BW32" s="634"/>
      <c r="BX32" s="625">
        <v>96.4</v>
      </c>
      <c r="BY32" s="634"/>
      <c r="BZ32" s="634"/>
      <c r="CA32" s="634"/>
      <c r="CB32" s="657"/>
      <c r="CD32" s="644"/>
      <c r="CE32" s="645"/>
      <c r="CF32" s="618" t="s">
        <v>321</v>
      </c>
      <c r="CG32" s="619"/>
      <c r="CH32" s="619"/>
      <c r="CI32" s="619"/>
      <c r="CJ32" s="619"/>
      <c r="CK32" s="619"/>
      <c r="CL32" s="619"/>
      <c r="CM32" s="619"/>
      <c r="CN32" s="619"/>
      <c r="CO32" s="619"/>
      <c r="CP32" s="619"/>
      <c r="CQ32" s="620"/>
      <c r="CR32" s="621">
        <v>128</v>
      </c>
      <c r="CS32" s="622"/>
      <c r="CT32" s="622"/>
      <c r="CU32" s="622"/>
      <c r="CV32" s="622"/>
      <c r="CW32" s="622"/>
      <c r="CX32" s="622"/>
      <c r="CY32" s="623"/>
      <c r="CZ32" s="624">
        <v>0</v>
      </c>
      <c r="DA32" s="636"/>
      <c r="DB32" s="636"/>
      <c r="DC32" s="637"/>
      <c r="DD32" s="627">
        <v>128</v>
      </c>
      <c r="DE32" s="622"/>
      <c r="DF32" s="622"/>
      <c r="DG32" s="622"/>
      <c r="DH32" s="622"/>
      <c r="DI32" s="622"/>
      <c r="DJ32" s="622"/>
      <c r="DK32" s="623"/>
      <c r="DL32" s="627">
        <v>128</v>
      </c>
      <c r="DM32" s="622"/>
      <c r="DN32" s="622"/>
      <c r="DO32" s="622"/>
      <c r="DP32" s="622"/>
      <c r="DQ32" s="622"/>
      <c r="DR32" s="622"/>
      <c r="DS32" s="622"/>
      <c r="DT32" s="622"/>
      <c r="DU32" s="622"/>
      <c r="DV32" s="623"/>
      <c r="DW32" s="624">
        <v>0</v>
      </c>
      <c r="DX32" s="636"/>
      <c r="DY32" s="636"/>
      <c r="DZ32" s="636"/>
      <c r="EA32" s="636"/>
      <c r="EB32" s="636"/>
      <c r="EC32" s="648"/>
    </row>
    <row r="33" spans="2:133" ht="11.25" customHeight="1">
      <c r="B33" s="618" t="s">
        <v>322</v>
      </c>
      <c r="C33" s="619"/>
      <c r="D33" s="619"/>
      <c r="E33" s="619"/>
      <c r="F33" s="619"/>
      <c r="G33" s="619"/>
      <c r="H33" s="619"/>
      <c r="I33" s="619"/>
      <c r="J33" s="619"/>
      <c r="K33" s="619"/>
      <c r="L33" s="619"/>
      <c r="M33" s="619"/>
      <c r="N33" s="619"/>
      <c r="O33" s="619"/>
      <c r="P33" s="619"/>
      <c r="Q33" s="620"/>
      <c r="R33" s="621">
        <v>65530</v>
      </c>
      <c r="S33" s="622"/>
      <c r="T33" s="622"/>
      <c r="U33" s="622"/>
      <c r="V33" s="622"/>
      <c r="W33" s="622"/>
      <c r="X33" s="622"/>
      <c r="Y33" s="623"/>
      <c r="Z33" s="659">
        <v>1</v>
      </c>
      <c r="AA33" s="659"/>
      <c r="AB33" s="659"/>
      <c r="AC33" s="659"/>
      <c r="AD33" s="660">
        <v>40304</v>
      </c>
      <c r="AE33" s="660"/>
      <c r="AF33" s="660"/>
      <c r="AG33" s="660"/>
      <c r="AH33" s="660"/>
      <c r="AI33" s="660"/>
      <c r="AJ33" s="660"/>
      <c r="AK33" s="660"/>
      <c r="AL33" s="624">
        <v>1.1000000000000001</v>
      </c>
      <c r="AM33" s="625"/>
      <c r="AN33" s="625"/>
      <c r="AO33" s="661"/>
      <c r="AP33" s="664"/>
      <c r="AQ33" s="665"/>
      <c r="AR33" s="665"/>
      <c r="AS33" s="665"/>
      <c r="AT33" s="695"/>
      <c r="AU33" s="219"/>
      <c r="AV33" s="219"/>
      <c r="AW33" s="219"/>
      <c r="AX33" s="602" t="s">
        <v>323</v>
      </c>
      <c r="AY33" s="603"/>
      <c r="AZ33" s="603"/>
      <c r="BA33" s="603"/>
      <c r="BB33" s="603"/>
      <c r="BC33" s="603"/>
      <c r="BD33" s="603"/>
      <c r="BE33" s="603"/>
      <c r="BF33" s="604"/>
      <c r="BG33" s="682">
        <v>96.3</v>
      </c>
      <c r="BH33" s="606"/>
      <c r="BI33" s="606"/>
      <c r="BJ33" s="606"/>
      <c r="BK33" s="606"/>
      <c r="BL33" s="606"/>
      <c r="BM33" s="652">
        <v>89.7</v>
      </c>
      <c r="BN33" s="606"/>
      <c r="BO33" s="606"/>
      <c r="BP33" s="606"/>
      <c r="BQ33" s="669"/>
      <c r="BR33" s="682">
        <v>97</v>
      </c>
      <c r="BS33" s="606"/>
      <c r="BT33" s="606"/>
      <c r="BU33" s="606"/>
      <c r="BV33" s="606"/>
      <c r="BW33" s="606"/>
      <c r="BX33" s="652">
        <v>91.4</v>
      </c>
      <c r="BY33" s="606"/>
      <c r="BZ33" s="606"/>
      <c r="CA33" s="606"/>
      <c r="CB33" s="669"/>
      <c r="CD33" s="618" t="s">
        <v>324</v>
      </c>
      <c r="CE33" s="619"/>
      <c r="CF33" s="619"/>
      <c r="CG33" s="619"/>
      <c r="CH33" s="619"/>
      <c r="CI33" s="619"/>
      <c r="CJ33" s="619"/>
      <c r="CK33" s="619"/>
      <c r="CL33" s="619"/>
      <c r="CM33" s="619"/>
      <c r="CN33" s="619"/>
      <c r="CO33" s="619"/>
      <c r="CP33" s="619"/>
      <c r="CQ33" s="620"/>
      <c r="CR33" s="621">
        <v>3000626</v>
      </c>
      <c r="CS33" s="634"/>
      <c r="CT33" s="634"/>
      <c r="CU33" s="634"/>
      <c r="CV33" s="634"/>
      <c r="CW33" s="634"/>
      <c r="CX33" s="634"/>
      <c r="CY33" s="635"/>
      <c r="CZ33" s="624">
        <v>48.1</v>
      </c>
      <c r="DA33" s="636"/>
      <c r="DB33" s="636"/>
      <c r="DC33" s="637"/>
      <c r="DD33" s="627">
        <v>2233720</v>
      </c>
      <c r="DE33" s="634"/>
      <c r="DF33" s="634"/>
      <c r="DG33" s="634"/>
      <c r="DH33" s="634"/>
      <c r="DI33" s="634"/>
      <c r="DJ33" s="634"/>
      <c r="DK33" s="635"/>
      <c r="DL33" s="627">
        <v>1465499</v>
      </c>
      <c r="DM33" s="634"/>
      <c r="DN33" s="634"/>
      <c r="DO33" s="634"/>
      <c r="DP33" s="634"/>
      <c r="DQ33" s="634"/>
      <c r="DR33" s="634"/>
      <c r="DS33" s="634"/>
      <c r="DT33" s="634"/>
      <c r="DU33" s="634"/>
      <c r="DV33" s="635"/>
      <c r="DW33" s="624">
        <v>38.4</v>
      </c>
      <c r="DX33" s="636"/>
      <c r="DY33" s="636"/>
      <c r="DZ33" s="636"/>
      <c r="EA33" s="636"/>
      <c r="EB33" s="636"/>
      <c r="EC33" s="648"/>
    </row>
    <row r="34" spans="2:133" ht="11.25" customHeight="1">
      <c r="B34" s="618" t="s">
        <v>325</v>
      </c>
      <c r="C34" s="619"/>
      <c r="D34" s="619"/>
      <c r="E34" s="619"/>
      <c r="F34" s="619"/>
      <c r="G34" s="619"/>
      <c r="H34" s="619"/>
      <c r="I34" s="619"/>
      <c r="J34" s="619"/>
      <c r="K34" s="619"/>
      <c r="L34" s="619"/>
      <c r="M34" s="619"/>
      <c r="N34" s="619"/>
      <c r="O34" s="619"/>
      <c r="P34" s="619"/>
      <c r="Q34" s="620"/>
      <c r="R34" s="621">
        <v>84435</v>
      </c>
      <c r="S34" s="622"/>
      <c r="T34" s="622"/>
      <c r="U34" s="622"/>
      <c r="V34" s="622"/>
      <c r="W34" s="622"/>
      <c r="X34" s="622"/>
      <c r="Y34" s="623"/>
      <c r="Z34" s="659">
        <v>1.3</v>
      </c>
      <c r="AA34" s="659"/>
      <c r="AB34" s="659"/>
      <c r="AC34" s="659"/>
      <c r="AD34" s="660" t="s">
        <v>177</v>
      </c>
      <c r="AE34" s="660"/>
      <c r="AF34" s="660"/>
      <c r="AG34" s="660"/>
      <c r="AH34" s="660"/>
      <c r="AI34" s="660"/>
      <c r="AJ34" s="660"/>
      <c r="AK34" s="660"/>
      <c r="AL34" s="624" t="s">
        <v>243</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854850</v>
      </c>
      <c r="CS34" s="622"/>
      <c r="CT34" s="622"/>
      <c r="CU34" s="622"/>
      <c r="CV34" s="622"/>
      <c r="CW34" s="622"/>
      <c r="CX34" s="622"/>
      <c r="CY34" s="623"/>
      <c r="CZ34" s="624">
        <v>13.7</v>
      </c>
      <c r="DA34" s="636"/>
      <c r="DB34" s="636"/>
      <c r="DC34" s="637"/>
      <c r="DD34" s="627">
        <v>611230</v>
      </c>
      <c r="DE34" s="622"/>
      <c r="DF34" s="622"/>
      <c r="DG34" s="622"/>
      <c r="DH34" s="622"/>
      <c r="DI34" s="622"/>
      <c r="DJ34" s="622"/>
      <c r="DK34" s="623"/>
      <c r="DL34" s="627">
        <v>499859</v>
      </c>
      <c r="DM34" s="622"/>
      <c r="DN34" s="622"/>
      <c r="DO34" s="622"/>
      <c r="DP34" s="622"/>
      <c r="DQ34" s="622"/>
      <c r="DR34" s="622"/>
      <c r="DS34" s="622"/>
      <c r="DT34" s="622"/>
      <c r="DU34" s="622"/>
      <c r="DV34" s="623"/>
      <c r="DW34" s="624">
        <v>13.1</v>
      </c>
      <c r="DX34" s="636"/>
      <c r="DY34" s="636"/>
      <c r="DZ34" s="636"/>
      <c r="EA34" s="636"/>
      <c r="EB34" s="636"/>
      <c r="EC34" s="648"/>
    </row>
    <row r="35" spans="2:133" ht="11.25" customHeight="1">
      <c r="B35" s="618" t="s">
        <v>327</v>
      </c>
      <c r="C35" s="619"/>
      <c r="D35" s="619"/>
      <c r="E35" s="619"/>
      <c r="F35" s="619"/>
      <c r="G35" s="619"/>
      <c r="H35" s="619"/>
      <c r="I35" s="619"/>
      <c r="J35" s="619"/>
      <c r="K35" s="619"/>
      <c r="L35" s="619"/>
      <c r="M35" s="619"/>
      <c r="N35" s="619"/>
      <c r="O35" s="619"/>
      <c r="P35" s="619"/>
      <c r="Q35" s="620"/>
      <c r="R35" s="621">
        <v>10670</v>
      </c>
      <c r="S35" s="622"/>
      <c r="T35" s="622"/>
      <c r="U35" s="622"/>
      <c r="V35" s="622"/>
      <c r="W35" s="622"/>
      <c r="X35" s="622"/>
      <c r="Y35" s="623"/>
      <c r="Z35" s="659">
        <v>0.2</v>
      </c>
      <c r="AA35" s="659"/>
      <c r="AB35" s="659"/>
      <c r="AC35" s="659"/>
      <c r="AD35" s="660" t="s">
        <v>243</v>
      </c>
      <c r="AE35" s="660"/>
      <c r="AF35" s="660"/>
      <c r="AG35" s="660"/>
      <c r="AH35" s="660"/>
      <c r="AI35" s="660"/>
      <c r="AJ35" s="660"/>
      <c r="AK35" s="660"/>
      <c r="AL35" s="624" t="s">
        <v>177</v>
      </c>
      <c r="AM35" s="625"/>
      <c r="AN35" s="625"/>
      <c r="AO35" s="661"/>
      <c r="AP35" s="222"/>
      <c r="AQ35" s="673" t="s">
        <v>328</v>
      </c>
      <c r="AR35" s="674"/>
      <c r="AS35" s="674"/>
      <c r="AT35" s="674"/>
      <c r="AU35" s="674"/>
      <c r="AV35" s="674"/>
      <c r="AW35" s="674"/>
      <c r="AX35" s="674"/>
      <c r="AY35" s="674"/>
      <c r="AZ35" s="674"/>
      <c r="BA35" s="674"/>
      <c r="BB35" s="674"/>
      <c r="BC35" s="674"/>
      <c r="BD35" s="674"/>
      <c r="BE35" s="674"/>
      <c r="BF35" s="675"/>
      <c r="BG35" s="673" t="s">
        <v>329</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330</v>
      </c>
      <c r="CE35" s="619"/>
      <c r="CF35" s="619"/>
      <c r="CG35" s="619"/>
      <c r="CH35" s="619"/>
      <c r="CI35" s="619"/>
      <c r="CJ35" s="619"/>
      <c r="CK35" s="619"/>
      <c r="CL35" s="619"/>
      <c r="CM35" s="619"/>
      <c r="CN35" s="619"/>
      <c r="CO35" s="619"/>
      <c r="CP35" s="619"/>
      <c r="CQ35" s="620"/>
      <c r="CR35" s="621">
        <v>85936</v>
      </c>
      <c r="CS35" s="634"/>
      <c r="CT35" s="634"/>
      <c r="CU35" s="634"/>
      <c r="CV35" s="634"/>
      <c r="CW35" s="634"/>
      <c r="CX35" s="634"/>
      <c r="CY35" s="635"/>
      <c r="CZ35" s="624">
        <v>1.4</v>
      </c>
      <c r="DA35" s="636"/>
      <c r="DB35" s="636"/>
      <c r="DC35" s="637"/>
      <c r="DD35" s="627">
        <v>45820</v>
      </c>
      <c r="DE35" s="634"/>
      <c r="DF35" s="634"/>
      <c r="DG35" s="634"/>
      <c r="DH35" s="634"/>
      <c r="DI35" s="634"/>
      <c r="DJ35" s="634"/>
      <c r="DK35" s="635"/>
      <c r="DL35" s="627">
        <v>37427</v>
      </c>
      <c r="DM35" s="634"/>
      <c r="DN35" s="634"/>
      <c r="DO35" s="634"/>
      <c r="DP35" s="634"/>
      <c r="DQ35" s="634"/>
      <c r="DR35" s="634"/>
      <c r="DS35" s="634"/>
      <c r="DT35" s="634"/>
      <c r="DU35" s="634"/>
      <c r="DV35" s="635"/>
      <c r="DW35" s="624">
        <v>1</v>
      </c>
      <c r="DX35" s="636"/>
      <c r="DY35" s="636"/>
      <c r="DZ35" s="636"/>
      <c r="EA35" s="636"/>
      <c r="EB35" s="636"/>
      <c r="EC35" s="648"/>
    </row>
    <row r="36" spans="2:133" ht="11.25" customHeight="1">
      <c r="B36" s="618" t="s">
        <v>331</v>
      </c>
      <c r="C36" s="619"/>
      <c r="D36" s="619"/>
      <c r="E36" s="619"/>
      <c r="F36" s="619"/>
      <c r="G36" s="619"/>
      <c r="H36" s="619"/>
      <c r="I36" s="619"/>
      <c r="J36" s="619"/>
      <c r="K36" s="619"/>
      <c r="L36" s="619"/>
      <c r="M36" s="619"/>
      <c r="N36" s="619"/>
      <c r="O36" s="619"/>
      <c r="P36" s="619"/>
      <c r="Q36" s="620"/>
      <c r="R36" s="621">
        <v>45144</v>
      </c>
      <c r="S36" s="622"/>
      <c r="T36" s="622"/>
      <c r="U36" s="622"/>
      <c r="V36" s="622"/>
      <c r="W36" s="622"/>
      <c r="X36" s="622"/>
      <c r="Y36" s="623"/>
      <c r="Z36" s="659">
        <v>0.7</v>
      </c>
      <c r="AA36" s="659"/>
      <c r="AB36" s="659"/>
      <c r="AC36" s="659"/>
      <c r="AD36" s="660" t="s">
        <v>243</v>
      </c>
      <c r="AE36" s="660"/>
      <c r="AF36" s="660"/>
      <c r="AG36" s="660"/>
      <c r="AH36" s="660"/>
      <c r="AI36" s="660"/>
      <c r="AJ36" s="660"/>
      <c r="AK36" s="660"/>
      <c r="AL36" s="624" t="s">
        <v>177</v>
      </c>
      <c r="AM36" s="625"/>
      <c r="AN36" s="625"/>
      <c r="AO36" s="661"/>
      <c r="AP36" s="222"/>
      <c r="AQ36" s="670" t="s">
        <v>332</v>
      </c>
      <c r="AR36" s="671"/>
      <c r="AS36" s="671"/>
      <c r="AT36" s="671"/>
      <c r="AU36" s="671"/>
      <c r="AV36" s="671"/>
      <c r="AW36" s="671"/>
      <c r="AX36" s="671"/>
      <c r="AY36" s="672"/>
      <c r="AZ36" s="676">
        <v>700761</v>
      </c>
      <c r="BA36" s="677"/>
      <c r="BB36" s="677"/>
      <c r="BC36" s="677"/>
      <c r="BD36" s="677"/>
      <c r="BE36" s="677"/>
      <c r="BF36" s="678"/>
      <c r="BG36" s="679" t="s">
        <v>333</v>
      </c>
      <c r="BH36" s="680"/>
      <c r="BI36" s="680"/>
      <c r="BJ36" s="680"/>
      <c r="BK36" s="680"/>
      <c r="BL36" s="680"/>
      <c r="BM36" s="680"/>
      <c r="BN36" s="680"/>
      <c r="BO36" s="680"/>
      <c r="BP36" s="680"/>
      <c r="BQ36" s="680"/>
      <c r="BR36" s="680"/>
      <c r="BS36" s="680"/>
      <c r="BT36" s="680"/>
      <c r="BU36" s="681"/>
      <c r="BV36" s="676">
        <v>10892</v>
      </c>
      <c r="BW36" s="677"/>
      <c r="BX36" s="677"/>
      <c r="BY36" s="677"/>
      <c r="BZ36" s="677"/>
      <c r="CA36" s="677"/>
      <c r="CB36" s="678"/>
      <c r="CD36" s="618" t="s">
        <v>334</v>
      </c>
      <c r="CE36" s="619"/>
      <c r="CF36" s="619"/>
      <c r="CG36" s="619"/>
      <c r="CH36" s="619"/>
      <c r="CI36" s="619"/>
      <c r="CJ36" s="619"/>
      <c r="CK36" s="619"/>
      <c r="CL36" s="619"/>
      <c r="CM36" s="619"/>
      <c r="CN36" s="619"/>
      <c r="CO36" s="619"/>
      <c r="CP36" s="619"/>
      <c r="CQ36" s="620"/>
      <c r="CR36" s="621">
        <v>1392993</v>
      </c>
      <c r="CS36" s="622"/>
      <c r="CT36" s="622"/>
      <c r="CU36" s="622"/>
      <c r="CV36" s="622"/>
      <c r="CW36" s="622"/>
      <c r="CX36" s="622"/>
      <c r="CY36" s="623"/>
      <c r="CZ36" s="624">
        <v>22.3</v>
      </c>
      <c r="DA36" s="636"/>
      <c r="DB36" s="636"/>
      <c r="DC36" s="637"/>
      <c r="DD36" s="627">
        <v>1095803</v>
      </c>
      <c r="DE36" s="622"/>
      <c r="DF36" s="622"/>
      <c r="DG36" s="622"/>
      <c r="DH36" s="622"/>
      <c r="DI36" s="622"/>
      <c r="DJ36" s="622"/>
      <c r="DK36" s="623"/>
      <c r="DL36" s="627">
        <v>676649</v>
      </c>
      <c r="DM36" s="622"/>
      <c r="DN36" s="622"/>
      <c r="DO36" s="622"/>
      <c r="DP36" s="622"/>
      <c r="DQ36" s="622"/>
      <c r="DR36" s="622"/>
      <c r="DS36" s="622"/>
      <c r="DT36" s="622"/>
      <c r="DU36" s="622"/>
      <c r="DV36" s="623"/>
      <c r="DW36" s="624">
        <v>17.8</v>
      </c>
      <c r="DX36" s="636"/>
      <c r="DY36" s="636"/>
      <c r="DZ36" s="636"/>
      <c r="EA36" s="636"/>
      <c r="EB36" s="636"/>
      <c r="EC36" s="648"/>
    </row>
    <row r="37" spans="2:133" ht="11.25" customHeight="1">
      <c r="B37" s="618" t="s">
        <v>335</v>
      </c>
      <c r="C37" s="619"/>
      <c r="D37" s="619"/>
      <c r="E37" s="619"/>
      <c r="F37" s="619"/>
      <c r="G37" s="619"/>
      <c r="H37" s="619"/>
      <c r="I37" s="619"/>
      <c r="J37" s="619"/>
      <c r="K37" s="619"/>
      <c r="L37" s="619"/>
      <c r="M37" s="619"/>
      <c r="N37" s="619"/>
      <c r="O37" s="619"/>
      <c r="P37" s="619"/>
      <c r="Q37" s="620"/>
      <c r="R37" s="621">
        <v>139028</v>
      </c>
      <c r="S37" s="622"/>
      <c r="T37" s="622"/>
      <c r="U37" s="622"/>
      <c r="V37" s="622"/>
      <c r="W37" s="622"/>
      <c r="X37" s="622"/>
      <c r="Y37" s="623"/>
      <c r="Z37" s="659">
        <v>2.2000000000000002</v>
      </c>
      <c r="AA37" s="659"/>
      <c r="AB37" s="659"/>
      <c r="AC37" s="659"/>
      <c r="AD37" s="660">
        <v>6</v>
      </c>
      <c r="AE37" s="660"/>
      <c r="AF37" s="660"/>
      <c r="AG37" s="660"/>
      <c r="AH37" s="660"/>
      <c r="AI37" s="660"/>
      <c r="AJ37" s="660"/>
      <c r="AK37" s="660"/>
      <c r="AL37" s="624">
        <v>0</v>
      </c>
      <c r="AM37" s="625"/>
      <c r="AN37" s="625"/>
      <c r="AO37" s="661"/>
      <c r="AQ37" s="654" t="s">
        <v>336</v>
      </c>
      <c r="AR37" s="655"/>
      <c r="AS37" s="655"/>
      <c r="AT37" s="655"/>
      <c r="AU37" s="655"/>
      <c r="AV37" s="655"/>
      <c r="AW37" s="655"/>
      <c r="AX37" s="655"/>
      <c r="AY37" s="656"/>
      <c r="AZ37" s="621">
        <v>231564</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-9565</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215714</v>
      </c>
      <c r="CS37" s="634"/>
      <c r="CT37" s="634"/>
      <c r="CU37" s="634"/>
      <c r="CV37" s="634"/>
      <c r="CW37" s="634"/>
      <c r="CX37" s="634"/>
      <c r="CY37" s="635"/>
      <c r="CZ37" s="624">
        <v>3.5</v>
      </c>
      <c r="DA37" s="636"/>
      <c r="DB37" s="636"/>
      <c r="DC37" s="637"/>
      <c r="DD37" s="627">
        <v>195893</v>
      </c>
      <c r="DE37" s="634"/>
      <c r="DF37" s="634"/>
      <c r="DG37" s="634"/>
      <c r="DH37" s="634"/>
      <c r="DI37" s="634"/>
      <c r="DJ37" s="634"/>
      <c r="DK37" s="635"/>
      <c r="DL37" s="627">
        <v>195854</v>
      </c>
      <c r="DM37" s="634"/>
      <c r="DN37" s="634"/>
      <c r="DO37" s="634"/>
      <c r="DP37" s="634"/>
      <c r="DQ37" s="634"/>
      <c r="DR37" s="634"/>
      <c r="DS37" s="634"/>
      <c r="DT37" s="634"/>
      <c r="DU37" s="634"/>
      <c r="DV37" s="635"/>
      <c r="DW37" s="624">
        <v>5.0999999999999996</v>
      </c>
      <c r="DX37" s="636"/>
      <c r="DY37" s="636"/>
      <c r="DZ37" s="636"/>
      <c r="EA37" s="636"/>
      <c r="EB37" s="636"/>
      <c r="EC37" s="648"/>
    </row>
    <row r="38" spans="2:133" ht="11.25" customHeight="1">
      <c r="B38" s="618" t="s">
        <v>339</v>
      </c>
      <c r="C38" s="619"/>
      <c r="D38" s="619"/>
      <c r="E38" s="619"/>
      <c r="F38" s="619"/>
      <c r="G38" s="619"/>
      <c r="H38" s="619"/>
      <c r="I38" s="619"/>
      <c r="J38" s="619"/>
      <c r="K38" s="619"/>
      <c r="L38" s="619"/>
      <c r="M38" s="619"/>
      <c r="N38" s="619"/>
      <c r="O38" s="619"/>
      <c r="P38" s="619"/>
      <c r="Q38" s="620"/>
      <c r="R38" s="621">
        <v>486331</v>
      </c>
      <c r="S38" s="622"/>
      <c r="T38" s="622"/>
      <c r="U38" s="622"/>
      <c r="V38" s="622"/>
      <c r="W38" s="622"/>
      <c r="X38" s="622"/>
      <c r="Y38" s="623"/>
      <c r="Z38" s="659">
        <v>7.7</v>
      </c>
      <c r="AA38" s="659"/>
      <c r="AB38" s="659"/>
      <c r="AC38" s="659"/>
      <c r="AD38" s="660" t="s">
        <v>177</v>
      </c>
      <c r="AE38" s="660"/>
      <c r="AF38" s="660"/>
      <c r="AG38" s="660"/>
      <c r="AH38" s="660"/>
      <c r="AI38" s="660"/>
      <c r="AJ38" s="660"/>
      <c r="AK38" s="660"/>
      <c r="AL38" s="624" t="s">
        <v>243</v>
      </c>
      <c r="AM38" s="625"/>
      <c r="AN38" s="625"/>
      <c r="AO38" s="661"/>
      <c r="AQ38" s="654" t="s">
        <v>340</v>
      </c>
      <c r="AR38" s="655"/>
      <c r="AS38" s="655"/>
      <c r="AT38" s="655"/>
      <c r="AU38" s="655"/>
      <c r="AV38" s="655"/>
      <c r="AW38" s="655"/>
      <c r="AX38" s="655"/>
      <c r="AY38" s="656"/>
      <c r="AZ38" s="621">
        <v>107000</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952</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362197</v>
      </c>
      <c r="CS38" s="622"/>
      <c r="CT38" s="622"/>
      <c r="CU38" s="622"/>
      <c r="CV38" s="622"/>
      <c r="CW38" s="622"/>
      <c r="CX38" s="622"/>
      <c r="CY38" s="623"/>
      <c r="CZ38" s="624">
        <v>5.8</v>
      </c>
      <c r="DA38" s="636"/>
      <c r="DB38" s="636"/>
      <c r="DC38" s="637"/>
      <c r="DD38" s="627">
        <v>288834</v>
      </c>
      <c r="DE38" s="622"/>
      <c r="DF38" s="622"/>
      <c r="DG38" s="622"/>
      <c r="DH38" s="622"/>
      <c r="DI38" s="622"/>
      <c r="DJ38" s="622"/>
      <c r="DK38" s="623"/>
      <c r="DL38" s="627">
        <v>246500</v>
      </c>
      <c r="DM38" s="622"/>
      <c r="DN38" s="622"/>
      <c r="DO38" s="622"/>
      <c r="DP38" s="622"/>
      <c r="DQ38" s="622"/>
      <c r="DR38" s="622"/>
      <c r="DS38" s="622"/>
      <c r="DT38" s="622"/>
      <c r="DU38" s="622"/>
      <c r="DV38" s="623"/>
      <c r="DW38" s="624">
        <v>6.5</v>
      </c>
      <c r="DX38" s="636"/>
      <c r="DY38" s="636"/>
      <c r="DZ38" s="636"/>
      <c r="EA38" s="636"/>
      <c r="EB38" s="636"/>
      <c r="EC38" s="648"/>
    </row>
    <row r="39" spans="2:133" ht="11.25" customHeight="1">
      <c r="B39" s="618" t="s">
        <v>343</v>
      </c>
      <c r="C39" s="619"/>
      <c r="D39" s="619"/>
      <c r="E39" s="619"/>
      <c r="F39" s="619"/>
      <c r="G39" s="619"/>
      <c r="H39" s="619"/>
      <c r="I39" s="619"/>
      <c r="J39" s="619"/>
      <c r="K39" s="619"/>
      <c r="L39" s="619"/>
      <c r="M39" s="619"/>
      <c r="N39" s="619"/>
      <c r="O39" s="619"/>
      <c r="P39" s="619"/>
      <c r="Q39" s="620"/>
      <c r="R39" s="621" t="s">
        <v>177</v>
      </c>
      <c r="S39" s="622"/>
      <c r="T39" s="622"/>
      <c r="U39" s="622"/>
      <c r="V39" s="622"/>
      <c r="W39" s="622"/>
      <c r="X39" s="622"/>
      <c r="Y39" s="623"/>
      <c r="Z39" s="659" t="s">
        <v>177</v>
      </c>
      <c r="AA39" s="659"/>
      <c r="AB39" s="659"/>
      <c r="AC39" s="659"/>
      <c r="AD39" s="660" t="s">
        <v>177</v>
      </c>
      <c r="AE39" s="660"/>
      <c r="AF39" s="660"/>
      <c r="AG39" s="660"/>
      <c r="AH39" s="660"/>
      <c r="AI39" s="660"/>
      <c r="AJ39" s="660"/>
      <c r="AK39" s="660"/>
      <c r="AL39" s="624" t="s">
        <v>177</v>
      </c>
      <c r="AM39" s="625"/>
      <c r="AN39" s="625"/>
      <c r="AO39" s="661"/>
      <c r="AQ39" s="654" t="s">
        <v>344</v>
      </c>
      <c r="AR39" s="655"/>
      <c r="AS39" s="655"/>
      <c r="AT39" s="655"/>
      <c r="AU39" s="655"/>
      <c r="AV39" s="655"/>
      <c r="AW39" s="655"/>
      <c r="AX39" s="655"/>
      <c r="AY39" s="656"/>
      <c r="AZ39" s="621" t="s">
        <v>177</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1452</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231890</v>
      </c>
      <c r="CS39" s="634"/>
      <c r="CT39" s="634"/>
      <c r="CU39" s="634"/>
      <c r="CV39" s="634"/>
      <c r="CW39" s="634"/>
      <c r="CX39" s="634"/>
      <c r="CY39" s="635"/>
      <c r="CZ39" s="624">
        <v>3.7</v>
      </c>
      <c r="DA39" s="636"/>
      <c r="DB39" s="636"/>
      <c r="DC39" s="637"/>
      <c r="DD39" s="627">
        <v>186969</v>
      </c>
      <c r="DE39" s="634"/>
      <c r="DF39" s="634"/>
      <c r="DG39" s="634"/>
      <c r="DH39" s="634"/>
      <c r="DI39" s="634"/>
      <c r="DJ39" s="634"/>
      <c r="DK39" s="635"/>
      <c r="DL39" s="627" t="s">
        <v>243</v>
      </c>
      <c r="DM39" s="634"/>
      <c r="DN39" s="634"/>
      <c r="DO39" s="634"/>
      <c r="DP39" s="634"/>
      <c r="DQ39" s="634"/>
      <c r="DR39" s="634"/>
      <c r="DS39" s="634"/>
      <c r="DT39" s="634"/>
      <c r="DU39" s="634"/>
      <c r="DV39" s="635"/>
      <c r="DW39" s="624" t="s">
        <v>177</v>
      </c>
      <c r="DX39" s="636"/>
      <c r="DY39" s="636"/>
      <c r="DZ39" s="636"/>
      <c r="EA39" s="636"/>
      <c r="EB39" s="636"/>
      <c r="EC39" s="648"/>
    </row>
    <row r="40" spans="2:133" ht="11.25" customHeight="1">
      <c r="B40" s="618" t="s">
        <v>347</v>
      </c>
      <c r="C40" s="619"/>
      <c r="D40" s="619"/>
      <c r="E40" s="619"/>
      <c r="F40" s="619"/>
      <c r="G40" s="619"/>
      <c r="H40" s="619"/>
      <c r="I40" s="619"/>
      <c r="J40" s="619"/>
      <c r="K40" s="619"/>
      <c r="L40" s="619"/>
      <c r="M40" s="619"/>
      <c r="N40" s="619"/>
      <c r="O40" s="619"/>
      <c r="P40" s="619"/>
      <c r="Q40" s="620"/>
      <c r="R40" s="621">
        <v>36231</v>
      </c>
      <c r="S40" s="622"/>
      <c r="T40" s="622"/>
      <c r="U40" s="622"/>
      <c r="V40" s="622"/>
      <c r="W40" s="622"/>
      <c r="X40" s="622"/>
      <c r="Y40" s="623"/>
      <c r="Z40" s="659">
        <v>0.6</v>
      </c>
      <c r="AA40" s="659"/>
      <c r="AB40" s="659"/>
      <c r="AC40" s="659"/>
      <c r="AD40" s="660" t="s">
        <v>177</v>
      </c>
      <c r="AE40" s="660"/>
      <c r="AF40" s="660"/>
      <c r="AG40" s="660"/>
      <c r="AH40" s="660"/>
      <c r="AI40" s="660"/>
      <c r="AJ40" s="660"/>
      <c r="AK40" s="660"/>
      <c r="AL40" s="624" t="s">
        <v>177</v>
      </c>
      <c r="AM40" s="625"/>
      <c r="AN40" s="625"/>
      <c r="AO40" s="661"/>
      <c r="AQ40" s="654" t="s">
        <v>348</v>
      </c>
      <c r="AR40" s="655"/>
      <c r="AS40" s="655"/>
      <c r="AT40" s="655"/>
      <c r="AU40" s="655"/>
      <c r="AV40" s="655"/>
      <c r="AW40" s="655"/>
      <c r="AX40" s="655"/>
      <c r="AY40" s="656"/>
      <c r="AZ40" s="621" t="s">
        <v>243</v>
      </c>
      <c r="BA40" s="622"/>
      <c r="BB40" s="622"/>
      <c r="BC40" s="622"/>
      <c r="BD40" s="634"/>
      <c r="BE40" s="634"/>
      <c r="BF40" s="657"/>
      <c r="BG40" s="662" t="s">
        <v>349</v>
      </c>
      <c r="BH40" s="663"/>
      <c r="BI40" s="663"/>
      <c r="BJ40" s="663"/>
      <c r="BK40" s="663"/>
      <c r="BL40" s="223"/>
      <c r="BM40" s="619" t="s">
        <v>350</v>
      </c>
      <c r="BN40" s="619"/>
      <c r="BO40" s="619"/>
      <c r="BP40" s="619"/>
      <c r="BQ40" s="619"/>
      <c r="BR40" s="619"/>
      <c r="BS40" s="619"/>
      <c r="BT40" s="619"/>
      <c r="BU40" s="620"/>
      <c r="BV40" s="621">
        <v>79</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v>72760</v>
      </c>
      <c r="CS40" s="622"/>
      <c r="CT40" s="622"/>
      <c r="CU40" s="622"/>
      <c r="CV40" s="622"/>
      <c r="CW40" s="622"/>
      <c r="CX40" s="622"/>
      <c r="CY40" s="623"/>
      <c r="CZ40" s="624">
        <v>1.2</v>
      </c>
      <c r="DA40" s="636"/>
      <c r="DB40" s="636"/>
      <c r="DC40" s="637"/>
      <c r="DD40" s="627">
        <v>5064</v>
      </c>
      <c r="DE40" s="622"/>
      <c r="DF40" s="622"/>
      <c r="DG40" s="622"/>
      <c r="DH40" s="622"/>
      <c r="DI40" s="622"/>
      <c r="DJ40" s="622"/>
      <c r="DK40" s="623"/>
      <c r="DL40" s="627">
        <v>5064</v>
      </c>
      <c r="DM40" s="622"/>
      <c r="DN40" s="622"/>
      <c r="DO40" s="622"/>
      <c r="DP40" s="622"/>
      <c r="DQ40" s="622"/>
      <c r="DR40" s="622"/>
      <c r="DS40" s="622"/>
      <c r="DT40" s="622"/>
      <c r="DU40" s="622"/>
      <c r="DV40" s="623"/>
      <c r="DW40" s="624">
        <v>0.1</v>
      </c>
      <c r="DX40" s="636"/>
      <c r="DY40" s="636"/>
      <c r="DZ40" s="636"/>
      <c r="EA40" s="636"/>
      <c r="EB40" s="636"/>
      <c r="EC40" s="648"/>
    </row>
    <row r="41" spans="2:133" ht="11.25" customHeight="1">
      <c r="B41" s="602" t="s">
        <v>352</v>
      </c>
      <c r="C41" s="603"/>
      <c r="D41" s="603"/>
      <c r="E41" s="603"/>
      <c r="F41" s="603"/>
      <c r="G41" s="603"/>
      <c r="H41" s="603"/>
      <c r="I41" s="603"/>
      <c r="J41" s="603"/>
      <c r="K41" s="603"/>
      <c r="L41" s="603"/>
      <c r="M41" s="603"/>
      <c r="N41" s="603"/>
      <c r="O41" s="603"/>
      <c r="P41" s="603"/>
      <c r="Q41" s="604"/>
      <c r="R41" s="605">
        <v>6352648</v>
      </c>
      <c r="S41" s="646"/>
      <c r="T41" s="646"/>
      <c r="U41" s="646"/>
      <c r="V41" s="646"/>
      <c r="W41" s="646"/>
      <c r="X41" s="646"/>
      <c r="Y41" s="649"/>
      <c r="Z41" s="650">
        <v>100</v>
      </c>
      <c r="AA41" s="650"/>
      <c r="AB41" s="650"/>
      <c r="AC41" s="650"/>
      <c r="AD41" s="651">
        <v>3775388</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103386</v>
      </c>
      <c r="BA41" s="622"/>
      <c r="BB41" s="622"/>
      <c r="BC41" s="622"/>
      <c r="BD41" s="634"/>
      <c r="BE41" s="634"/>
      <c r="BF41" s="657"/>
      <c r="BG41" s="662"/>
      <c r="BH41" s="663"/>
      <c r="BI41" s="663"/>
      <c r="BJ41" s="663"/>
      <c r="BK41" s="663"/>
      <c r="BL41" s="223"/>
      <c r="BM41" s="619" t="s">
        <v>354</v>
      </c>
      <c r="BN41" s="619"/>
      <c r="BO41" s="619"/>
      <c r="BP41" s="619"/>
      <c r="BQ41" s="619"/>
      <c r="BR41" s="619"/>
      <c r="BS41" s="619"/>
      <c r="BT41" s="619"/>
      <c r="BU41" s="620"/>
      <c r="BV41" s="621" t="s">
        <v>177</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177</v>
      </c>
      <c r="CS41" s="634"/>
      <c r="CT41" s="634"/>
      <c r="CU41" s="634"/>
      <c r="CV41" s="634"/>
      <c r="CW41" s="634"/>
      <c r="CX41" s="634"/>
      <c r="CY41" s="635"/>
      <c r="CZ41" s="624" t="s">
        <v>177</v>
      </c>
      <c r="DA41" s="636"/>
      <c r="DB41" s="636"/>
      <c r="DC41" s="637"/>
      <c r="DD41" s="627" t="s">
        <v>243</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c r="AQ42" s="666" t="s">
        <v>356</v>
      </c>
      <c r="AR42" s="667"/>
      <c r="AS42" s="667"/>
      <c r="AT42" s="667"/>
      <c r="AU42" s="667"/>
      <c r="AV42" s="667"/>
      <c r="AW42" s="667"/>
      <c r="AX42" s="667"/>
      <c r="AY42" s="668"/>
      <c r="AZ42" s="605">
        <v>258811</v>
      </c>
      <c r="BA42" s="646"/>
      <c r="BB42" s="646"/>
      <c r="BC42" s="646"/>
      <c r="BD42" s="606"/>
      <c r="BE42" s="606"/>
      <c r="BF42" s="669"/>
      <c r="BG42" s="664"/>
      <c r="BH42" s="665"/>
      <c r="BI42" s="665"/>
      <c r="BJ42" s="665"/>
      <c r="BK42" s="665"/>
      <c r="BL42" s="224"/>
      <c r="BM42" s="603" t="s">
        <v>357</v>
      </c>
      <c r="BN42" s="603"/>
      <c r="BO42" s="603"/>
      <c r="BP42" s="603"/>
      <c r="BQ42" s="603"/>
      <c r="BR42" s="603"/>
      <c r="BS42" s="603"/>
      <c r="BT42" s="603"/>
      <c r="BU42" s="604"/>
      <c r="BV42" s="605">
        <v>367</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724632</v>
      </c>
      <c r="CS42" s="634"/>
      <c r="CT42" s="634"/>
      <c r="CU42" s="634"/>
      <c r="CV42" s="634"/>
      <c r="CW42" s="634"/>
      <c r="CX42" s="634"/>
      <c r="CY42" s="635"/>
      <c r="CZ42" s="624">
        <v>11.6</v>
      </c>
      <c r="DA42" s="636"/>
      <c r="DB42" s="636"/>
      <c r="DC42" s="637"/>
      <c r="DD42" s="627">
        <v>105359</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c r="B43" s="214" t="s">
        <v>359</v>
      </c>
      <c r="CD43" s="618" t="s">
        <v>360</v>
      </c>
      <c r="CE43" s="619"/>
      <c r="CF43" s="619"/>
      <c r="CG43" s="619"/>
      <c r="CH43" s="619"/>
      <c r="CI43" s="619"/>
      <c r="CJ43" s="619"/>
      <c r="CK43" s="619"/>
      <c r="CL43" s="619"/>
      <c r="CM43" s="619"/>
      <c r="CN43" s="619"/>
      <c r="CO43" s="619"/>
      <c r="CP43" s="619"/>
      <c r="CQ43" s="620"/>
      <c r="CR43" s="621">
        <v>13898</v>
      </c>
      <c r="CS43" s="634"/>
      <c r="CT43" s="634"/>
      <c r="CU43" s="634"/>
      <c r="CV43" s="634"/>
      <c r="CW43" s="634"/>
      <c r="CX43" s="634"/>
      <c r="CY43" s="635"/>
      <c r="CZ43" s="624">
        <v>0.2</v>
      </c>
      <c r="DA43" s="636"/>
      <c r="DB43" s="636"/>
      <c r="DC43" s="637"/>
      <c r="DD43" s="627">
        <v>13898</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362</v>
      </c>
      <c r="CG44" s="619"/>
      <c r="CH44" s="619"/>
      <c r="CI44" s="619"/>
      <c r="CJ44" s="619"/>
      <c r="CK44" s="619"/>
      <c r="CL44" s="619"/>
      <c r="CM44" s="619"/>
      <c r="CN44" s="619"/>
      <c r="CO44" s="619"/>
      <c r="CP44" s="619"/>
      <c r="CQ44" s="620"/>
      <c r="CR44" s="621">
        <v>716803</v>
      </c>
      <c r="CS44" s="622"/>
      <c r="CT44" s="622"/>
      <c r="CU44" s="622"/>
      <c r="CV44" s="622"/>
      <c r="CW44" s="622"/>
      <c r="CX44" s="622"/>
      <c r="CY44" s="623"/>
      <c r="CZ44" s="624">
        <v>11.5</v>
      </c>
      <c r="DA44" s="625"/>
      <c r="DB44" s="625"/>
      <c r="DC44" s="626"/>
      <c r="DD44" s="627">
        <v>102426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371184</v>
      </c>
      <c r="CS45" s="634"/>
      <c r="CT45" s="634"/>
      <c r="CU45" s="634"/>
      <c r="CV45" s="634"/>
      <c r="CW45" s="634"/>
      <c r="CX45" s="634"/>
      <c r="CY45" s="635"/>
      <c r="CZ45" s="624">
        <v>5.9</v>
      </c>
      <c r="DA45" s="636"/>
      <c r="DB45" s="636"/>
      <c r="DC45" s="637"/>
      <c r="DD45" s="627">
        <v>25383</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c r="B46" s="225"/>
      <c r="CD46" s="642"/>
      <c r="CE46" s="643"/>
      <c r="CF46" s="618" t="s">
        <v>365</v>
      </c>
      <c r="CG46" s="619"/>
      <c r="CH46" s="619"/>
      <c r="CI46" s="619"/>
      <c r="CJ46" s="619"/>
      <c r="CK46" s="619"/>
      <c r="CL46" s="619"/>
      <c r="CM46" s="619"/>
      <c r="CN46" s="619"/>
      <c r="CO46" s="619"/>
      <c r="CP46" s="619"/>
      <c r="CQ46" s="620"/>
      <c r="CR46" s="621">
        <v>251558</v>
      </c>
      <c r="CS46" s="622"/>
      <c r="CT46" s="622"/>
      <c r="CU46" s="622"/>
      <c r="CV46" s="622"/>
      <c r="CW46" s="622"/>
      <c r="CX46" s="622"/>
      <c r="CY46" s="623"/>
      <c r="CZ46" s="624">
        <v>4</v>
      </c>
      <c r="DA46" s="625"/>
      <c r="DB46" s="625"/>
      <c r="DC46" s="626"/>
      <c r="DD46" s="627">
        <v>51682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c r="B47" s="225"/>
      <c r="CD47" s="642"/>
      <c r="CE47" s="643"/>
      <c r="CF47" s="618" t="s">
        <v>366</v>
      </c>
      <c r="CG47" s="619"/>
      <c r="CH47" s="619"/>
      <c r="CI47" s="619"/>
      <c r="CJ47" s="619"/>
      <c r="CK47" s="619"/>
      <c r="CL47" s="619"/>
      <c r="CM47" s="619"/>
      <c r="CN47" s="619"/>
      <c r="CO47" s="619"/>
      <c r="CP47" s="619"/>
      <c r="CQ47" s="620"/>
      <c r="CR47" s="621">
        <v>7829</v>
      </c>
      <c r="CS47" s="634"/>
      <c r="CT47" s="634"/>
      <c r="CU47" s="634"/>
      <c r="CV47" s="634"/>
      <c r="CW47" s="634"/>
      <c r="CX47" s="634"/>
      <c r="CY47" s="635"/>
      <c r="CZ47" s="624">
        <v>0.1</v>
      </c>
      <c r="DA47" s="636"/>
      <c r="DB47" s="636"/>
      <c r="DC47" s="637"/>
      <c r="DD47" s="627">
        <v>2933</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c r="B48" s="225"/>
      <c r="CD48" s="644"/>
      <c r="CE48" s="645"/>
      <c r="CF48" s="618" t="s">
        <v>367</v>
      </c>
      <c r="CG48" s="619"/>
      <c r="CH48" s="619"/>
      <c r="CI48" s="619"/>
      <c r="CJ48" s="619"/>
      <c r="CK48" s="619"/>
      <c r="CL48" s="619"/>
      <c r="CM48" s="619"/>
      <c r="CN48" s="619"/>
      <c r="CO48" s="619"/>
      <c r="CP48" s="619"/>
      <c r="CQ48" s="620"/>
      <c r="CR48" s="621" t="s">
        <v>177</v>
      </c>
      <c r="CS48" s="622"/>
      <c r="CT48" s="622"/>
      <c r="CU48" s="622"/>
      <c r="CV48" s="622"/>
      <c r="CW48" s="622"/>
      <c r="CX48" s="622"/>
      <c r="CY48" s="623"/>
      <c r="CZ48" s="624" t="s">
        <v>177</v>
      </c>
      <c r="DA48" s="625"/>
      <c r="DB48" s="625"/>
      <c r="DC48" s="626"/>
      <c r="DD48" s="627" t="s">
        <v>177</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c r="B49" s="225"/>
      <c r="CD49" s="602" t="s">
        <v>368</v>
      </c>
      <c r="CE49" s="603"/>
      <c r="CF49" s="603"/>
      <c r="CG49" s="603"/>
      <c r="CH49" s="603"/>
      <c r="CI49" s="603"/>
      <c r="CJ49" s="603"/>
      <c r="CK49" s="603"/>
      <c r="CL49" s="603"/>
      <c r="CM49" s="603"/>
      <c r="CN49" s="603"/>
      <c r="CO49" s="603"/>
      <c r="CP49" s="603"/>
      <c r="CQ49" s="604"/>
      <c r="CR49" s="605">
        <v>6243661</v>
      </c>
      <c r="CS49" s="606"/>
      <c r="CT49" s="606"/>
      <c r="CU49" s="606"/>
      <c r="CV49" s="606"/>
      <c r="CW49" s="606"/>
      <c r="CX49" s="606"/>
      <c r="CY49" s="607"/>
      <c r="CZ49" s="608">
        <v>100</v>
      </c>
      <c r="DA49" s="609"/>
      <c r="DB49" s="609"/>
      <c r="DC49" s="610"/>
      <c r="DD49" s="611">
        <v>4292745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sTcSIRSQd+Ab7fTgeO5QK3pep8yaJhnpc2tDJCXpukNJkyKM4C1bc4Agivh8MSL3MefggiaWMcIcNbFe21uZ/g==" saltValue="M4wR2eFq2w7oFGnQY2Hx1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090" t="s">
        <v>369</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370</v>
      </c>
      <c r="DK2" s="1092"/>
      <c r="DL2" s="1092"/>
      <c r="DM2" s="1092"/>
      <c r="DN2" s="1092"/>
      <c r="DO2" s="1093"/>
      <c r="DP2" s="228"/>
      <c r="DQ2" s="1091" t="s">
        <v>371</v>
      </c>
      <c r="DR2" s="1092"/>
      <c r="DS2" s="1092"/>
      <c r="DT2" s="1092"/>
      <c r="DU2" s="1092"/>
      <c r="DV2" s="1092"/>
      <c r="DW2" s="1092"/>
      <c r="DX2" s="1092"/>
      <c r="DY2" s="1092"/>
      <c r="DZ2" s="1093"/>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4"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4" t="s">
        <v>388</v>
      </c>
      <c r="DH5" s="1085"/>
      <c r="DI5" s="1085"/>
      <c r="DJ5" s="1085"/>
      <c r="DK5" s="1086"/>
      <c r="DL5" s="1084" t="s">
        <v>389</v>
      </c>
      <c r="DM5" s="1085"/>
      <c r="DN5" s="1085"/>
      <c r="DO5" s="1085"/>
      <c r="DP5" s="1086"/>
      <c r="DQ5" s="1001" t="s">
        <v>390</v>
      </c>
      <c r="DR5" s="1002"/>
      <c r="DS5" s="1002"/>
      <c r="DT5" s="1002"/>
      <c r="DU5" s="1003"/>
      <c r="DV5" s="1001" t="s">
        <v>381</v>
      </c>
      <c r="DW5" s="1002"/>
      <c r="DX5" s="1002"/>
      <c r="DY5" s="1002"/>
      <c r="DZ5" s="1015"/>
      <c r="EA5" s="234"/>
    </row>
    <row r="6" spans="1:131" s="235"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c r="A7" s="236">
        <v>1</v>
      </c>
      <c r="B7" s="1047" t="s">
        <v>391</v>
      </c>
      <c r="C7" s="1048"/>
      <c r="D7" s="1048"/>
      <c r="E7" s="1048"/>
      <c r="F7" s="1048"/>
      <c r="G7" s="1048"/>
      <c r="H7" s="1048"/>
      <c r="I7" s="1048"/>
      <c r="J7" s="1048"/>
      <c r="K7" s="1048"/>
      <c r="L7" s="1048"/>
      <c r="M7" s="1048"/>
      <c r="N7" s="1048"/>
      <c r="O7" s="1048"/>
      <c r="P7" s="1049"/>
      <c r="Q7" s="1102">
        <v>6353</v>
      </c>
      <c r="R7" s="1103"/>
      <c r="S7" s="1103"/>
      <c r="T7" s="1103"/>
      <c r="U7" s="1103"/>
      <c r="V7" s="1103">
        <v>6244</v>
      </c>
      <c r="W7" s="1103"/>
      <c r="X7" s="1103"/>
      <c r="Y7" s="1103"/>
      <c r="Z7" s="1103"/>
      <c r="AA7" s="1103">
        <v>109</v>
      </c>
      <c r="AB7" s="1103"/>
      <c r="AC7" s="1103"/>
      <c r="AD7" s="1103"/>
      <c r="AE7" s="1104"/>
      <c r="AF7" s="1105">
        <v>49</v>
      </c>
      <c r="AG7" s="1106"/>
      <c r="AH7" s="1106"/>
      <c r="AI7" s="1106"/>
      <c r="AJ7" s="1107"/>
      <c r="AK7" s="1108">
        <v>11</v>
      </c>
      <c r="AL7" s="1109"/>
      <c r="AM7" s="1109"/>
      <c r="AN7" s="1109"/>
      <c r="AO7" s="1109"/>
      <c r="AP7" s="1109">
        <v>5637</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c r="A23" s="240" t="s">
        <v>393</v>
      </c>
      <c r="B23" s="937" t="s">
        <v>394</v>
      </c>
      <c r="C23" s="938"/>
      <c r="D23" s="938"/>
      <c r="E23" s="938"/>
      <c r="F23" s="938"/>
      <c r="G23" s="938"/>
      <c r="H23" s="938"/>
      <c r="I23" s="938"/>
      <c r="J23" s="938"/>
      <c r="K23" s="938"/>
      <c r="L23" s="938"/>
      <c r="M23" s="938"/>
      <c r="N23" s="938"/>
      <c r="O23" s="938"/>
      <c r="P23" s="948"/>
      <c r="Q23" s="1067">
        <v>6353</v>
      </c>
      <c r="R23" s="1061"/>
      <c r="S23" s="1061"/>
      <c r="T23" s="1061"/>
      <c r="U23" s="1061"/>
      <c r="V23" s="1061">
        <v>6244</v>
      </c>
      <c r="W23" s="1061"/>
      <c r="X23" s="1061"/>
      <c r="Y23" s="1061"/>
      <c r="Z23" s="1061"/>
      <c r="AA23" s="1061">
        <v>109</v>
      </c>
      <c r="AB23" s="1061"/>
      <c r="AC23" s="1061"/>
      <c r="AD23" s="1061"/>
      <c r="AE23" s="1068"/>
      <c r="AF23" s="1069">
        <v>49</v>
      </c>
      <c r="AG23" s="1061"/>
      <c r="AH23" s="1061"/>
      <c r="AI23" s="1061"/>
      <c r="AJ23" s="1070"/>
      <c r="AK23" s="1071"/>
      <c r="AL23" s="1072"/>
      <c r="AM23" s="1072"/>
      <c r="AN23" s="1072"/>
      <c r="AO23" s="1072"/>
      <c r="AP23" s="1061">
        <v>5637</v>
      </c>
      <c r="AQ23" s="1061"/>
      <c r="AR23" s="1061"/>
      <c r="AS23" s="1061"/>
      <c r="AT23" s="1061"/>
      <c r="AU23" s="1062"/>
      <c r="AV23" s="1062"/>
      <c r="AW23" s="1062"/>
      <c r="AX23" s="1062"/>
      <c r="AY23" s="1063"/>
      <c r="AZ23" s="1064" t="s">
        <v>395</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c r="A24" s="1060" t="s">
        <v>396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c r="A25" s="1059" t="s">
        <v>397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c r="A26" s="995" t="s">
        <v>374</v>
      </c>
      <c r="B26" s="996"/>
      <c r="C26" s="996"/>
      <c r="D26" s="996"/>
      <c r="E26" s="996"/>
      <c r="F26" s="996"/>
      <c r="G26" s="996"/>
      <c r="H26" s="996"/>
      <c r="I26" s="996"/>
      <c r="J26" s="996"/>
      <c r="K26" s="996"/>
      <c r="L26" s="996"/>
      <c r="M26" s="996"/>
      <c r="N26" s="996"/>
      <c r="O26" s="996"/>
      <c r="P26" s="997"/>
      <c r="Q26" s="1001" t="s">
        <v>398</v>
      </c>
      <c r="R26" s="1002"/>
      <c r="S26" s="1002"/>
      <c r="T26" s="1002"/>
      <c r="U26" s="1003"/>
      <c r="V26" s="1001" t="s">
        <v>399</v>
      </c>
      <c r="W26" s="1002"/>
      <c r="X26" s="1002"/>
      <c r="Y26" s="1002"/>
      <c r="Z26" s="1003"/>
      <c r="AA26" s="1001" t="s">
        <v>400</v>
      </c>
      <c r="AB26" s="1002"/>
      <c r="AC26" s="1002"/>
      <c r="AD26" s="1002"/>
      <c r="AE26" s="1002"/>
      <c r="AF26" s="1055" t="s">
        <v>401</v>
      </c>
      <c r="AG26" s="1008"/>
      <c r="AH26" s="1008"/>
      <c r="AI26" s="1008"/>
      <c r="AJ26" s="1056"/>
      <c r="AK26" s="1002" t="s">
        <v>402</v>
      </c>
      <c r="AL26" s="1002"/>
      <c r="AM26" s="1002"/>
      <c r="AN26" s="1002"/>
      <c r="AO26" s="1003"/>
      <c r="AP26" s="1001" t="s">
        <v>403</v>
      </c>
      <c r="AQ26" s="1002"/>
      <c r="AR26" s="1002"/>
      <c r="AS26" s="1002"/>
      <c r="AT26" s="1003"/>
      <c r="AU26" s="1001" t="s">
        <v>404</v>
      </c>
      <c r="AV26" s="1002"/>
      <c r="AW26" s="1002"/>
      <c r="AX26" s="1002"/>
      <c r="AY26" s="1003"/>
      <c r="AZ26" s="1001" t="s">
        <v>405</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c r="A28" s="242">
        <v>1</v>
      </c>
      <c r="B28" s="1047" t="s">
        <v>406</v>
      </c>
      <c r="C28" s="1048"/>
      <c r="D28" s="1048"/>
      <c r="E28" s="1048"/>
      <c r="F28" s="1048"/>
      <c r="G28" s="1048"/>
      <c r="H28" s="1048"/>
      <c r="I28" s="1048"/>
      <c r="J28" s="1048"/>
      <c r="K28" s="1048"/>
      <c r="L28" s="1048"/>
      <c r="M28" s="1048"/>
      <c r="N28" s="1048"/>
      <c r="O28" s="1048"/>
      <c r="P28" s="1049"/>
      <c r="Q28" s="1050">
        <v>803</v>
      </c>
      <c r="R28" s="1051"/>
      <c r="S28" s="1051"/>
      <c r="T28" s="1051"/>
      <c r="U28" s="1051"/>
      <c r="V28" s="1051">
        <v>792</v>
      </c>
      <c r="W28" s="1051"/>
      <c r="X28" s="1051"/>
      <c r="Y28" s="1051"/>
      <c r="Z28" s="1051"/>
      <c r="AA28" s="1051">
        <v>11</v>
      </c>
      <c r="AB28" s="1051"/>
      <c r="AC28" s="1051"/>
      <c r="AD28" s="1051"/>
      <c r="AE28" s="1052"/>
      <c r="AF28" s="1053">
        <v>11</v>
      </c>
      <c r="AG28" s="1051"/>
      <c r="AH28" s="1051"/>
      <c r="AI28" s="1051"/>
      <c r="AJ28" s="1054"/>
      <c r="AK28" s="1042">
        <v>120</v>
      </c>
      <c r="AL28" s="1043"/>
      <c r="AM28" s="1043"/>
      <c r="AN28" s="1043"/>
      <c r="AO28" s="1043"/>
      <c r="AP28" s="1043" t="s">
        <v>582</v>
      </c>
      <c r="AQ28" s="1043"/>
      <c r="AR28" s="1043"/>
      <c r="AS28" s="1043"/>
      <c r="AT28" s="1043"/>
      <c r="AU28" s="1043" t="s">
        <v>581</v>
      </c>
      <c r="AV28" s="1043"/>
      <c r="AW28" s="1043"/>
      <c r="AX28" s="1043"/>
      <c r="AY28" s="1043"/>
      <c r="AZ28" s="1044" t="s">
        <v>583</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c r="A29" s="242">
        <v>2</v>
      </c>
      <c r="B29" s="1030" t="s">
        <v>407</v>
      </c>
      <c r="C29" s="1031"/>
      <c r="D29" s="1031"/>
      <c r="E29" s="1031"/>
      <c r="F29" s="1031"/>
      <c r="G29" s="1031"/>
      <c r="H29" s="1031"/>
      <c r="I29" s="1031"/>
      <c r="J29" s="1031"/>
      <c r="K29" s="1031"/>
      <c r="L29" s="1031"/>
      <c r="M29" s="1031"/>
      <c r="N29" s="1031"/>
      <c r="O29" s="1031"/>
      <c r="P29" s="1032"/>
      <c r="Q29" s="1038">
        <v>703</v>
      </c>
      <c r="R29" s="1039"/>
      <c r="S29" s="1039"/>
      <c r="T29" s="1039"/>
      <c r="U29" s="1039"/>
      <c r="V29" s="1039">
        <v>702</v>
      </c>
      <c r="W29" s="1039"/>
      <c r="X29" s="1039"/>
      <c r="Y29" s="1039"/>
      <c r="Z29" s="1039"/>
      <c r="AA29" s="1039">
        <v>1</v>
      </c>
      <c r="AB29" s="1039"/>
      <c r="AC29" s="1039"/>
      <c r="AD29" s="1039"/>
      <c r="AE29" s="1040"/>
      <c r="AF29" s="1035">
        <v>1</v>
      </c>
      <c r="AG29" s="1036"/>
      <c r="AH29" s="1036"/>
      <c r="AI29" s="1036"/>
      <c r="AJ29" s="1037"/>
      <c r="AK29" s="980">
        <v>120</v>
      </c>
      <c r="AL29" s="971"/>
      <c r="AM29" s="971"/>
      <c r="AN29" s="971"/>
      <c r="AO29" s="971"/>
      <c r="AP29" s="971" t="s">
        <v>581</v>
      </c>
      <c r="AQ29" s="971"/>
      <c r="AR29" s="971"/>
      <c r="AS29" s="971"/>
      <c r="AT29" s="971"/>
      <c r="AU29" s="971" t="s">
        <v>581</v>
      </c>
      <c r="AV29" s="971"/>
      <c r="AW29" s="971"/>
      <c r="AX29" s="971"/>
      <c r="AY29" s="971"/>
      <c r="AZ29" s="1041" t="s">
        <v>581</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c r="A30" s="242">
        <v>3</v>
      </c>
      <c r="B30" s="1030" t="s">
        <v>408</v>
      </c>
      <c r="C30" s="1031"/>
      <c r="D30" s="1031"/>
      <c r="E30" s="1031"/>
      <c r="F30" s="1031"/>
      <c r="G30" s="1031"/>
      <c r="H30" s="1031"/>
      <c r="I30" s="1031"/>
      <c r="J30" s="1031"/>
      <c r="K30" s="1031"/>
      <c r="L30" s="1031"/>
      <c r="M30" s="1031"/>
      <c r="N30" s="1031"/>
      <c r="O30" s="1031"/>
      <c r="P30" s="1032"/>
      <c r="Q30" s="1038">
        <v>91</v>
      </c>
      <c r="R30" s="1039"/>
      <c r="S30" s="1039"/>
      <c r="T30" s="1039"/>
      <c r="U30" s="1039"/>
      <c r="V30" s="1039">
        <v>91</v>
      </c>
      <c r="W30" s="1039"/>
      <c r="X30" s="1039"/>
      <c r="Y30" s="1039"/>
      <c r="Z30" s="1039"/>
      <c r="AA30" s="1039">
        <v>0</v>
      </c>
      <c r="AB30" s="1039"/>
      <c r="AC30" s="1039"/>
      <c r="AD30" s="1039"/>
      <c r="AE30" s="1040"/>
      <c r="AF30" s="1035">
        <v>0</v>
      </c>
      <c r="AG30" s="1036"/>
      <c r="AH30" s="1036"/>
      <c r="AI30" s="1036"/>
      <c r="AJ30" s="1037"/>
      <c r="AK30" s="980">
        <v>40</v>
      </c>
      <c r="AL30" s="971"/>
      <c r="AM30" s="971"/>
      <c r="AN30" s="971"/>
      <c r="AO30" s="971"/>
      <c r="AP30" s="971" t="s">
        <v>581</v>
      </c>
      <c r="AQ30" s="971"/>
      <c r="AR30" s="971"/>
      <c r="AS30" s="971"/>
      <c r="AT30" s="971"/>
      <c r="AU30" s="971" t="s">
        <v>581</v>
      </c>
      <c r="AV30" s="971"/>
      <c r="AW30" s="971"/>
      <c r="AX30" s="971"/>
      <c r="AY30" s="971"/>
      <c r="AZ30" s="1041" t="s">
        <v>583</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c r="A31" s="242">
        <v>4</v>
      </c>
      <c r="B31" s="1030" t="s">
        <v>409</v>
      </c>
      <c r="C31" s="1031"/>
      <c r="D31" s="1031"/>
      <c r="E31" s="1031"/>
      <c r="F31" s="1031"/>
      <c r="G31" s="1031"/>
      <c r="H31" s="1031"/>
      <c r="I31" s="1031"/>
      <c r="J31" s="1031"/>
      <c r="K31" s="1031"/>
      <c r="L31" s="1031"/>
      <c r="M31" s="1031"/>
      <c r="N31" s="1031"/>
      <c r="O31" s="1031"/>
      <c r="P31" s="1032"/>
      <c r="Q31" s="1038">
        <v>255</v>
      </c>
      <c r="R31" s="1039"/>
      <c r="S31" s="1039"/>
      <c r="T31" s="1039"/>
      <c r="U31" s="1039"/>
      <c r="V31" s="1039">
        <v>226</v>
      </c>
      <c r="W31" s="1039"/>
      <c r="X31" s="1039"/>
      <c r="Y31" s="1039"/>
      <c r="Z31" s="1039"/>
      <c r="AA31" s="1039">
        <v>29</v>
      </c>
      <c r="AB31" s="1039"/>
      <c r="AC31" s="1039"/>
      <c r="AD31" s="1039"/>
      <c r="AE31" s="1040"/>
      <c r="AF31" s="1035">
        <v>66</v>
      </c>
      <c r="AG31" s="1036"/>
      <c r="AH31" s="1036"/>
      <c r="AI31" s="1036"/>
      <c r="AJ31" s="1037"/>
      <c r="AK31" s="980">
        <v>25</v>
      </c>
      <c r="AL31" s="971"/>
      <c r="AM31" s="971"/>
      <c r="AN31" s="971"/>
      <c r="AO31" s="971"/>
      <c r="AP31" s="971">
        <v>1066</v>
      </c>
      <c r="AQ31" s="971"/>
      <c r="AR31" s="971"/>
      <c r="AS31" s="971"/>
      <c r="AT31" s="971"/>
      <c r="AU31" s="971">
        <v>598</v>
      </c>
      <c r="AV31" s="971"/>
      <c r="AW31" s="971"/>
      <c r="AX31" s="971"/>
      <c r="AY31" s="971"/>
      <c r="AZ31" s="1041" t="s">
        <v>584</v>
      </c>
      <c r="BA31" s="1041"/>
      <c r="BB31" s="1041"/>
      <c r="BC31" s="1041"/>
      <c r="BD31" s="1041"/>
      <c r="BE31" s="972" t="s">
        <v>410</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411</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c r="A63" s="240" t="s">
        <v>393</v>
      </c>
      <c r="B63" s="937" t="s">
        <v>412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78</v>
      </c>
      <c r="AG63" s="959"/>
      <c r="AH63" s="959"/>
      <c r="AI63" s="959"/>
      <c r="AJ63" s="1022"/>
      <c r="AK63" s="1023"/>
      <c r="AL63" s="963"/>
      <c r="AM63" s="963"/>
      <c r="AN63" s="963"/>
      <c r="AO63" s="963"/>
      <c r="AP63" s="959">
        <v>1066</v>
      </c>
      <c r="AQ63" s="959"/>
      <c r="AR63" s="959"/>
      <c r="AS63" s="959"/>
      <c r="AT63" s="959"/>
      <c r="AU63" s="959">
        <v>598</v>
      </c>
      <c r="AV63" s="959"/>
      <c r="AW63" s="959"/>
      <c r="AX63" s="959"/>
      <c r="AY63" s="959"/>
      <c r="AZ63" s="1017"/>
      <c r="BA63" s="1017"/>
      <c r="BB63" s="1017"/>
      <c r="BC63" s="1017"/>
      <c r="BD63" s="1017"/>
      <c r="BE63" s="960"/>
      <c r="BF63" s="960"/>
      <c r="BG63" s="960"/>
      <c r="BH63" s="960"/>
      <c r="BI63" s="961"/>
      <c r="BJ63" s="1018" t="s">
        <v>395</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c r="A66" s="995" t="s">
        <v>414</v>
      </c>
      <c r="B66" s="996"/>
      <c r="C66" s="996"/>
      <c r="D66" s="996"/>
      <c r="E66" s="996"/>
      <c r="F66" s="996"/>
      <c r="G66" s="996"/>
      <c r="H66" s="996"/>
      <c r="I66" s="996"/>
      <c r="J66" s="996"/>
      <c r="K66" s="996"/>
      <c r="L66" s="996"/>
      <c r="M66" s="996"/>
      <c r="N66" s="996"/>
      <c r="O66" s="996"/>
      <c r="P66" s="997"/>
      <c r="Q66" s="1001" t="s">
        <v>415</v>
      </c>
      <c r="R66" s="1002"/>
      <c r="S66" s="1002"/>
      <c r="T66" s="1002"/>
      <c r="U66" s="1003"/>
      <c r="V66" s="1001" t="s">
        <v>416</v>
      </c>
      <c r="W66" s="1002"/>
      <c r="X66" s="1002"/>
      <c r="Y66" s="1002"/>
      <c r="Z66" s="1003"/>
      <c r="AA66" s="1001" t="s">
        <v>417</v>
      </c>
      <c r="AB66" s="1002"/>
      <c r="AC66" s="1002"/>
      <c r="AD66" s="1002"/>
      <c r="AE66" s="1003"/>
      <c r="AF66" s="1007" t="s">
        <v>418</v>
      </c>
      <c r="AG66" s="1008"/>
      <c r="AH66" s="1008"/>
      <c r="AI66" s="1008"/>
      <c r="AJ66" s="1009"/>
      <c r="AK66" s="1001" t="s">
        <v>419</v>
      </c>
      <c r="AL66" s="996"/>
      <c r="AM66" s="996"/>
      <c r="AN66" s="996"/>
      <c r="AO66" s="997"/>
      <c r="AP66" s="1001" t="s">
        <v>403</v>
      </c>
      <c r="AQ66" s="1002"/>
      <c r="AR66" s="1002"/>
      <c r="AS66" s="1002"/>
      <c r="AT66" s="1003"/>
      <c r="AU66" s="1001" t="s">
        <v>420</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c r="A68" s="236">
        <v>1</v>
      </c>
      <c r="B68" s="985" t="s">
        <v>575</v>
      </c>
      <c r="C68" s="986"/>
      <c r="D68" s="986"/>
      <c r="E68" s="986"/>
      <c r="F68" s="986"/>
      <c r="G68" s="986"/>
      <c r="H68" s="986"/>
      <c r="I68" s="986"/>
      <c r="J68" s="986"/>
      <c r="K68" s="986"/>
      <c r="L68" s="986"/>
      <c r="M68" s="986"/>
      <c r="N68" s="986"/>
      <c r="O68" s="986"/>
      <c r="P68" s="987"/>
      <c r="Q68" s="988">
        <v>11751</v>
      </c>
      <c r="R68" s="982"/>
      <c r="S68" s="982"/>
      <c r="T68" s="982"/>
      <c r="U68" s="982"/>
      <c r="V68" s="982">
        <v>11426</v>
      </c>
      <c r="W68" s="982"/>
      <c r="X68" s="982"/>
      <c r="Y68" s="982"/>
      <c r="Z68" s="982"/>
      <c r="AA68" s="982">
        <v>325</v>
      </c>
      <c r="AB68" s="982"/>
      <c r="AC68" s="982"/>
      <c r="AD68" s="982"/>
      <c r="AE68" s="982"/>
      <c r="AF68" s="982">
        <v>325</v>
      </c>
      <c r="AG68" s="982"/>
      <c r="AH68" s="982"/>
      <c r="AI68" s="982"/>
      <c r="AJ68" s="982"/>
      <c r="AK68" s="982">
        <v>326</v>
      </c>
      <c r="AL68" s="982"/>
      <c r="AM68" s="982"/>
      <c r="AN68" s="982"/>
      <c r="AO68" s="982"/>
      <c r="AP68" s="982" t="s">
        <v>581</v>
      </c>
      <c r="AQ68" s="982"/>
      <c r="AR68" s="982"/>
      <c r="AS68" s="982"/>
      <c r="AT68" s="982"/>
      <c r="AU68" s="982" t="s">
        <v>586</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c r="A69" s="238">
        <v>2</v>
      </c>
      <c r="B69" s="974" t="s">
        <v>576</v>
      </c>
      <c r="C69" s="975"/>
      <c r="D69" s="975"/>
      <c r="E69" s="975"/>
      <c r="F69" s="975"/>
      <c r="G69" s="975"/>
      <c r="H69" s="975"/>
      <c r="I69" s="975"/>
      <c r="J69" s="975"/>
      <c r="K69" s="975"/>
      <c r="L69" s="975"/>
      <c r="M69" s="975"/>
      <c r="N69" s="975"/>
      <c r="O69" s="975"/>
      <c r="P69" s="976"/>
      <c r="Q69" s="977">
        <v>123</v>
      </c>
      <c r="R69" s="971"/>
      <c r="S69" s="971"/>
      <c r="T69" s="971"/>
      <c r="U69" s="971"/>
      <c r="V69" s="971">
        <v>114</v>
      </c>
      <c r="W69" s="971"/>
      <c r="X69" s="971"/>
      <c r="Y69" s="971"/>
      <c r="Z69" s="971"/>
      <c r="AA69" s="971">
        <v>9</v>
      </c>
      <c r="AB69" s="971"/>
      <c r="AC69" s="971"/>
      <c r="AD69" s="971"/>
      <c r="AE69" s="971"/>
      <c r="AF69" s="971">
        <v>9</v>
      </c>
      <c r="AG69" s="971"/>
      <c r="AH69" s="971"/>
      <c r="AI69" s="971"/>
      <c r="AJ69" s="971"/>
      <c r="AK69" s="971">
        <v>29</v>
      </c>
      <c r="AL69" s="971"/>
      <c r="AM69" s="971"/>
      <c r="AN69" s="971"/>
      <c r="AO69" s="971"/>
      <c r="AP69" s="971">
        <v>1</v>
      </c>
      <c r="AQ69" s="971"/>
      <c r="AR69" s="971"/>
      <c r="AS69" s="971"/>
      <c r="AT69" s="971"/>
      <c r="AU69" s="971">
        <v>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c r="A70" s="238">
        <v>3</v>
      </c>
      <c r="B70" s="974" t="s">
        <v>577</v>
      </c>
      <c r="C70" s="975"/>
      <c r="D70" s="975"/>
      <c r="E70" s="975"/>
      <c r="F70" s="975"/>
      <c r="G70" s="975"/>
      <c r="H70" s="975"/>
      <c r="I70" s="975"/>
      <c r="J70" s="975"/>
      <c r="K70" s="975"/>
      <c r="L70" s="975"/>
      <c r="M70" s="975"/>
      <c r="N70" s="975"/>
      <c r="O70" s="975"/>
      <c r="P70" s="976"/>
      <c r="Q70" s="977">
        <v>956</v>
      </c>
      <c r="R70" s="971"/>
      <c r="S70" s="971"/>
      <c r="T70" s="971"/>
      <c r="U70" s="971"/>
      <c r="V70" s="971">
        <v>919</v>
      </c>
      <c r="W70" s="971"/>
      <c r="X70" s="971"/>
      <c r="Y70" s="971"/>
      <c r="Z70" s="971"/>
      <c r="AA70" s="971">
        <v>37</v>
      </c>
      <c r="AB70" s="971"/>
      <c r="AC70" s="971"/>
      <c r="AD70" s="971"/>
      <c r="AE70" s="971"/>
      <c r="AF70" s="971">
        <v>29</v>
      </c>
      <c r="AG70" s="971"/>
      <c r="AH70" s="971"/>
      <c r="AI70" s="971"/>
      <c r="AJ70" s="971"/>
      <c r="AK70" s="971">
        <v>29</v>
      </c>
      <c r="AL70" s="971"/>
      <c r="AM70" s="971"/>
      <c r="AN70" s="971"/>
      <c r="AO70" s="971"/>
      <c r="AP70" s="971" t="s">
        <v>581</v>
      </c>
      <c r="AQ70" s="971"/>
      <c r="AR70" s="971"/>
      <c r="AS70" s="971"/>
      <c r="AT70" s="971"/>
      <c r="AU70" s="971" t="s">
        <v>581</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c r="A71" s="238">
        <v>4</v>
      </c>
      <c r="B71" s="974" t="s">
        <v>578</v>
      </c>
      <c r="C71" s="975"/>
      <c r="D71" s="975"/>
      <c r="E71" s="975"/>
      <c r="F71" s="975"/>
      <c r="G71" s="975"/>
      <c r="H71" s="975"/>
      <c r="I71" s="975"/>
      <c r="J71" s="975"/>
      <c r="K71" s="975"/>
      <c r="L71" s="975"/>
      <c r="M71" s="975"/>
      <c r="N71" s="975"/>
      <c r="O71" s="975"/>
      <c r="P71" s="976"/>
      <c r="Q71" s="977">
        <v>84</v>
      </c>
      <c r="R71" s="971"/>
      <c r="S71" s="971"/>
      <c r="T71" s="971"/>
      <c r="U71" s="971"/>
      <c r="V71" s="971">
        <v>79</v>
      </c>
      <c r="W71" s="971"/>
      <c r="X71" s="971"/>
      <c r="Y71" s="971"/>
      <c r="Z71" s="971"/>
      <c r="AA71" s="971">
        <v>5</v>
      </c>
      <c r="AB71" s="971"/>
      <c r="AC71" s="971"/>
      <c r="AD71" s="971"/>
      <c r="AE71" s="971"/>
      <c r="AF71" s="971">
        <v>5</v>
      </c>
      <c r="AG71" s="971"/>
      <c r="AH71" s="971"/>
      <c r="AI71" s="971"/>
      <c r="AJ71" s="971"/>
      <c r="AK71" s="971">
        <v>5</v>
      </c>
      <c r="AL71" s="971"/>
      <c r="AM71" s="971"/>
      <c r="AN71" s="971"/>
      <c r="AO71" s="971"/>
      <c r="AP71" s="971" t="s">
        <v>585</v>
      </c>
      <c r="AQ71" s="971"/>
      <c r="AR71" s="971"/>
      <c r="AS71" s="971"/>
      <c r="AT71" s="971"/>
      <c r="AU71" s="971" t="s">
        <v>587</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c r="A72" s="238">
        <v>5</v>
      </c>
      <c r="B72" s="974" t="s">
        <v>579</v>
      </c>
      <c r="C72" s="975"/>
      <c r="D72" s="975"/>
      <c r="E72" s="975"/>
      <c r="F72" s="975"/>
      <c r="G72" s="975"/>
      <c r="H72" s="975"/>
      <c r="I72" s="975"/>
      <c r="J72" s="975"/>
      <c r="K72" s="975"/>
      <c r="L72" s="975"/>
      <c r="M72" s="975"/>
      <c r="N72" s="975"/>
      <c r="O72" s="975"/>
      <c r="P72" s="976"/>
      <c r="Q72" s="977">
        <v>288382</v>
      </c>
      <c r="R72" s="971"/>
      <c r="S72" s="971"/>
      <c r="T72" s="971"/>
      <c r="U72" s="971"/>
      <c r="V72" s="971">
        <v>283191</v>
      </c>
      <c r="W72" s="971"/>
      <c r="X72" s="971"/>
      <c r="Y72" s="971"/>
      <c r="Z72" s="971"/>
      <c r="AA72" s="971">
        <v>5190</v>
      </c>
      <c r="AB72" s="971"/>
      <c r="AC72" s="971"/>
      <c r="AD72" s="971"/>
      <c r="AE72" s="971"/>
      <c r="AF72" s="971">
        <v>5190</v>
      </c>
      <c r="AG72" s="971"/>
      <c r="AH72" s="971"/>
      <c r="AI72" s="971"/>
      <c r="AJ72" s="971"/>
      <c r="AK72" s="971" t="s">
        <v>581</v>
      </c>
      <c r="AL72" s="971"/>
      <c r="AM72" s="971"/>
      <c r="AN72" s="971"/>
      <c r="AO72" s="971"/>
      <c r="AP72" s="971" t="s">
        <v>581</v>
      </c>
      <c r="AQ72" s="971"/>
      <c r="AR72" s="971"/>
      <c r="AS72" s="971"/>
      <c r="AT72" s="971"/>
      <c r="AU72" s="971" t="s">
        <v>588</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c r="A73" s="238">
        <v>6</v>
      </c>
      <c r="B73" s="974" t="s">
        <v>580</v>
      </c>
      <c r="C73" s="975"/>
      <c r="D73" s="975"/>
      <c r="E73" s="975"/>
      <c r="F73" s="975"/>
      <c r="G73" s="975"/>
      <c r="H73" s="975"/>
      <c r="I73" s="975"/>
      <c r="J73" s="975"/>
      <c r="K73" s="975"/>
      <c r="L73" s="975"/>
      <c r="M73" s="975"/>
      <c r="N73" s="975"/>
      <c r="O73" s="975"/>
      <c r="P73" s="976"/>
      <c r="Q73" s="977">
        <v>1085</v>
      </c>
      <c r="R73" s="971"/>
      <c r="S73" s="971"/>
      <c r="T73" s="971"/>
      <c r="U73" s="971"/>
      <c r="V73" s="971">
        <v>1023</v>
      </c>
      <c r="W73" s="971"/>
      <c r="X73" s="971"/>
      <c r="Y73" s="971"/>
      <c r="Z73" s="971"/>
      <c r="AA73" s="971">
        <v>62</v>
      </c>
      <c r="AB73" s="971"/>
      <c r="AC73" s="971"/>
      <c r="AD73" s="971"/>
      <c r="AE73" s="971"/>
      <c r="AF73" s="971">
        <v>-562</v>
      </c>
      <c r="AG73" s="971"/>
      <c r="AH73" s="971"/>
      <c r="AI73" s="971"/>
      <c r="AJ73" s="971"/>
      <c r="AK73" s="971">
        <v>157</v>
      </c>
      <c r="AL73" s="971"/>
      <c r="AM73" s="971"/>
      <c r="AN73" s="971"/>
      <c r="AO73" s="971"/>
      <c r="AP73" s="971">
        <v>1396</v>
      </c>
      <c r="AQ73" s="971"/>
      <c r="AR73" s="971"/>
      <c r="AS73" s="971"/>
      <c r="AT73" s="971"/>
      <c r="AU73" s="971">
        <v>980</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c r="A74" s="238">
        <v>7</v>
      </c>
      <c r="B74" s="974" t="s">
        <v>594</v>
      </c>
      <c r="C74" s="975"/>
      <c r="D74" s="975"/>
      <c r="E74" s="975"/>
      <c r="F74" s="975"/>
      <c r="G74" s="975"/>
      <c r="H74" s="975"/>
      <c r="I74" s="975"/>
      <c r="J74" s="975"/>
      <c r="K74" s="975"/>
      <c r="L74" s="975"/>
      <c r="M74" s="975"/>
      <c r="N74" s="975"/>
      <c r="O74" s="975"/>
      <c r="P74" s="976"/>
      <c r="Q74" s="977">
        <v>267</v>
      </c>
      <c r="R74" s="971"/>
      <c r="S74" s="971"/>
      <c r="T74" s="971"/>
      <c r="U74" s="971"/>
      <c r="V74" s="971">
        <v>268</v>
      </c>
      <c r="W74" s="971"/>
      <c r="X74" s="971"/>
      <c r="Y74" s="971"/>
      <c r="Z74" s="971"/>
      <c r="AA74" s="971">
        <v>-1</v>
      </c>
      <c r="AB74" s="971"/>
      <c r="AC74" s="971"/>
      <c r="AD74" s="971"/>
      <c r="AE74" s="971"/>
      <c r="AF74" s="971">
        <v>-75</v>
      </c>
      <c r="AG74" s="971"/>
      <c r="AH74" s="971"/>
      <c r="AI74" s="971"/>
      <c r="AJ74" s="971"/>
      <c r="AK74" s="971">
        <v>129</v>
      </c>
      <c r="AL74" s="971"/>
      <c r="AM74" s="971"/>
      <c r="AN74" s="971"/>
      <c r="AO74" s="971"/>
      <c r="AP74" s="971">
        <v>243</v>
      </c>
      <c r="AQ74" s="971"/>
      <c r="AR74" s="971"/>
      <c r="AS74" s="971"/>
      <c r="AT74" s="971"/>
      <c r="AU74" s="971">
        <v>21</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c r="A88" s="240" t="s">
        <v>393</v>
      </c>
      <c r="B88" s="937" t="s">
        <v>421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4921</v>
      </c>
      <c r="AG88" s="959"/>
      <c r="AH88" s="959"/>
      <c r="AI88" s="959"/>
      <c r="AJ88" s="959"/>
      <c r="AK88" s="963"/>
      <c r="AL88" s="963"/>
      <c r="AM88" s="963"/>
      <c r="AN88" s="963"/>
      <c r="AO88" s="963"/>
      <c r="AP88" s="959">
        <v>1640</v>
      </c>
      <c r="AQ88" s="959"/>
      <c r="AR88" s="959"/>
      <c r="AS88" s="959"/>
      <c r="AT88" s="959"/>
      <c r="AU88" s="959">
        <v>1001</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42" t="s">
        <v>427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c r="A109" s="895" t="s">
        <v>429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430</v>
      </c>
      <c r="AB109" s="896"/>
      <c r="AC109" s="896"/>
      <c r="AD109" s="896"/>
      <c r="AE109" s="897"/>
      <c r="AF109" s="898" t="s">
        <v>431</v>
      </c>
      <c r="AG109" s="896"/>
      <c r="AH109" s="896"/>
      <c r="AI109" s="896"/>
      <c r="AJ109" s="897"/>
      <c r="AK109" s="898" t="s">
        <v>311</v>
      </c>
      <c r="AL109" s="896"/>
      <c r="AM109" s="896"/>
      <c r="AN109" s="896"/>
      <c r="AO109" s="897"/>
      <c r="AP109" s="898" t="s">
        <v>432</v>
      </c>
      <c r="AQ109" s="896"/>
      <c r="AR109" s="896"/>
      <c r="AS109" s="896"/>
      <c r="AT109" s="929"/>
      <c r="AU109" s="895" t="s">
        <v>429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430</v>
      </c>
      <c r="BR109" s="896"/>
      <c r="BS109" s="896"/>
      <c r="BT109" s="896"/>
      <c r="BU109" s="897"/>
      <c r="BV109" s="898" t="s">
        <v>431</v>
      </c>
      <c r="BW109" s="896"/>
      <c r="BX109" s="896"/>
      <c r="BY109" s="896"/>
      <c r="BZ109" s="897"/>
      <c r="CA109" s="898" t="s">
        <v>311</v>
      </c>
      <c r="CB109" s="896"/>
      <c r="CC109" s="896"/>
      <c r="CD109" s="896"/>
      <c r="CE109" s="897"/>
      <c r="CF109" s="936" t="s">
        <v>432</v>
      </c>
      <c r="CG109" s="936"/>
      <c r="CH109" s="936"/>
      <c r="CI109" s="936"/>
      <c r="CJ109" s="936"/>
      <c r="CK109" s="898" t="s">
        <v>433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430</v>
      </c>
      <c r="DH109" s="896"/>
      <c r="DI109" s="896"/>
      <c r="DJ109" s="896"/>
      <c r="DK109" s="897"/>
      <c r="DL109" s="898" t="s">
        <v>431</v>
      </c>
      <c r="DM109" s="896"/>
      <c r="DN109" s="896"/>
      <c r="DO109" s="896"/>
      <c r="DP109" s="897"/>
      <c r="DQ109" s="898" t="s">
        <v>311</v>
      </c>
      <c r="DR109" s="896"/>
      <c r="DS109" s="896"/>
      <c r="DT109" s="896"/>
      <c r="DU109" s="897"/>
      <c r="DV109" s="898" t="s">
        <v>432</v>
      </c>
      <c r="DW109" s="896"/>
      <c r="DX109" s="896"/>
      <c r="DY109" s="896"/>
      <c r="DZ109" s="929"/>
    </row>
    <row r="110" spans="1:131" s="230" customFormat="1" ht="26.25" customHeight="1">
      <c r="A110" s="807" t="s">
        <v>434</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749719</v>
      </c>
      <c r="AB110" s="889"/>
      <c r="AC110" s="889"/>
      <c r="AD110" s="889"/>
      <c r="AE110" s="890"/>
      <c r="AF110" s="891">
        <v>801351</v>
      </c>
      <c r="AG110" s="889"/>
      <c r="AH110" s="889"/>
      <c r="AI110" s="889"/>
      <c r="AJ110" s="890"/>
      <c r="AK110" s="891">
        <v>796774</v>
      </c>
      <c r="AL110" s="889"/>
      <c r="AM110" s="889"/>
      <c r="AN110" s="889"/>
      <c r="AO110" s="890"/>
      <c r="AP110" s="892">
        <v>25</v>
      </c>
      <c r="AQ110" s="893"/>
      <c r="AR110" s="893"/>
      <c r="AS110" s="893"/>
      <c r="AT110" s="894"/>
      <c r="AU110" s="930" t="s">
        <v>75</v>
      </c>
      <c r="AV110" s="931"/>
      <c r="AW110" s="931"/>
      <c r="AX110" s="931"/>
      <c r="AY110" s="931"/>
      <c r="AZ110" s="860" t="s">
        <v>435</v>
      </c>
      <c r="BA110" s="808"/>
      <c r="BB110" s="808"/>
      <c r="BC110" s="808"/>
      <c r="BD110" s="808"/>
      <c r="BE110" s="808"/>
      <c r="BF110" s="808"/>
      <c r="BG110" s="808"/>
      <c r="BH110" s="808"/>
      <c r="BI110" s="808"/>
      <c r="BJ110" s="808"/>
      <c r="BK110" s="808"/>
      <c r="BL110" s="808"/>
      <c r="BM110" s="808"/>
      <c r="BN110" s="808"/>
      <c r="BO110" s="808"/>
      <c r="BP110" s="809"/>
      <c r="BQ110" s="861">
        <v>6207364</v>
      </c>
      <c r="BR110" s="842"/>
      <c r="BS110" s="842"/>
      <c r="BT110" s="842"/>
      <c r="BU110" s="842"/>
      <c r="BV110" s="842">
        <v>5934590</v>
      </c>
      <c r="BW110" s="842"/>
      <c r="BX110" s="842"/>
      <c r="BY110" s="842"/>
      <c r="BZ110" s="842"/>
      <c r="CA110" s="842">
        <v>5637321</v>
      </c>
      <c r="CB110" s="842"/>
      <c r="CC110" s="842"/>
      <c r="CD110" s="842"/>
      <c r="CE110" s="842"/>
      <c r="CF110" s="866">
        <v>177.1</v>
      </c>
      <c r="CG110" s="867"/>
      <c r="CH110" s="867"/>
      <c r="CI110" s="867"/>
      <c r="CJ110" s="867"/>
      <c r="CK110" s="926" t="s">
        <v>436</v>
      </c>
      <c r="CL110" s="819"/>
      <c r="CM110" s="860" t="s">
        <v>437</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177</v>
      </c>
      <c r="DH110" s="842"/>
      <c r="DI110" s="842"/>
      <c r="DJ110" s="842"/>
      <c r="DK110" s="842"/>
      <c r="DL110" s="842" t="s">
        <v>395</v>
      </c>
      <c r="DM110" s="842"/>
      <c r="DN110" s="842"/>
      <c r="DO110" s="842"/>
      <c r="DP110" s="842"/>
      <c r="DQ110" s="842" t="s">
        <v>438</v>
      </c>
      <c r="DR110" s="842"/>
      <c r="DS110" s="842"/>
      <c r="DT110" s="842"/>
      <c r="DU110" s="842"/>
      <c r="DV110" s="843" t="s">
        <v>177</v>
      </c>
      <c r="DW110" s="843"/>
      <c r="DX110" s="843"/>
      <c r="DY110" s="843"/>
      <c r="DZ110" s="844"/>
    </row>
    <row r="111" spans="1:131" s="230" customFormat="1" ht="26.25" customHeight="1">
      <c r="A111" s="774" t="s">
        <v>439</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438</v>
      </c>
      <c r="AB111" s="919"/>
      <c r="AC111" s="919"/>
      <c r="AD111" s="919"/>
      <c r="AE111" s="920"/>
      <c r="AF111" s="921" t="s">
        <v>438</v>
      </c>
      <c r="AG111" s="919"/>
      <c r="AH111" s="919"/>
      <c r="AI111" s="919"/>
      <c r="AJ111" s="920"/>
      <c r="AK111" s="921" t="s">
        <v>177</v>
      </c>
      <c r="AL111" s="919"/>
      <c r="AM111" s="919"/>
      <c r="AN111" s="919"/>
      <c r="AO111" s="920"/>
      <c r="AP111" s="922" t="s">
        <v>395</v>
      </c>
      <c r="AQ111" s="923"/>
      <c r="AR111" s="923"/>
      <c r="AS111" s="923"/>
      <c r="AT111" s="924"/>
      <c r="AU111" s="932"/>
      <c r="AV111" s="933"/>
      <c r="AW111" s="933"/>
      <c r="AX111" s="933"/>
      <c r="AY111" s="933"/>
      <c r="AZ111" s="815" t="s">
        <v>440</v>
      </c>
      <c r="BA111" s="752"/>
      <c r="BB111" s="752"/>
      <c r="BC111" s="752"/>
      <c r="BD111" s="752"/>
      <c r="BE111" s="752"/>
      <c r="BF111" s="752"/>
      <c r="BG111" s="752"/>
      <c r="BH111" s="752"/>
      <c r="BI111" s="752"/>
      <c r="BJ111" s="752"/>
      <c r="BK111" s="752"/>
      <c r="BL111" s="752"/>
      <c r="BM111" s="752"/>
      <c r="BN111" s="752"/>
      <c r="BO111" s="752"/>
      <c r="BP111" s="753"/>
      <c r="BQ111" s="816" t="s">
        <v>395</v>
      </c>
      <c r="BR111" s="817"/>
      <c r="BS111" s="817"/>
      <c r="BT111" s="817"/>
      <c r="BU111" s="817"/>
      <c r="BV111" s="817" t="s">
        <v>395</v>
      </c>
      <c r="BW111" s="817"/>
      <c r="BX111" s="817"/>
      <c r="BY111" s="817"/>
      <c r="BZ111" s="817"/>
      <c r="CA111" s="817" t="s">
        <v>395</v>
      </c>
      <c r="CB111" s="817"/>
      <c r="CC111" s="817"/>
      <c r="CD111" s="817"/>
      <c r="CE111" s="817"/>
      <c r="CF111" s="875" t="s">
        <v>177</v>
      </c>
      <c r="CG111" s="876"/>
      <c r="CH111" s="876"/>
      <c r="CI111" s="876"/>
      <c r="CJ111" s="876"/>
      <c r="CK111" s="927"/>
      <c r="CL111" s="821"/>
      <c r="CM111" s="815" t="s">
        <v>441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395</v>
      </c>
      <c r="DH111" s="817"/>
      <c r="DI111" s="817"/>
      <c r="DJ111" s="817"/>
      <c r="DK111" s="817"/>
      <c r="DL111" s="817" t="s">
        <v>177</v>
      </c>
      <c r="DM111" s="817"/>
      <c r="DN111" s="817"/>
      <c r="DO111" s="817"/>
      <c r="DP111" s="817"/>
      <c r="DQ111" s="817" t="s">
        <v>395</v>
      </c>
      <c r="DR111" s="817"/>
      <c r="DS111" s="817"/>
      <c r="DT111" s="817"/>
      <c r="DU111" s="817"/>
      <c r="DV111" s="794" t="s">
        <v>395</v>
      </c>
      <c r="DW111" s="794"/>
      <c r="DX111" s="794"/>
      <c r="DY111" s="794"/>
      <c r="DZ111" s="795"/>
    </row>
    <row r="112" spans="1:131" s="230" customFormat="1" ht="26.25" customHeight="1">
      <c r="A112" s="912" t="s">
        <v>442</v>
      </c>
      <c r="B112" s="913"/>
      <c r="C112" s="752" t="s">
        <v>443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444</v>
      </c>
      <c r="AB112" s="780"/>
      <c r="AC112" s="780"/>
      <c r="AD112" s="780"/>
      <c r="AE112" s="781"/>
      <c r="AF112" s="782" t="s">
        <v>444</v>
      </c>
      <c r="AG112" s="780"/>
      <c r="AH112" s="780"/>
      <c r="AI112" s="780"/>
      <c r="AJ112" s="781"/>
      <c r="AK112" s="782" t="s">
        <v>177</v>
      </c>
      <c r="AL112" s="780"/>
      <c r="AM112" s="780"/>
      <c r="AN112" s="780"/>
      <c r="AO112" s="781"/>
      <c r="AP112" s="824" t="s">
        <v>177</v>
      </c>
      <c r="AQ112" s="825"/>
      <c r="AR112" s="825"/>
      <c r="AS112" s="825"/>
      <c r="AT112" s="826"/>
      <c r="AU112" s="932"/>
      <c r="AV112" s="933"/>
      <c r="AW112" s="933"/>
      <c r="AX112" s="933"/>
      <c r="AY112" s="933"/>
      <c r="AZ112" s="815" t="s">
        <v>445</v>
      </c>
      <c r="BA112" s="752"/>
      <c r="BB112" s="752"/>
      <c r="BC112" s="752"/>
      <c r="BD112" s="752"/>
      <c r="BE112" s="752"/>
      <c r="BF112" s="752"/>
      <c r="BG112" s="752"/>
      <c r="BH112" s="752"/>
      <c r="BI112" s="752"/>
      <c r="BJ112" s="752"/>
      <c r="BK112" s="752"/>
      <c r="BL112" s="752"/>
      <c r="BM112" s="752"/>
      <c r="BN112" s="752"/>
      <c r="BO112" s="752"/>
      <c r="BP112" s="753"/>
      <c r="BQ112" s="816">
        <v>652514</v>
      </c>
      <c r="BR112" s="817"/>
      <c r="BS112" s="817"/>
      <c r="BT112" s="817"/>
      <c r="BU112" s="817"/>
      <c r="BV112" s="817">
        <v>620117</v>
      </c>
      <c r="BW112" s="817"/>
      <c r="BX112" s="817"/>
      <c r="BY112" s="817"/>
      <c r="BZ112" s="817"/>
      <c r="CA112" s="817">
        <v>598002</v>
      </c>
      <c r="CB112" s="817"/>
      <c r="CC112" s="817"/>
      <c r="CD112" s="817"/>
      <c r="CE112" s="817"/>
      <c r="CF112" s="875">
        <v>18.8</v>
      </c>
      <c r="CG112" s="876"/>
      <c r="CH112" s="876"/>
      <c r="CI112" s="876"/>
      <c r="CJ112" s="876"/>
      <c r="CK112" s="927"/>
      <c r="CL112" s="821"/>
      <c r="CM112" s="815" t="s">
        <v>446</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444</v>
      </c>
      <c r="DH112" s="817"/>
      <c r="DI112" s="817"/>
      <c r="DJ112" s="817"/>
      <c r="DK112" s="817"/>
      <c r="DL112" s="817" t="s">
        <v>444</v>
      </c>
      <c r="DM112" s="817"/>
      <c r="DN112" s="817"/>
      <c r="DO112" s="817"/>
      <c r="DP112" s="817"/>
      <c r="DQ112" s="817" t="s">
        <v>444</v>
      </c>
      <c r="DR112" s="817"/>
      <c r="DS112" s="817"/>
      <c r="DT112" s="817"/>
      <c r="DU112" s="817"/>
      <c r="DV112" s="794" t="s">
        <v>177</v>
      </c>
      <c r="DW112" s="794"/>
      <c r="DX112" s="794"/>
      <c r="DY112" s="794"/>
      <c r="DZ112" s="795"/>
    </row>
    <row r="113" spans="1:130" s="230" customFormat="1" ht="26.25" customHeight="1">
      <c r="A113" s="914"/>
      <c r="B113" s="915"/>
      <c r="C113" s="752" t="s">
        <v>447</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45634</v>
      </c>
      <c r="AB113" s="919"/>
      <c r="AC113" s="919"/>
      <c r="AD113" s="919"/>
      <c r="AE113" s="920"/>
      <c r="AF113" s="921">
        <v>43280</v>
      </c>
      <c r="AG113" s="919"/>
      <c r="AH113" s="919"/>
      <c r="AI113" s="919"/>
      <c r="AJ113" s="920"/>
      <c r="AK113" s="921">
        <v>50560</v>
      </c>
      <c r="AL113" s="919"/>
      <c r="AM113" s="919"/>
      <c r="AN113" s="919"/>
      <c r="AO113" s="920"/>
      <c r="AP113" s="922">
        <v>1.6</v>
      </c>
      <c r="AQ113" s="923"/>
      <c r="AR113" s="923"/>
      <c r="AS113" s="923"/>
      <c r="AT113" s="924"/>
      <c r="AU113" s="932"/>
      <c r="AV113" s="933"/>
      <c r="AW113" s="933"/>
      <c r="AX113" s="933"/>
      <c r="AY113" s="933"/>
      <c r="AZ113" s="815" t="s">
        <v>448</v>
      </c>
      <c r="BA113" s="752"/>
      <c r="BB113" s="752"/>
      <c r="BC113" s="752"/>
      <c r="BD113" s="752"/>
      <c r="BE113" s="752"/>
      <c r="BF113" s="752"/>
      <c r="BG113" s="752"/>
      <c r="BH113" s="752"/>
      <c r="BI113" s="752"/>
      <c r="BJ113" s="752"/>
      <c r="BK113" s="752"/>
      <c r="BL113" s="752"/>
      <c r="BM113" s="752"/>
      <c r="BN113" s="752"/>
      <c r="BO113" s="752"/>
      <c r="BP113" s="753"/>
      <c r="BQ113" s="816">
        <v>966741</v>
      </c>
      <c r="BR113" s="817"/>
      <c r="BS113" s="817"/>
      <c r="BT113" s="817"/>
      <c r="BU113" s="817"/>
      <c r="BV113" s="817">
        <v>892841</v>
      </c>
      <c r="BW113" s="817"/>
      <c r="BX113" s="817"/>
      <c r="BY113" s="817"/>
      <c r="BZ113" s="817"/>
      <c r="CA113" s="817">
        <v>1000807</v>
      </c>
      <c r="CB113" s="817"/>
      <c r="CC113" s="817"/>
      <c r="CD113" s="817"/>
      <c r="CE113" s="817"/>
      <c r="CF113" s="875">
        <v>31.4</v>
      </c>
      <c r="CG113" s="876"/>
      <c r="CH113" s="876"/>
      <c r="CI113" s="876"/>
      <c r="CJ113" s="876"/>
      <c r="CK113" s="927"/>
      <c r="CL113" s="821"/>
      <c r="CM113" s="815" t="s">
        <v>449</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177</v>
      </c>
      <c r="DH113" s="780"/>
      <c r="DI113" s="780"/>
      <c r="DJ113" s="780"/>
      <c r="DK113" s="781"/>
      <c r="DL113" s="782" t="s">
        <v>177</v>
      </c>
      <c r="DM113" s="780"/>
      <c r="DN113" s="780"/>
      <c r="DO113" s="780"/>
      <c r="DP113" s="781"/>
      <c r="DQ113" s="782" t="s">
        <v>177</v>
      </c>
      <c r="DR113" s="780"/>
      <c r="DS113" s="780"/>
      <c r="DT113" s="780"/>
      <c r="DU113" s="781"/>
      <c r="DV113" s="824" t="s">
        <v>444</v>
      </c>
      <c r="DW113" s="825"/>
      <c r="DX113" s="825"/>
      <c r="DY113" s="825"/>
      <c r="DZ113" s="826"/>
    </row>
    <row r="114" spans="1:130" s="230" customFormat="1" ht="26.25" customHeight="1">
      <c r="A114" s="914"/>
      <c r="B114" s="915"/>
      <c r="C114" s="752" t="s">
        <v>450</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75166</v>
      </c>
      <c r="AB114" s="780"/>
      <c r="AC114" s="780"/>
      <c r="AD114" s="780"/>
      <c r="AE114" s="781"/>
      <c r="AF114" s="782">
        <v>75570</v>
      </c>
      <c r="AG114" s="780"/>
      <c r="AH114" s="780"/>
      <c r="AI114" s="780"/>
      <c r="AJ114" s="781"/>
      <c r="AK114" s="782">
        <v>76689</v>
      </c>
      <c r="AL114" s="780"/>
      <c r="AM114" s="780"/>
      <c r="AN114" s="780"/>
      <c r="AO114" s="781"/>
      <c r="AP114" s="824">
        <v>2.4</v>
      </c>
      <c r="AQ114" s="825"/>
      <c r="AR114" s="825"/>
      <c r="AS114" s="825"/>
      <c r="AT114" s="826"/>
      <c r="AU114" s="932"/>
      <c r="AV114" s="933"/>
      <c r="AW114" s="933"/>
      <c r="AX114" s="933"/>
      <c r="AY114" s="933"/>
      <c r="AZ114" s="815" t="s">
        <v>451</v>
      </c>
      <c r="BA114" s="752"/>
      <c r="BB114" s="752"/>
      <c r="BC114" s="752"/>
      <c r="BD114" s="752"/>
      <c r="BE114" s="752"/>
      <c r="BF114" s="752"/>
      <c r="BG114" s="752"/>
      <c r="BH114" s="752"/>
      <c r="BI114" s="752"/>
      <c r="BJ114" s="752"/>
      <c r="BK114" s="752"/>
      <c r="BL114" s="752"/>
      <c r="BM114" s="752"/>
      <c r="BN114" s="752"/>
      <c r="BO114" s="752"/>
      <c r="BP114" s="753"/>
      <c r="BQ114" s="816">
        <v>903672</v>
      </c>
      <c r="BR114" s="817"/>
      <c r="BS114" s="817"/>
      <c r="BT114" s="817"/>
      <c r="BU114" s="817"/>
      <c r="BV114" s="817">
        <v>932222</v>
      </c>
      <c r="BW114" s="817"/>
      <c r="BX114" s="817"/>
      <c r="BY114" s="817"/>
      <c r="BZ114" s="817"/>
      <c r="CA114" s="817">
        <v>956049</v>
      </c>
      <c r="CB114" s="817"/>
      <c r="CC114" s="817"/>
      <c r="CD114" s="817"/>
      <c r="CE114" s="817"/>
      <c r="CF114" s="875">
        <v>30</v>
      </c>
      <c r="CG114" s="876"/>
      <c r="CH114" s="876"/>
      <c r="CI114" s="876"/>
      <c r="CJ114" s="876"/>
      <c r="CK114" s="927"/>
      <c r="CL114" s="821"/>
      <c r="CM114" s="815" t="s">
        <v>452</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177</v>
      </c>
      <c r="DH114" s="780"/>
      <c r="DI114" s="780"/>
      <c r="DJ114" s="780"/>
      <c r="DK114" s="781"/>
      <c r="DL114" s="782" t="s">
        <v>444</v>
      </c>
      <c r="DM114" s="780"/>
      <c r="DN114" s="780"/>
      <c r="DO114" s="780"/>
      <c r="DP114" s="781"/>
      <c r="DQ114" s="782" t="s">
        <v>444</v>
      </c>
      <c r="DR114" s="780"/>
      <c r="DS114" s="780"/>
      <c r="DT114" s="780"/>
      <c r="DU114" s="781"/>
      <c r="DV114" s="824" t="s">
        <v>444</v>
      </c>
      <c r="DW114" s="825"/>
      <c r="DX114" s="825"/>
      <c r="DY114" s="825"/>
      <c r="DZ114" s="826"/>
    </row>
    <row r="115" spans="1:130" s="230" customFormat="1" ht="26.25" customHeight="1">
      <c r="A115" s="914"/>
      <c r="B115" s="915"/>
      <c r="C115" s="752" t="s">
        <v>453</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177</v>
      </c>
      <c r="AB115" s="919"/>
      <c r="AC115" s="919"/>
      <c r="AD115" s="919"/>
      <c r="AE115" s="920"/>
      <c r="AF115" s="921" t="s">
        <v>177</v>
      </c>
      <c r="AG115" s="919"/>
      <c r="AH115" s="919"/>
      <c r="AI115" s="919"/>
      <c r="AJ115" s="920"/>
      <c r="AK115" s="921" t="s">
        <v>177</v>
      </c>
      <c r="AL115" s="919"/>
      <c r="AM115" s="919"/>
      <c r="AN115" s="919"/>
      <c r="AO115" s="920"/>
      <c r="AP115" s="922" t="s">
        <v>444</v>
      </c>
      <c r="AQ115" s="923"/>
      <c r="AR115" s="923"/>
      <c r="AS115" s="923"/>
      <c r="AT115" s="924"/>
      <c r="AU115" s="932"/>
      <c r="AV115" s="933"/>
      <c r="AW115" s="933"/>
      <c r="AX115" s="933"/>
      <c r="AY115" s="933"/>
      <c r="AZ115" s="815" t="s">
        <v>454</v>
      </c>
      <c r="BA115" s="752"/>
      <c r="BB115" s="752"/>
      <c r="BC115" s="752"/>
      <c r="BD115" s="752"/>
      <c r="BE115" s="752"/>
      <c r="BF115" s="752"/>
      <c r="BG115" s="752"/>
      <c r="BH115" s="752"/>
      <c r="BI115" s="752"/>
      <c r="BJ115" s="752"/>
      <c r="BK115" s="752"/>
      <c r="BL115" s="752"/>
      <c r="BM115" s="752"/>
      <c r="BN115" s="752"/>
      <c r="BO115" s="752"/>
      <c r="BP115" s="753"/>
      <c r="BQ115" s="816">
        <v>7816</v>
      </c>
      <c r="BR115" s="817"/>
      <c r="BS115" s="817"/>
      <c r="BT115" s="817"/>
      <c r="BU115" s="817"/>
      <c r="BV115" s="817">
        <v>6258</v>
      </c>
      <c r="BW115" s="817"/>
      <c r="BX115" s="817"/>
      <c r="BY115" s="817"/>
      <c r="BZ115" s="817"/>
      <c r="CA115" s="817">
        <v>5289</v>
      </c>
      <c r="CB115" s="817"/>
      <c r="CC115" s="817"/>
      <c r="CD115" s="817"/>
      <c r="CE115" s="817"/>
      <c r="CF115" s="875">
        <v>0.2</v>
      </c>
      <c r="CG115" s="876"/>
      <c r="CH115" s="876"/>
      <c r="CI115" s="876"/>
      <c r="CJ115" s="876"/>
      <c r="CK115" s="927"/>
      <c r="CL115" s="821"/>
      <c r="CM115" s="815" t="s">
        <v>455</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177</v>
      </c>
      <c r="DH115" s="780"/>
      <c r="DI115" s="780"/>
      <c r="DJ115" s="780"/>
      <c r="DK115" s="781"/>
      <c r="DL115" s="782" t="s">
        <v>177</v>
      </c>
      <c r="DM115" s="780"/>
      <c r="DN115" s="780"/>
      <c r="DO115" s="780"/>
      <c r="DP115" s="781"/>
      <c r="DQ115" s="782" t="s">
        <v>444</v>
      </c>
      <c r="DR115" s="780"/>
      <c r="DS115" s="780"/>
      <c r="DT115" s="780"/>
      <c r="DU115" s="781"/>
      <c r="DV115" s="824" t="s">
        <v>444</v>
      </c>
      <c r="DW115" s="825"/>
      <c r="DX115" s="825"/>
      <c r="DY115" s="825"/>
      <c r="DZ115" s="826"/>
    </row>
    <row r="116" spans="1:130" s="230" customFormat="1" ht="26.25" customHeight="1">
      <c r="A116" s="916"/>
      <c r="B116" s="917"/>
      <c r="C116" s="839" t="s">
        <v>456</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104</v>
      </c>
      <c r="AB116" s="780"/>
      <c r="AC116" s="780"/>
      <c r="AD116" s="780"/>
      <c r="AE116" s="781"/>
      <c r="AF116" s="782">
        <v>151</v>
      </c>
      <c r="AG116" s="780"/>
      <c r="AH116" s="780"/>
      <c r="AI116" s="780"/>
      <c r="AJ116" s="781"/>
      <c r="AK116" s="782">
        <v>128</v>
      </c>
      <c r="AL116" s="780"/>
      <c r="AM116" s="780"/>
      <c r="AN116" s="780"/>
      <c r="AO116" s="781"/>
      <c r="AP116" s="824">
        <v>0</v>
      </c>
      <c r="AQ116" s="825"/>
      <c r="AR116" s="825"/>
      <c r="AS116" s="825"/>
      <c r="AT116" s="826"/>
      <c r="AU116" s="932"/>
      <c r="AV116" s="933"/>
      <c r="AW116" s="933"/>
      <c r="AX116" s="933"/>
      <c r="AY116" s="933"/>
      <c r="AZ116" s="909" t="s">
        <v>457</v>
      </c>
      <c r="BA116" s="910"/>
      <c r="BB116" s="910"/>
      <c r="BC116" s="910"/>
      <c r="BD116" s="910"/>
      <c r="BE116" s="910"/>
      <c r="BF116" s="910"/>
      <c r="BG116" s="910"/>
      <c r="BH116" s="910"/>
      <c r="BI116" s="910"/>
      <c r="BJ116" s="910"/>
      <c r="BK116" s="910"/>
      <c r="BL116" s="910"/>
      <c r="BM116" s="910"/>
      <c r="BN116" s="910"/>
      <c r="BO116" s="910"/>
      <c r="BP116" s="911"/>
      <c r="BQ116" s="816" t="s">
        <v>444</v>
      </c>
      <c r="BR116" s="817"/>
      <c r="BS116" s="817"/>
      <c r="BT116" s="817"/>
      <c r="BU116" s="817"/>
      <c r="BV116" s="817" t="s">
        <v>177</v>
      </c>
      <c r="BW116" s="817"/>
      <c r="BX116" s="817"/>
      <c r="BY116" s="817"/>
      <c r="BZ116" s="817"/>
      <c r="CA116" s="817" t="s">
        <v>177</v>
      </c>
      <c r="CB116" s="817"/>
      <c r="CC116" s="817"/>
      <c r="CD116" s="817"/>
      <c r="CE116" s="817"/>
      <c r="CF116" s="875" t="s">
        <v>177</v>
      </c>
      <c r="CG116" s="876"/>
      <c r="CH116" s="876"/>
      <c r="CI116" s="876"/>
      <c r="CJ116" s="876"/>
      <c r="CK116" s="927"/>
      <c r="CL116" s="821"/>
      <c r="CM116" s="815" t="s">
        <v>458</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177</v>
      </c>
      <c r="DH116" s="780"/>
      <c r="DI116" s="780"/>
      <c r="DJ116" s="780"/>
      <c r="DK116" s="781"/>
      <c r="DL116" s="782" t="s">
        <v>177</v>
      </c>
      <c r="DM116" s="780"/>
      <c r="DN116" s="780"/>
      <c r="DO116" s="780"/>
      <c r="DP116" s="781"/>
      <c r="DQ116" s="782" t="s">
        <v>177</v>
      </c>
      <c r="DR116" s="780"/>
      <c r="DS116" s="780"/>
      <c r="DT116" s="780"/>
      <c r="DU116" s="781"/>
      <c r="DV116" s="824" t="s">
        <v>177</v>
      </c>
      <c r="DW116" s="825"/>
      <c r="DX116" s="825"/>
      <c r="DY116" s="825"/>
      <c r="DZ116" s="826"/>
    </row>
    <row r="117" spans="1:130" s="230" customFormat="1" ht="26.25" customHeight="1">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459</v>
      </c>
      <c r="Z117" s="897"/>
      <c r="AA117" s="902">
        <v>870623</v>
      </c>
      <c r="AB117" s="903"/>
      <c r="AC117" s="903"/>
      <c r="AD117" s="903"/>
      <c r="AE117" s="904"/>
      <c r="AF117" s="905">
        <v>920352</v>
      </c>
      <c r="AG117" s="903"/>
      <c r="AH117" s="903"/>
      <c r="AI117" s="903"/>
      <c r="AJ117" s="904"/>
      <c r="AK117" s="905">
        <v>924151</v>
      </c>
      <c r="AL117" s="903"/>
      <c r="AM117" s="903"/>
      <c r="AN117" s="903"/>
      <c r="AO117" s="904"/>
      <c r="AP117" s="906"/>
      <c r="AQ117" s="907"/>
      <c r="AR117" s="907"/>
      <c r="AS117" s="907"/>
      <c r="AT117" s="908"/>
      <c r="AU117" s="932"/>
      <c r="AV117" s="933"/>
      <c r="AW117" s="933"/>
      <c r="AX117" s="933"/>
      <c r="AY117" s="933"/>
      <c r="AZ117" s="863" t="s">
        <v>460</v>
      </c>
      <c r="BA117" s="864"/>
      <c r="BB117" s="864"/>
      <c r="BC117" s="864"/>
      <c r="BD117" s="864"/>
      <c r="BE117" s="864"/>
      <c r="BF117" s="864"/>
      <c r="BG117" s="864"/>
      <c r="BH117" s="864"/>
      <c r="BI117" s="864"/>
      <c r="BJ117" s="864"/>
      <c r="BK117" s="864"/>
      <c r="BL117" s="864"/>
      <c r="BM117" s="864"/>
      <c r="BN117" s="864"/>
      <c r="BO117" s="864"/>
      <c r="BP117" s="865"/>
      <c r="BQ117" s="816" t="s">
        <v>444</v>
      </c>
      <c r="BR117" s="817"/>
      <c r="BS117" s="817"/>
      <c r="BT117" s="817"/>
      <c r="BU117" s="817"/>
      <c r="BV117" s="817" t="s">
        <v>444</v>
      </c>
      <c r="BW117" s="817"/>
      <c r="BX117" s="817"/>
      <c r="BY117" s="817"/>
      <c r="BZ117" s="817"/>
      <c r="CA117" s="817" t="s">
        <v>444</v>
      </c>
      <c r="CB117" s="817"/>
      <c r="CC117" s="817"/>
      <c r="CD117" s="817"/>
      <c r="CE117" s="817"/>
      <c r="CF117" s="875" t="s">
        <v>444</v>
      </c>
      <c r="CG117" s="876"/>
      <c r="CH117" s="876"/>
      <c r="CI117" s="876"/>
      <c r="CJ117" s="876"/>
      <c r="CK117" s="927"/>
      <c r="CL117" s="821"/>
      <c r="CM117" s="815" t="s">
        <v>461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444</v>
      </c>
      <c r="DH117" s="780"/>
      <c r="DI117" s="780"/>
      <c r="DJ117" s="780"/>
      <c r="DK117" s="781"/>
      <c r="DL117" s="782" t="s">
        <v>444</v>
      </c>
      <c r="DM117" s="780"/>
      <c r="DN117" s="780"/>
      <c r="DO117" s="780"/>
      <c r="DP117" s="781"/>
      <c r="DQ117" s="782" t="s">
        <v>177</v>
      </c>
      <c r="DR117" s="780"/>
      <c r="DS117" s="780"/>
      <c r="DT117" s="780"/>
      <c r="DU117" s="781"/>
      <c r="DV117" s="824" t="s">
        <v>177</v>
      </c>
      <c r="DW117" s="825"/>
      <c r="DX117" s="825"/>
      <c r="DY117" s="825"/>
      <c r="DZ117" s="826"/>
    </row>
    <row r="118" spans="1:130" s="230" customFormat="1" ht="26.25" customHeight="1">
      <c r="A118" s="895" t="s">
        <v>433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430</v>
      </c>
      <c r="AB118" s="896"/>
      <c r="AC118" s="896"/>
      <c r="AD118" s="896"/>
      <c r="AE118" s="897"/>
      <c r="AF118" s="898" t="s">
        <v>431</v>
      </c>
      <c r="AG118" s="896"/>
      <c r="AH118" s="896"/>
      <c r="AI118" s="896"/>
      <c r="AJ118" s="897"/>
      <c r="AK118" s="898" t="s">
        <v>311</v>
      </c>
      <c r="AL118" s="896"/>
      <c r="AM118" s="896"/>
      <c r="AN118" s="896"/>
      <c r="AO118" s="897"/>
      <c r="AP118" s="899" t="s">
        <v>432</v>
      </c>
      <c r="AQ118" s="900"/>
      <c r="AR118" s="900"/>
      <c r="AS118" s="900"/>
      <c r="AT118" s="901"/>
      <c r="AU118" s="932"/>
      <c r="AV118" s="933"/>
      <c r="AW118" s="933"/>
      <c r="AX118" s="933"/>
      <c r="AY118" s="933"/>
      <c r="AZ118" s="838" t="s">
        <v>462</v>
      </c>
      <c r="BA118" s="839"/>
      <c r="BB118" s="839"/>
      <c r="BC118" s="839"/>
      <c r="BD118" s="839"/>
      <c r="BE118" s="839"/>
      <c r="BF118" s="839"/>
      <c r="BG118" s="839"/>
      <c r="BH118" s="839"/>
      <c r="BI118" s="839"/>
      <c r="BJ118" s="839"/>
      <c r="BK118" s="839"/>
      <c r="BL118" s="839"/>
      <c r="BM118" s="839"/>
      <c r="BN118" s="839"/>
      <c r="BO118" s="839"/>
      <c r="BP118" s="840"/>
      <c r="BQ118" s="879" t="s">
        <v>177</v>
      </c>
      <c r="BR118" s="845"/>
      <c r="BS118" s="845"/>
      <c r="BT118" s="845"/>
      <c r="BU118" s="845"/>
      <c r="BV118" s="845" t="s">
        <v>177</v>
      </c>
      <c r="BW118" s="845"/>
      <c r="BX118" s="845"/>
      <c r="BY118" s="845"/>
      <c r="BZ118" s="845"/>
      <c r="CA118" s="845" t="s">
        <v>444</v>
      </c>
      <c r="CB118" s="845"/>
      <c r="CC118" s="845"/>
      <c r="CD118" s="845"/>
      <c r="CE118" s="845"/>
      <c r="CF118" s="875" t="s">
        <v>177</v>
      </c>
      <c r="CG118" s="876"/>
      <c r="CH118" s="876"/>
      <c r="CI118" s="876"/>
      <c r="CJ118" s="876"/>
      <c r="CK118" s="927"/>
      <c r="CL118" s="821"/>
      <c r="CM118" s="815" t="s">
        <v>463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444</v>
      </c>
      <c r="DH118" s="780"/>
      <c r="DI118" s="780"/>
      <c r="DJ118" s="780"/>
      <c r="DK118" s="781"/>
      <c r="DL118" s="782" t="s">
        <v>177</v>
      </c>
      <c r="DM118" s="780"/>
      <c r="DN118" s="780"/>
      <c r="DO118" s="780"/>
      <c r="DP118" s="781"/>
      <c r="DQ118" s="782" t="s">
        <v>177</v>
      </c>
      <c r="DR118" s="780"/>
      <c r="DS118" s="780"/>
      <c r="DT118" s="780"/>
      <c r="DU118" s="781"/>
      <c r="DV118" s="824" t="s">
        <v>444</v>
      </c>
      <c r="DW118" s="825"/>
      <c r="DX118" s="825"/>
      <c r="DY118" s="825"/>
      <c r="DZ118" s="826"/>
    </row>
    <row r="119" spans="1:130" s="230" customFormat="1" ht="26.25" customHeight="1">
      <c r="A119" s="818" t="s">
        <v>436</v>
      </c>
      <c r="B119" s="819"/>
      <c r="C119" s="860" t="s">
        <v>437</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444</v>
      </c>
      <c r="AB119" s="889"/>
      <c r="AC119" s="889"/>
      <c r="AD119" s="889"/>
      <c r="AE119" s="890"/>
      <c r="AF119" s="891" t="s">
        <v>444</v>
      </c>
      <c r="AG119" s="889"/>
      <c r="AH119" s="889"/>
      <c r="AI119" s="889"/>
      <c r="AJ119" s="890"/>
      <c r="AK119" s="891" t="s">
        <v>444</v>
      </c>
      <c r="AL119" s="889"/>
      <c r="AM119" s="889"/>
      <c r="AN119" s="889"/>
      <c r="AO119" s="890"/>
      <c r="AP119" s="892" t="s">
        <v>177</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464</v>
      </c>
      <c r="BP119" s="878"/>
      <c r="BQ119" s="879">
        <v>8738107</v>
      </c>
      <c r="BR119" s="845"/>
      <c r="BS119" s="845"/>
      <c r="BT119" s="845"/>
      <c r="BU119" s="845"/>
      <c r="BV119" s="845">
        <v>8386028</v>
      </c>
      <c r="BW119" s="845"/>
      <c r="BX119" s="845"/>
      <c r="BY119" s="845"/>
      <c r="BZ119" s="845"/>
      <c r="CA119" s="845">
        <v>8197468</v>
      </c>
      <c r="CB119" s="845"/>
      <c r="CC119" s="845"/>
      <c r="CD119" s="845"/>
      <c r="CE119" s="845"/>
      <c r="CF119" s="748"/>
      <c r="CG119" s="749"/>
      <c r="CH119" s="749"/>
      <c r="CI119" s="749"/>
      <c r="CJ119" s="834"/>
      <c r="CK119" s="928"/>
      <c r="CL119" s="823"/>
      <c r="CM119" s="838" t="s">
        <v>465</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177</v>
      </c>
      <c r="DH119" s="764"/>
      <c r="DI119" s="764"/>
      <c r="DJ119" s="764"/>
      <c r="DK119" s="765"/>
      <c r="DL119" s="766" t="s">
        <v>444</v>
      </c>
      <c r="DM119" s="764"/>
      <c r="DN119" s="764"/>
      <c r="DO119" s="764"/>
      <c r="DP119" s="765"/>
      <c r="DQ119" s="766" t="s">
        <v>444</v>
      </c>
      <c r="DR119" s="764"/>
      <c r="DS119" s="764"/>
      <c r="DT119" s="764"/>
      <c r="DU119" s="765"/>
      <c r="DV119" s="848" t="s">
        <v>444</v>
      </c>
      <c r="DW119" s="849"/>
      <c r="DX119" s="849"/>
      <c r="DY119" s="849"/>
      <c r="DZ119" s="850"/>
    </row>
    <row r="120" spans="1:130" s="230" customFormat="1" ht="26.25" customHeight="1">
      <c r="A120" s="820"/>
      <c r="B120" s="821"/>
      <c r="C120" s="815" t="s">
        <v>441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177</v>
      </c>
      <c r="AB120" s="780"/>
      <c r="AC120" s="780"/>
      <c r="AD120" s="780"/>
      <c r="AE120" s="781"/>
      <c r="AF120" s="782" t="s">
        <v>444</v>
      </c>
      <c r="AG120" s="780"/>
      <c r="AH120" s="780"/>
      <c r="AI120" s="780"/>
      <c r="AJ120" s="781"/>
      <c r="AK120" s="782" t="s">
        <v>444</v>
      </c>
      <c r="AL120" s="780"/>
      <c r="AM120" s="780"/>
      <c r="AN120" s="780"/>
      <c r="AO120" s="781"/>
      <c r="AP120" s="824" t="s">
        <v>444</v>
      </c>
      <c r="AQ120" s="825"/>
      <c r="AR120" s="825"/>
      <c r="AS120" s="825"/>
      <c r="AT120" s="826"/>
      <c r="AU120" s="880" t="s">
        <v>466</v>
      </c>
      <c r="AV120" s="881"/>
      <c r="AW120" s="881"/>
      <c r="AX120" s="881"/>
      <c r="AY120" s="882"/>
      <c r="AZ120" s="860" t="s">
        <v>467</v>
      </c>
      <c r="BA120" s="808"/>
      <c r="BB120" s="808"/>
      <c r="BC120" s="808"/>
      <c r="BD120" s="808"/>
      <c r="BE120" s="808"/>
      <c r="BF120" s="808"/>
      <c r="BG120" s="808"/>
      <c r="BH120" s="808"/>
      <c r="BI120" s="808"/>
      <c r="BJ120" s="808"/>
      <c r="BK120" s="808"/>
      <c r="BL120" s="808"/>
      <c r="BM120" s="808"/>
      <c r="BN120" s="808"/>
      <c r="BO120" s="808"/>
      <c r="BP120" s="809"/>
      <c r="BQ120" s="861">
        <v>2233260</v>
      </c>
      <c r="BR120" s="842"/>
      <c r="BS120" s="842"/>
      <c r="BT120" s="842"/>
      <c r="BU120" s="842"/>
      <c r="BV120" s="842">
        <v>2610062</v>
      </c>
      <c r="BW120" s="842"/>
      <c r="BX120" s="842"/>
      <c r="BY120" s="842"/>
      <c r="BZ120" s="842"/>
      <c r="CA120" s="842">
        <v>2875105</v>
      </c>
      <c r="CB120" s="842"/>
      <c r="CC120" s="842"/>
      <c r="CD120" s="842"/>
      <c r="CE120" s="842"/>
      <c r="CF120" s="866">
        <v>90.3</v>
      </c>
      <c r="CG120" s="867"/>
      <c r="CH120" s="867"/>
      <c r="CI120" s="867"/>
      <c r="CJ120" s="867"/>
      <c r="CK120" s="868" t="s">
        <v>468</v>
      </c>
      <c r="CL120" s="852"/>
      <c r="CM120" s="852"/>
      <c r="CN120" s="852"/>
      <c r="CO120" s="853"/>
      <c r="CP120" s="872" t="s">
        <v>409</v>
      </c>
      <c r="CQ120" s="873"/>
      <c r="CR120" s="873"/>
      <c r="CS120" s="873"/>
      <c r="CT120" s="873"/>
      <c r="CU120" s="873"/>
      <c r="CV120" s="873"/>
      <c r="CW120" s="873"/>
      <c r="CX120" s="873"/>
      <c r="CY120" s="873"/>
      <c r="CZ120" s="873"/>
      <c r="DA120" s="873"/>
      <c r="DB120" s="873"/>
      <c r="DC120" s="873"/>
      <c r="DD120" s="873"/>
      <c r="DE120" s="873"/>
      <c r="DF120" s="874"/>
      <c r="DG120" s="861">
        <v>652514</v>
      </c>
      <c r="DH120" s="842"/>
      <c r="DI120" s="842"/>
      <c r="DJ120" s="842"/>
      <c r="DK120" s="842"/>
      <c r="DL120" s="842">
        <v>620117</v>
      </c>
      <c r="DM120" s="842"/>
      <c r="DN120" s="842"/>
      <c r="DO120" s="842"/>
      <c r="DP120" s="842"/>
      <c r="DQ120" s="842">
        <v>598022</v>
      </c>
      <c r="DR120" s="842"/>
      <c r="DS120" s="842"/>
      <c r="DT120" s="842"/>
      <c r="DU120" s="842"/>
      <c r="DV120" s="843">
        <v>18.8</v>
      </c>
      <c r="DW120" s="843"/>
      <c r="DX120" s="843"/>
      <c r="DY120" s="843"/>
      <c r="DZ120" s="844"/>
    </row>
    <row r="121" spans="1:130" s="230" customFormat="1" ht="26.25" customHeight="1">
      <c r="A121" s="820"/>
      <c r="B121" s="821"/>
      <c r="C121" s="863" t="s">
        <v>469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177</v>
      </c>
      <c r="AB121" s="780"/>
      <c r="AC121" s="780"/>
      <c r="AD121" s="780"/>
      <c r="AE121" s="781"/>
      <c r="AF121" s="782" t="s">
        <v>444</v>
      </c>
      <c r="AG121" s="780"/>
      <c r="AH121" s="780"/>
      <c r="AI121" s="780"/>
      <c r="AJ121" s="781"/>
      <c r="AK121" s="782" t="s">
        <v>444</v>
      </c>
      <c r="AL121" s="780"/>
      <c r="AM121" s="780"/>
      <c r="AN121" s="780"/>
      <c r="AO121" s="781"/>
      <c r="AP121" s="824" t="s">
        <v>444</v>
      </c>
      <c r="AQ121" s="825"/>
      <c r="AR121" s="825"/>
      <c r="AS121" s="825"/>
      <c r="AT121" s="826"/>
      <c r="AU121" s="883"/>
      <c r="AV121" s="884"/>
      <c r="AW121" s="884"/>
      <c r="AX121" s="884"/>
      <c r="AY121" s="885"/>
      <c r="AZ121" s="815" t="s">
        <v>470</v>
      </c>
      <c r="BA121" s="752"/>
      <c r="BB121" s="752"/>
      <c r="BC121" s="752"/>
      <c r="BD121" s="752"/>
      <c r="BE121" s="752"/>
      <c r="BF121" s="752"/>
      <c r="BG121" s="752"/>
      <c r="BH121" s="752"/>
      <c r="BI121" s="752"/>
      <c r="BJ121" s="752"/>
      <c r="BK121" s="752"/>
      <c r="BL121" s="752"/>
      <c r="BM121" s="752"/>
      <c r="BN121" s="752"/>
      <c r="BO121" s="752"/>
      <c r="BP121" s="753"/>
      <c r="BQ121" s="816" t="s">
        <v>177</v>
      </c>
      <c r="BR121" s="817"/>
      <c r="BS121" s="817"/>
      <c r="BT121" s="817"/>
      <c r="BU121" s="817"/>
      <c r="BV121" s="817" t="s">
        <v>444</v>
      </c>
      <c r="BW121" s="817"/>
      <c r="BX121" s="817"/>
      <c r="BY121" s="817"/>
      <c r="BZ121" s="817"/>
      <c r="CA121" s="817" t="s">
        <v>444</v>
      </c>
      <c r="CB121" s="817"/>
      <c r="CC121" s="817"/>
      <c r="CD121" s="817"/>
      <c r="CE121" s="817"/>
      <c r="CF121" s="875" t="s">
        <v>444</v>
      </c>
      <c r="CG121" s="876"/>
      <c r="CH121" s="876"/>
      <c r="CI121" s="876"/>
      <c r="CJ121" s="876"/>
      <c r="CK121" s="869"/>
      <c r="CL121" s="855"/>
      <c r="CM121" s="855"/>
      <c r="CN121" s="855"/>
      <c r="CO121" s="856"/>
      <c r="CP121" s="835" t="s">
        <v>471</v>
      </c>
      <c r="CQ121" s="836"/>
      <c r="CR121" s="836"/>
      <c r="CS121" s="836"/>
      <c r="CT121" s="836"/>
      <c r="CU121" s="836"/>
      <c r="CV121" s="836"/>
      <c r="CW121" s="836"/>
      <c r="CX121" s="836"/>
      <c r="CY121" s="836"/>
      <c r="CZ121" s="836"/>
      <c r="DA121" s="836"/>
      <c r="DB121" s="836"/>
      <c r="DC121" s="836"/>
      <c r="DD121" s="836"/>
      <c r="DE121" s="836"/>
      <c r="DF121" s="837"/>
      <c r="DG121" s="816" t="s">
        <v>444</v>
      </c>
      <c r="DH121" s="817"/>
      <c r="DI121" s="817"/>
      <c r="DJ121" s="817"/>
      <c r="DK121" s="817"/>
      <c r="DL121" s="817" t="s">
        <v>177</v>
      </c>
      <c r="DM121" s="817"/>
      <c r="DN121" s="817"/>
      <c r="DO121" s="817"/>
      <c r="DP121" s="817"/>
      <c r="DQ121" s="817" t="s">
        <v>444</v>
      </c>
      <c r="DR121" s="817"/>
      <c r="DS121" s="817"/>
      <c r="DT121" s="817"/>
      <c r="DU121" s="817"/>
      <c r="DV121" s="794" t="s">
        <v>444</v>
      </c>
      <c r="DW121" s="794"/>
      <c r="DX121" s="794"/>
      <c r="DY121" s="794"/>
      <c r="DZ121" s="795"/>
    </row>
    <row r="122" spans="1:130" s="230" customFormat="1" ht="26.25" customHeight="1">
      <c r="A122" s="820"/>
      <c r="B122" s="821"/>
      <c r="C122" s="815" t="s">
        <v>452</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444</v>
      </c>
      <c r="AB122" s="780"/>
      <c r="AC122" s="780"/>
      <c r="AD122" s="780"/>
      <c r="AE122" s="781"/>
      <c r="AF122" s="782" t="s">
        <v>444</v>
      </c>
      <c r="AG122" s="780"/>
      <c r="AH122" s="780"/>
      <c r="AI122" s="780"/>
      <c r="AJ122" s="781"/>
      <c r="AK122" s="782" t="s">
        <v>177</v>
      </c>
      <c r="AL122" s="780"/>
      <c r="AM122" s="780"/>
      <c r="AN122" s="780"/>
      <c r="AO122" s="781"/>
      <c r="AP122" s="824" t="s">
        <v>444</v>
      </c>
      <c r="AQ122" s="825"/>
      <c r="AR122" s="825"/>
      <c r="AS122" s="825"/>
      <c r="AT122" s="826"/>
      <c r="AU122" s="883"/>
      <c r="AV122" s="884"/>
      <c r="AW122" s="884"/>
      <c r="AX122" s="884"/>
      <c r="AY122" s="885"/>
      <c r="AZ122" s="838" t="s">
        <v>472</v>
      </c>
      <c r="BA122" s="839"/>
      <c r="BB122" s="839"/>
      <c r="BC122" s="839"/>
      <c r="BD122" s="839"/>
      <c r="BE122" s="839"/>
      <c r="BF122" s="839"/>
      <c r="BG122" s="839"/>
      <c r="BH122" s="839"/>
      <c r="BI122" s="839"/>
      <c r="BJ122" s="839"/>
      <c r="BK122" s="839"/>
      <c r="BL122" s="839"/>
      <c r="BM122" s="839"/>
      <c r="BN122" s="839"/>
      <c r="BO122" s="839"/>
      <c r="BP122" s="840"/>
      <c r="BQ122" s="879">
        <v>5590395</v>
      </c>
      <c r="BR122" s="845"/>
      <c r="BS122" s="845"/>
      <c r="BT122" s="845"/>
      <c r="BU122" s="845"/>
      <c r="BV122" s="845">
        <v>5182100</v>
      </c>
      <c r="BW122" s="845"/>
      <c r="BX122" s="845"/>
      <c r="BY122" s="845"/>
      <c r="BZ122" s="845"/>
      <c r="CA122" s="845">
        <v>5002334</v>
      </c>
      <c r="CB122" s="845"/>
      <c r="CC122" s="845"/>
      <c r="CD122" s="845"/>
      <c r="CE122" s="845"/>
      <c r="CF122" s="846">
        <v>157.1</v>
      </c>
      <c r="CG122" s="847"/>
      <c r="CH122" s="847"/>
      <c r="CI122" s="847"/>
      <c r="CJ122" s="847"/>
      <c r="CK122" s="869"/>
      <c r="CL122" s="855"/>
      <c r="CM122" s="855"/>
      <c r="CN122" s="855"/>
      <c r="CO122" s="856"/>
      <c r="CP122" s="835" t="s">
        <v>473</v>
      </c>
      <c r="CQ122" s="836"/>
      <c r="CR122" s="836"/>
      <c r="CS122" s="836"/>
      <c r="CT122" s="836"/>
      <c r="CU122" s="836"/>
      <c r="CV122" s="836"/>
      <c r="CW122" s="836"/>
      <c r="CX122" s="836"/>
      <c r="CY122" s="836"/>
      <c r="CZ122" s="836"/>
      <c r="DA122" s="836"/>
      <c r="DB122" s="836"/>
      <c r="DC122" s="836"/>
      <c r="DD122" s="836"/>
      <c r="DE122" s="836"/>
      <c r="DF122" s="837"/>
      <c r="DG122" s="816" t="s">
        <v>177</v>
      </c>
      <c r="DH122" s="817"/>
      <c r="DI122" s="817"/>
      <c r="DJ122" s="817"/>
      <c r="DK122" s="817"/>
      <c r="DL122" s="817" t="s">
        <v>444</v>
      </c>
      <c r="DM122" s="817"/>
      <c r="DN122" s="817"/>
      <c r="DO122" s="817"/>
      <c r="DP122" s="817"/>
      <c r="DQ122" s="817" t="s">
        <v>444</v>
      </c>
      <c r="DR122" s="817"/>
      <c r="DS122" s="817"/>
      <c r="DT122" s="817"/>
      <c r="DU122" s="817"/>
      <c r="DV122" s="794" t="s">
        <v>177</v>
      </c>
      <c r="DW122" s="794"/>
      <c r="DX122" s="794"/>
      <c r="DY122" s="794"/>
      <c r="DZ122" s="795"/>
    </row>
    <row r="123" spans="1:130" s="230" customFormat="1" ht="26.25" customHeight="1">
      <c r="A123" s="820"/>
      <c r="B123" s="821"/>
      <c r="C123" s="815" t="s">
        <v>458</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177</v>
      </c>
      <c r="AB123" s="780"/>
      <c r="AC123" s="780"/>
      <c r="AD123" s="780"/>
      <c r="AE123" s="781"/>
      <c r="AF123" s="782" t="s">
        <v>177</v>
      </c>
      <c r="AG123" s="780"/>
      <c r="AH123" s="780"/>
      <c r="AI123" s="780"/>
      <c r="AJ123" s="781"/>
      <c r="AK123" s="782" t="s">
        <v>177</v>
      </c>
      <c r="AL123" s="780"/>
      <c r="AM123" s="780"/>
      <c r="AN123" s="780"/>
      <c r="AO123" s="781"/>
      <c r="AP123" s="824" t="s">
        <v>177</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474</v>
      </c>
      <c r="BP123" s="878"/>
      <c r="BQ123" s="832">
        <v>7823655</v>
      </c>
      <c r="BR123" s="833"/>
      <c r="BS123" s="833"/>
      <c r="BT123" s="833"/>
      <c r="BU123" s="833"/>
      <c r="BV123" s="833">
        <v>7792162</v>
      </c>
      <c r="BW123" s="833"/>
      <c r="BX123" s="833"/>
      <c r="BY123" s="833"/>
      <c r="BZ123" s="833"/>
      <c r="CA123" s="833">
        <v>7877439</v>
      </c>
      <c r="CB123" s="833"/>
      <c r="CC123" s="833"/>
      <c r="CD123" s="833"/>
      <c r="CE123" s="833"/>
      <c r="CF123" s="748"/>
      <c r="CG123" s="749"/>
      <c r="CH123" s="749"/>
      <c r="CI123" s="749"/>
      <c r="CJ123" s="834"/>
      <c r="CK123" s="869"/>
      <c r="CL123" s="855"/>
      <c r="CM123" s="855"/>
      <c r="CN123" s="855"/>
      <c r="CO123" s="856"/>
      <c r="CP123" s="835" t="s">
        <v>475</v>
      </c>
      <c r="CQ123" s="836"/>
      <c r="CR123" s="836"/>
      <c r="CS123" s="836"/>
      <c r="CT123" s="836"/>
      <c r="CU123" s="836"/>
      <c r="CV123" s="836"/>
      <c r="CW123" s="836"/>
      <c r="CX123" s="836"/>
      <c r="CY123" s="836"/>
      <c r="CZ123" s="836"/>
      <c r="DA123" s="836"/>
      <c r="DB123" s="836"/>
      <c r="DC123" s="836"/>
      <c r="DD123" s="836"/>
      <c r="DE123" s="836"/>
      <c r="DF123" s="837"/>
      <c r="DG123" s="779" t="s">
        <v>444</v>
      </c>
      <c r="DH123" s="780"/>
      <c r="DI123" s="780"/>
      <c r="DJ123" s="780"/>
      <c r="DK123" s="781"/>
      <c r="DL123" s="782" t="s">
        <v>444</v>
      </c>
      <c r="DM123" s="780"/>
      <c r="DN123" s="780"/>
      <c r="DO123" s="780"/>
      <c r="DP123" s="781"/>
      <c r="DQ123" s="782" t="s">
        <v>177</v>
      </c>
      <c r="DR123" s="780"/>
      <c r="DS123" s="780"/>
      <c r="DT123" s="780"/>
      <c r="DU123" s="781"/>
      <c r="DV123" s="824" t="s">
        <v>444</v>
      </c>
      <c r="DW123" s="825"/>
      <c r="DX123" s="825"/>
      <c r="DY123" s="825"/>
      <c r="DZ123" s="826"/>
    </row>
    <row r="124" spans="1:130" s="230" customFormat="1" ht="26.25" customHeight="1" thickBot="1">
      <c r="A124" s="820"/>
      <c r="B124" s="821"/>
      <c r="C124" s="815" t="s">
        <v>461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444</v>
      </c>
      <c r="AB124" s="780"/>
      <c r="AC124" s="780"/>
      <c r="AD124" s="780"/>
      <c r="AE124" s="781"/>
      <c r="AF124" s="782" t="s">
        <v>444</v>
      </c>
      <c r="AG124" s="780"/>
      <c r="AH124" s="780"/>
      <c r="AI124" s="780"/>
      <c r="AJ124" s="781"/>
      <c r="AK124" s="782" t="s">
        <v>177</v>
      </c>
      <c r="AL124" s="780"/>
      <c r="AM124" s="780"/>
      <c r="AN124" s="780"/>
      <c r="AO124" s="781"/>
      <c r="AP124" s="824" t="s">
        <v>444</v>
      </c>
      <c r="AQ124" s="825"/>
      <c r="AR124" s="825"/>
      <c r="AS124" s="825"/>
      <c r="AT124" s="826"/>
      <c r="AU124" s="827" t="s">
        <v>476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30.4</v>
      </c>
      <c r="BR124" s="831"/>
      <c r="BS124" s="831"/>
      <c r="BT124" s="831"/>
      <c r="BU124" s="831"/>
      <c r="BV124" s="831">
        <v>18.2</v>
      </c>
      <c r="BW124" s="831"/>
      <c r="BX124" s="831"/>
      <c r="BY124" s="831"/>
      <c r="BZ124" s="831"/>
      <c r="CA124" s="831">
        <v>10</v>
      </c>
      <c r="CB124" s="831"/>
      <c r="CC124" s="831"/>
      <c r="CD124" s="831"/>
      <c r="CE124" s="831"/>
      <c r="CF124" s="726"/>
      <c r="CG124" s="727"/>
      <c r="CH124" s="727"/>
      <c r="CI124" s="727"/>
      <c r="CJ124" s="862"/>
      <c r="CK124" s="870"/>
      <c r="CL124" s="870"/>
      <c r="CM124" s="870"/>
      <c r="CN124" s="870"/>
      <c r="CO124" s="871"/>
      <c r="CP124" s="835" t="s">
        <v>477</v>
      </c>
      <c r="CQ124" s="836"/>
      <c r="CR124" s="836"/>
      <c r="CS124" s="836"/>
      <c r="CT124" s="836"/>
      <c r="CU124" s="836"/>
      <c r="CV124" s="836"/>
      <c r="CW124" s="836"/>
      <c r="CX124" s="836"/>
      <c r="CY124" s="836"/>
      <c r="CZ124" s="836"/>
      <c r="DA124" s="836"/>
      <c r="DB124" s="836"/>
      <c r="DC124" s="836"/>
      <c r="DD124" s="836"/>
      <c r="DE124" s="836"/>
      <c r="DF124" s="837"/>
      <c r="DG124" s="763" t="s">
        <v>177</v>
      </c>
      <c r="DH124" s="764"/>
      <c r="DI124" s="764"/>
      <c r="DJ124" s="764"/>
      <c r="DK124" s="765"/>
      <c r="DL124" s="766" t="s">
        <v>177</v>
      </c>
      <c r="DM124" s="764"/>
      <c r="DN124" s="764"/>
      <c r="DO124" s="764"/>
      <c r="DP124" s="765"/>
      <c r="DQ124" s="766" t="s">
        <v>444</v>
      </c>
      <c r="DR124" s="764"/>
      <c r="DS124" s="764"/>
      <c r="DT124" s="764"/>
      <c r="DU124" s="765"/>
      <c r="DV124" s="848" t="s">
        <v>177</v>
      </c>
      <c r="DW124" s="849"/>
      <c r="DX124" s="849"/>
      <c r="DY124" s="849"/>
      <c r="DZ124" s="850"/>
    </row>
    <row r="125" spans="1:130" s="230" customFormat="1" ht="26.25" customHeight="1">
      <c r="A125" s="820"/>
      <c r="B125" s="821"/>
      <c r="C125" s="815" t="s">
        <v>463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177</v>
      </c>
      <c r="AB125" s="780"/>
      <c r="AC125" s="780"/>
      <c r="AD125" s="780"/>
      <c r="AE125" s="781"/>
      <c r="AF125" s="782" t="s">
        <v>177</v>
      </c>
      <c r="AG125" s="780"/>
      <c r="AH125" s="780"/>
      <c r="AI125" s="780"/>
      <c r="AJ125" s="781"/>
      <c r="AK125" s="782" t="s">
        <v>444</v>
      </c>
      <c r="AL125" s="780"/>
      <c r="AM125" s="780"/>
      <c r="AN125" s="780"/>
      <c r="AO125" s="781"/>
      <c r="AP125" s="824" t="s">
        <v>444</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478</v>
      </c>
      <c r="CL125" s="852"/>
      <c r="CM125" s="852"/>
      <c r="CN125" s="852"/>
      <c r="CO125" s="853"/>
      <c r="CP125" s="860" t="s">
        <v>479</v>
      </c>
      <c r="CQ125" s="808"/>
      <c r="CR125" s="808"/>
      <c r="CS125" s="808"/>
      <c r="CT125" s="808"/>
      <c r="CU125" s="808"/>
      <c r="CV125" s="808"/>
      <c r="CW125" s="808"/>
      <c r="CX125" s="808"/>
      <c r="CY125" s="808"/>
      <c r="CZ125" s="808"/>
      <c r="DA125" s="808"/>
      <c r="DB125" s="808"/>
      <c r="DC125" s="808"/>
      <c r="DD125" s="808"/>
      <c r="DE125" s="808"/>
      <c r="DF125" s="809"/>
      <c r="DG125" s="861" t="s">
        <v>444</v>
      </c>
      <c r="DH125" s="842"/>
      <c r="DI125" s="842"/>
      <c r="DJ125" s="842"/>
      <c r="DK125" s="842"/>
      <c r="DL125" s="842" t="s">
        <v>177</v>
      </c>
      <c r="DM125" s="842"/>
      <c r="DN125" s="842"/>
      <c r="DO125" s="842"/>
      <c r="DP125" s="842"/>
      <c r="DQ125" s="842" t="s">
        <v>444</v>
      </c>
      <c r="DR125" s="842"/>
      <c r="DS125" s="842"/>
      <c r="DT125" s="842"/>
      <c r="DU125" s="842"/>
      <c r="DV125" s="843" t="s">
        <v>177</v>
      </c>
      <c r="DW125" s="843"/>
      <c r="DX125" s="843"/>
      <c r="DY125" s="843"/>
      <c r="DZ125" s="844"/>
    </row>
    <row r="126" spans="1:130" s="230" customFormat="1" ht="26.25" customHeight="1" thickBot="1">
      <c r="A126" s="820"/>
      <c r="B126" s="821"/>
      <c r="C126" s="815" t="s">
        <v>465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177</v>
      </c>
      <c r="AB126" s="780"/>
      <c r="AC126" s="780"/>
      <c r="AD126" s="780"/>
      <c r="AE126" s="781"/>
      <c r="AF126" s="782" t="s">
        <v>444</v>
      </c>
      <c r="AG126" s="780"/>
      <c r="AH126" s="780"/>
      <c r="AI126" s="780"/>
      <c r="AJ126" s="781"/>
      <c r="AK126" s="782" t="s">
        <v>444</v>
      </c>
      <c r="AL126" s="780"/>
      <c r="AM126" s="780"/>
      <c r="AN126" s="780"/>
      <c r="AO126" s="781"/>
      <c r="AP126" s="824" t="s">
        <v>444</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480</v>
      </c>
      <c r="CQ126" s="752"/>
      <c r="CR126" s="752"/>
      <c r="CS126" s="752"/>
      <c r="CT126" s="752"/>
      <c r="CU126" s="752"/>
      <c r="CV126" s="752"/>
      <c r="CW126" s="752"/>
      <c r="CX126" s="752"/>
      <c r="CY126" s="752"/>
      <c r="CZ126" s="752"/>
      <c r="DA126" s="752"/>
      <c r="DB126" s="752"/>
      <c r="DC126" s="752"/>
      <c r="DD126" s="752"/>
      <c r="DE126" s="752"/>
      <c r="DF126" s="753"/>
      <c r="DG126" s="816" t="s">
        <v>444</v>
      </c>
      <c r="DH126" s="817"/>
      <c r="DI126" s="817"/>
      <c r="DJ126" s="817"/>
      <c r="DK126" s="817"/>
      <c r="DL126" s="817" t="s">
        <v>444</v>
      </c>
      <c r="DM126" s="817"/>
      <c r="DN126" s="817"/>
      <c r="DO126" s="817"/>
      <c r="DP126" s="817"/>
      <c r="DQ126" s="817" t="s">
        <v>444</v>
      </c>
      <c r="DR126" s="817"/>
      <c r="DS126" s="817"/>
      <c r="DT126" s="817"/>
      <c r="DU126" s="817"/>
      <c r="DV126" s="794" t="s">
        <v>177</v>
      </c>
      <c r="DW126" s="794"/>
      <c r="DX126" s="794"/>
      <c r="DY126" s="794"/>
      <c r="DZ126" s="795"/>
    </row>
    <row r="127" spans="1:130" s="230" customFormat="1" ht="26.25" customHeight="1">
      <c r="A127" s="822"/>
      <c r="B127" s="823"/>
      <c r="C127" s="838" t="s">
        <v>481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177</v>
      </c>
      <c r="AB127" s="780"/>
      <c r="AC127" s="780"/>
      <c r="AD127" s="780"/>
      <c r="AE127" s="781"/>
      <c r="AF127" s="782" t="s">
        <v>444</v>
      </c>
      <c r="AG127" s="780"/>
      <c r="AH127" s="780"/>
      <c r="AI127" s="780"/>
      <c r="AJ127" s="781"/>
      <c r="AK127" s="782" t="s">
        <v>444</v>
      </c>
      <c r="AL127" s="780"/>
      <c r="AM127" s="780"/>
      <c r="AN127" s="780"/>
      <c r="AO127" s="781"/>
      <c r="AP127" s="824" t="s">
        <v>444</v>
      </c>
      <c r="AQ127" s="825"/>
      <c r="AR127" s="825"/>
      <c r="AS127" s="825"/>
      <c r="AT127" s="826"/>
      <c r="AU127" s="232"/>
      <c r="AV127" s="232"/>
      <c r="AW127" s="232"/>
      <c r="AX127" s="841" t="s">
        <v>482</v>
      </c>
      <c r="AY127" s="812"/>
      <c r="AZ127" s="812"/>
      <c r="BA127" s="812"/>
      <c r="BB127" s="812"/>
      <c r="BC127" s="812"/>
      <c r="BD127" s="812"/>
      <c r="BE127" s="813"/>
      <c r="BF127" s="811" t="s">
        <v>483</v>
      </c>
      <c r="BG127" s="812"/>
      <c r="BH127" s="812"/>
      <c r="BI127" s="812"/>
      <c r="BJ127" s="812"/>
      <c r="BK127" s="812"/>
      <c r="BL127" s="813"/>
      <c r="BM127" s="811" t="s">
        <v>484</v>
      </c>
      <c r="BN127" s="812"/>
      <c r="BO127" s="812"/>
      <c r="BP127" s="812"/>
      <c r="BQ127" s="812"/>
      <c r="BR127" s="812"/>
      <c r="BS127" s="813"/>
      <c r="BT127" s="811" t="s">
        <v>485</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486</v>
      </c>
      <c r="CQ127" s="752"/>
      <c r="CR127" s="752"/>
      <c r="CS127" s="752"/>
      <c r="CT127" s="752"/>
      <c r="CU127" s="752"/>
      <c r="CV127" s="752"/>
      <c r="CW127" s="752"/>
      <c r="CX127" s="752"/>
      <c r="CY127" s="752"/>
      <c r="CZ127" s="752"/>
      <c r="DA127" s="752"/>
      <c r="DB127" s="752"/>
      <c r="DC127" s="752"/>
      <c r="DD127" s="752"/>
      <c r="DE127" s="752"/>
      <c r="DF127" s="753"/>
      <c r="DG127" s="816" t="s">
        <v>177</v>
      </c>
      <c r="DH127" s="817"/>
      <c r="DI127" s="817"/>
      <c r="DJ127" s="817"/>
      <c r="DK127" s="817"/>
      <c r="DL127" s="817" t="s">
        <v>444</v>
      </c>
      <c r="DM127" s="817"/>
      <c r="DN127" s="817"/>
      <c r="DO127" s="817"/>
      <c r="DP127" s="817"/>
      <c r="DQ127" s="817" t="s">
        <v>177</v>
      </c>
      <c r="DR127" s="817"/>
      <c r="DS127" s="817"/>
      <c r="DT127" s="817"/>
      <c r="DU127" s="817"/>
      <c r="DV127" s="794" t="s">
        <v>444</v>
      </c>
      <c r="DW127" s="794"/>
      <c r="DX127" s="794"/>
      <c r="DY127" s="794"/>
      <c r="DZ127" s="795"/>
    </row>
    <row r="128" spans="1:130" s="230" customFormat="1" ht="26.25" customHeight="1" thickBot="1">
      <c r="A128" s="796" t="s">
        <v>487</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488</v>
      </c>
      <c r="X128" s="798"/>
      <c r="Y128" s="798"/>
      <c r="Z128" s="799"/>
      <c r="AA128" s="800" t="s">
        <v>177</v>
      </c>
      <c r="AB128" s="801"/>
      <c r="AC128" s="801"/>
      <c r="AD128" s="801"/>
      <c r="AE128" s="802"/>
      <c r="AF128" s="803" t="s">
        <v>444</v>
      </c>
      <c r="AG128" s="801"/>
      <c r="AH128" s="801"/>
      <c r="AI128" s="801"/>
      <c r="AJ128" s="802"/>
      <c r="AK128" s="803">
        <v>94</v>
      </c>
      <c r="AL128" s="801"/>
      <c r="AM128" s="801"/>
      <c r="AN128" s="801"/>
      <c r="AO128" s="802"/>
      <c r="AP128" s="804"/>
      <c r="AQ128" s="805"/>
      <c r="AR128" s="805"/>
      <c r="AS128" s="805"/>
      <c r="AT128" s="806"/>
      <c r="AU128" s="232"/>
      <c r="AV128" s="232"/>
      <c r="AW128" s="232"/>
      <c r="AX128" s="807" t="s">
        <v>489</v>
      </c>
      <c r="AY128" s="808"/>
      <c r="AZ128" s="808"/>
      <c r="BA128" s="808"/>
      <c r="BB128" s="808"/>
      <c r="BC128" s="808"/>
      <c r="BD128" s="808"/>
      <c r="BE128" s="809"/>
      <c r="BF128" s="786" t="s">
        <v>177</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490</v>
      </c>
      <c r="CQ128" s="730"/>
      <c r="CR128" s="730"/>
      <c r="CS128" s="730"/>
      <c r="CT128" s="730"/>
      <c r="CU128" s="730"/>
      <c r="CV128" s="730"/>
      <c r="CW128" s="730"/>
      <c r="CX128" s="730"/>
      <c r="CY128" s="730"/>
      <c r="CZ128" s="730"/>
      <c r="DA128" s="730"/>
      <c r="DB128" s="730"/>
      <c r="DC128" s="730"/>
      <c r="DD128" s="730"/>
      <c r="DE128" s="730"/>
      <c r="DF128" s="731"/>
      <c r="DG128" s="790">
        <v>7816</v>
      </c>
      <c r="DH128" s="791"/>
      <c r="DI128" s="791"/>
      <c r="DJ128" s="791"/>
      <c r="DK128" s="791"/>
      <c r="DL128" s="791">
        <v>6258</v>
      </c>
      <c r="DM128" s="791"/>
      <c r="DN128" s="791"/>
      <c r="DO128" s="791"/>
      <c r="DP128" s="791"/>
      <c r="DQ128" s="791">
        <v>5289</v>
      </c>
      <c r="DR128" s="791"/>
      <c r="DS128" s="791"/>
      <c r="DT128" s="791"/>
      <c r="DU128" s="791"/>
      <c r="DV128" s="792">
        <v>0.2</v>
      </c>
      <c r="DW128" s="792"/>
      <c r="DX128" s="792"/>
      <c r="DY128" s="792"/>
      <c r="DZ128" s="793"/>
    </row>
    <row r="129" spans="1:131" s="230" customFormat="1" ht="26.25" customHeight="1">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491</v>
      </c>
      <c r="X129" s="777"/>
      <c r="Y129" s="777"/>
      <c r="Z129" s="778"/>
      <c r="AA129" s="779">
        <v>3541620</v>
      </c>
      <c r="AB129" s="780"/>
      <c r="AC129" s="780"/>
      <c r="AD129" s="780"/>
      <c r="AE129" s="781"/>
      <c r="AF129" s="782">
        <v>3815118</v>
      </c>
      <c r="AG129" s="780"/>
      <c r="AH129" s="780"/>
      <c r="AI129" s="780"/>
      <c r="AJ129" s="781"/>
      <c r="AK129" s="782">
        <v>3749597</v>
      </c>
      <c r="AL129" s="780"/>
      <c r="AM129" s="780"/>
      <c r="AN129" s="780"/>
      <c r="AO129" s="781"/>
      <c r="AP129" s="783"/>
      <c r="AQ129" s="784"/>
      <c r="AR129" s="784"/>
      <c r="AS129" s="784"/>
      <c r="AT129" s="785"/>
      <c r="AU129" s="233"/>
      <c r="AV129" s="233"/>
      <c r="AW129" s="233"/>
      <c r="AX129" s="751" t="s">
        <v>492</v>
      </c>
      <c r="AY129" s="752"/>
      <c r="AZ129" s="752"/>
      <c r="BA129" s="752"/>
      <c r="BB129" s="752"/>
      <c r="BC129" s="752"/>
      <c r="BD129" s="752"/>
      <c r="BE129" s="753"/>
      <c r="BF129" s="770" t="s">
        <v>177</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74" t="s">
        <v>493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494</v>
      </c>
      <c r="X130" s="777"/>
      <c r="Y130" s="777"/>
      <c r="Z130" s="778"/>
      <c r="AA130" s="779">
        <v>535327</v>
      </c>
      <c r="AB130" s="780"/>
      <c r="AC130" s="780"/>
      <c r="AD130" s="780"/>
      <c r="AE130" s="781"/>
      <c r="AF130" s="782">
        <v>567063</v>
      </c>
      <c r="AG130" s="780"/>
      <c r="AH130" s="780"/>
      <c r="AI130" s="780"/>
      <c r="AJ130" s="781"/>
      <c r="AK130" s="782">
        <v>565581</v>
      </c>
      <c r="AL130" s="780"/>
      <c r="AM130" s="780"/>
      <c r="AN130" s="780"/>
      <c r="AO130" s="781"/>
      <c r="AP130" s="783"/>
      <c r="AQ130" s="784"/>
      <c r="AR130" s="784"/>
      <c r="AS130" s="784"/>
      <c r="AT130" s="785"/>
      <c r="AU130" s="233"/>
      <c r="AV130" s="233"/>
      <c r="AW130" s="233"/>
      <c r="AX130" s="751" t="s">
        <v>495</v>
      </c>
      <c r="AY130" s="752"/>
      <c r="AZ130" s="752"/>
      <c r="BA130" s="752"/>
      <c r="BB130" s="752"/>
      <c r="BC130" s="752"/>
      <c r="BD130" s="752"/>
      <c r="BE130" s="753"/>
      <c r="BF130" s="754">
        <v>11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496</v>
      </c>
      <c r="X131" s="761"/>
      <c r="Y131" s="761"/>
      <c r="Z131" s="762"/>
      <c r="AA131" s="763">
        <v>3006293</v>
      </c>
      <c r="AB131" s="764"/>
      <c r="AC131" s="764"/>
      <c r="AD131" s="764"/>
      <c r="AE131" s="765"/>
      <c r="AF131" s="766">
        <v>3248055</v>
      </c>
      <c r="AG131" s="764"/>
      <c r="AH131" s="764"/>
      <c r="AI131" s="764"/>
      <c r="AJ131" s="765"/>
      <c r="AK131" s="766">
        <v>3184016</v>
      </c>
      <c r="AL131" s="764"/>
      <c r="AM131" s="764"/>
      <c r="AN131" s="764"/>
      <c r="AO131" s="765"/>
      <c r="AP131" s="767"/>
      <c r="AQ131" s="768"/>
      <c r="AR131" s="768"/>
      <c r="AS131" s="768"/>
      <c r="AT131" s="769"/>
      <c r="AU131" s="233"/>
      <c r="AV131" s="233"/>
      <c r="AW131" s="233"/>
      <c r="AX131" s="729" t="s">
        <v>497</v>
      </c>
      <c r="AY131" s="730"/>
      <c r="AZ131" s="730"/>
      <c r="BA131" s="730"/>
      <c r="BB131" s="730"/>
      <c r="BC131" s="730"/>
      <c r="BD131" s="730"/>
      <c r="BE131" s="731"/>
      <c r="BF131" s="732">
        <v>10</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38" t="s">
        <v>498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499</v>
      </c>
      <c r="W132" s="742"/>
      <c r="X132" s="742"/>
      <c r="Y132" s="742"/>
      <c r="Z132" s="743"/>
      <c r="AA132" s="744">
        <v>11.153137770000001</v>
      </c>
      <c r="AB132" s="745"/>
      <c r="AC132" s="745"/>
      <c r="AD132" s="745"/>
      <c r="AE132" s="746"/>
      <c r="AF132" s="747">
        <v>10.8769402</v>
      </c>
      <c r="AG132" s="745"/>
      <c r="AH132" s="745"/>
      <c r="AI132" s="745"/>
      <c r="AJ132" s="746"/>
      <c r="AK132" s="747">
        <v>11.25861177</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500</v>
      </c>
      <c r="W133" s="721"/>
      <c r="X133" s="721"/>
      <c r="Y133" s="721"/>
      <c r="Z133" s="722"/>
      <c r="AA133" s="723">
        <v>11.5</v>
      </c>
      <c r="AB133" s="724"/>
      <c r="AC133" s="724"/>
      <c r="AD133" s="724"/>
      <c r="AE133" s="725"/>
      <c r="AF133" s="723">
        <v>11.2</v>
      </c>
      <c r="AG133" s="724"/>
      <c r="AH133" s="724"/>
      <c r="AI133" s="724"/>
      <c r="AJ133" s="725"/>
      <c r="AK133" s="723">
        <v>11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MZ/dChtbg3eAFz6LCZhBo2R6Tx+ARjGFGG8WIApBo6WFWd3b4MBAfk64Q4sPDBz5B9VRNOvSvZkKQHh7Ia6fvQ==" saltValue="HG1l62+cQ/Rc++T/np2NP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59055118110236227" bottom="0.39370078740157483" header="0.39370078740157483" footer="0.19685039370078741"/>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501</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A7b5nbBh58UApaA6fGuIie9Q5Z4LAaoKl2rXSRYC7KK5MtD6eKbAYGYukAocWgBgJRGCjLIgILNr4UGKsyvFw==" saltValue="CrB8u2GHXZGkekdupJN69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rsuCp2U7i38qJG9ukVFmJrt8XPZGZiJdx6h3U+tfiwmg26bSSXYdI/o5/ZHnFPuG3LuaRj01X/Mfc4YtsGq30Q==" saltValue="2Qm7LJaUw5I0M+P1E/TOk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502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503</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504</v>
      </c>
      <c r="AP7" s="272"/>
      <c r="AQ7" s="273" t="s">
        <v>505</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506</v>
      </c>
      <c r="AQ8" s="279" t="s">
        <v>507</v>
      </c>
      <c r="AR8" s="280" t="s">
        <v>508</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509</v>
      </c>
      <c r="AL9" s="1131"/>
      <c r="AM9" s="1131"/>
      <c r="AN9" s="1132"/>
      <c r="AO9" s="281">
        <v>1053615</v>
      </c>
      <c r="AP9" s="281">
        <v>196460</v>
      </c>
      <c r="AQ9" s="282">
        <v>166998</v>
      </c>
      <c r="AR9" s="283">
        <v>17.600000000000001</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510</v>
      </c>
      <c r="AL10" s="1131"/>
      <c r="AM10" s="1131"/>
      <c r="AN10" s="1132"/>
      <c r="AO10" s="284">
        <v>161291</v>
      </c>
      <c r="AP10" s="284">
        <v>30075</v>
      </c>
      <c r="AQ10" s="285">
        <v>26170</v>
      </c>
      <c r="AR10" s="286">
        <v>14.9</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511</v>
      </c>
      <c r="AL11" s="1131"/>
      <c r="AM11" s="1131"/>
      <c r="AN11" s="1132"/>
      <c r="AO11" s="284">
        <v>12457</v>
      </c>
      <c r="AP11" s="284">
        <v>2323</v>
      </c>
      <c r="AQ11" s="285">
        <v>5047</v>
      </c>
      <c r="AR11" s="286">
        <v>-54</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512</v>
      </c>
      <c r="AL12" s="1131"/>
      <c r="AM12" s="1131"/>
      <c r="AN12" s="1132"/>
      <c r="AO12" s="284" t="s">
        <v>513</v>
      </c>
      <c r="AP12" s="284" t="s">
        <v>513</v>
      </c>
      <c r="AQ12" s="285" t="s">
        <v>513</v>
      </c>
      <c r="AR12" s="286" t="s">
        <v>513</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514</v>
      </c>
      <c r="AL13" s="1131"/>
      <c r="AM13" s="1131"/>
      <c r="AN13" s="1132"/>
      <c r="AO13" s="284">
        <v>66434</v>
      </c>
      <c r="AP13" s="284">
        <v>12387</v>
      </c>
      <c r="AQ13" s="285">
        <v>6466</v>
      </c>
      <c r="AR13" s="286">
        <v>91.6</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515</v>
      </c>
      <c r="AL14" s="1131"/>
      <c r="AM14" s="1131"/>
      <c r="AN14" s="1132"/>
      <c r="AO14" s="284">
        <v>13898</v>
      </c>
      <c r="AP14" s="284">
        <v>2591</v>
      </c>
      <c r="AQ14" s="285">
        <v>3589</v>
      </c>
      <c r="AR14" s="286">
        <v>-27.8</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516</v>
      </c>
      <c r="AL15" s="1134"/>
      <c r="AM15" s="1134"/>
      <c r="AN15" s="1135"/>
      <c r="AO15" s="284">
        <v>-89369</v>
      </c>
      <c r="AP15" s="284">
        <v>-16664</v>
      </c>
      <c r="AQ15" s="285">
        <v>-12920</v>
      </c>
      <c r="AR15" s="286">
        <v>29</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1218326</v>
      </c>
      <c r="AP16" s="284">
        <v>227172</v>
      </c>
      <c r="AQ16" s="285">
        <v>195349</v>
      </c>
      <c r="AR16" s="286">
        <v>16.3</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517</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518</v>
      </c>
      <c r="AP20" s="293" t="s">
        <v>519</v>
      </c>
      <c r="AQ20" s="294" t="s">
        <v>520</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521</v>
      </c>
      <c r="AL21" s="1137"/>
      <c r="AM21" s="1137"/>
      <c r="AN21" s="1138"/>
      <c r="AO21" s="297">
        <v>17.53</v>
      </c>
      <c r="AP21" s="298">
        <v>16.600000000000001</v>
      </c>
      <c r="AQ21" s="299">
        <v>0.93</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522</v>
      </c>
      <c r="AL22" s="1137"/>
      <c r="AM22" s="1137"/>
      <c r="AN22" s="1138"/>
      <c r="AO22" s="302">
        <v>96.9</v>
      </c>
      <c r="AP22" s="303">
        <v>95.6</v>
      </c>
      <c r="AQ22" s="304">
        <v>1.3</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29" t="s">
        <v>523</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c r="A27" s="309"/>
      <c r="AO27" s="262"/>
      <c r="AP27" s="262"/>
      <c r="AQ27" s="262"/>
      <c r="AR27" s="262"/>
      <c r="AS27" s="262"/>
      <c r="AT27" s="262"/>
    </row>
    <row r="28" spans="1:46" ht="17.25">
      <c r="A28" s="263" t="s">
        <v>524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525</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504</v>
      </c>
      <c r="AP30" s="272"/>
      <c r="AQ30" s="273" t="s">
        <v>505</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506</v>
      </c>
      <c r="AQ31" s="279" t="s">
        <v>507</v>
      </c>
      <c r="AR31" s="280" t="s">
        <v>508</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526</v>
      </c>
      <c r="AL32" s="1121"/>
      <c r="AM32" s="1121"/>
      <c r="AN32" s="1122"/>
      <c r="AO32" s="312">
        <v>796774</v>
      </c>
      <c r="AP32" s="312">
        <v>148569</v>
      </c>
      <c r="AQ32" s="313">
        <v>125145</v>
      </c>
      <c r="AR32" s="314">
        <v>18.7</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527</v>
      </c>
      <c r="AL33" s="1121"/>
      <c r="AM33" s="1121"/>
      <c r="AN33" s="1122"/>
      <c r="AO33" s="312" t="s">
        <v>513</v>
      </c>
      <c r="AP33" s="312" t="s">
        <v>513</v>
      </c>
      <c r="AQ33" s="313">
        <v>142</v>
      </c>
      <c r="AR33" s="314" t="s">
        <v>513</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528</v>
      </c>
      <c r="AL34" s="1121"/>
      <c r="AM34" s="1121"/>
      <c r="AN34" s="1122"/>
      <c r="AO34" s="312" t="s">
        <v>513</v>
      </c>
      <c r="AP34" s="312" t="s">
        <v>513</v>
      </c>
      <c r="AQ34" s="313">
        <v>186</v>
      </c>
      <c r="AR34" s="314" t="s">
        <v>513</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529</v>
      </c>
      <c r="AL35" s="1121"/>
      <c r="AM35" s="1121"/>
      <c r="AN35" s="1122"/>
      <c r="AO35" s="312">
        <v>50560</v>
      </c>
      <c r="AP35" s="312">
        <v>9428</v>
      </c>
      <c r="AQ35" s="313">
        <v>24116</v>
      </c>
      <c r="AR35" s="314">
        <v>-60.9</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530</v>
      </c>
      <c r="AL36" s="1121"/>
      <c r="AM36" s="1121"/>
      <c r="AN36" s="1122"/>
      <c r="AO36" s="312">
        <v>76689</v>
      </c>
      <c r="AP36" s="312">
        <v>14300</v>
      </c>
      <c r="AQ36" s="313">
        <v>3945</v>
      </c>
      <c r="AR36" s="314">
        <v>262.5</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531</v>
      </c>
      <c r="AL37" s="1121"/>
      <c r="AM37" s="1121"/>
      <c r="AN37" s="1122"/>
      <c r="AO37" s="312" t="s">
        <v>513</v>
      </c>
      <c r="AP37" s="312" t="s">
        <v>513</v>
      </c>
      <c r="AQ37" s="313">
        <v>817</v>
      </c>
      <c r="AR37" s="314" t="s">
        <v>513</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532</v>
      </c>
      <c r="AL38" s="1124"/>
      <c r="AM38" s="1124"/>
      <c r="AN38" s="1125"/>
      <c r="AO38" s="315">
        <v>128</v>
      </c>
      <c r="AP38" s="315">
        <v>24</v>
      </c>
      <c r="AQ38" s="316">
        <v>16</v>
      </c>
      <c r="AR38" s="304">
        <v>50</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533</v>
      </c>
      <c r="AL39" s="1124"/>
      <c r="AM39" s="1124"/>
      <c r="AN39" s="1125"/>
      <c r="AO39" s="312">
        <v>-94</v>
      </c>
      <c r="AP39" s="312">
        <v>-18</v>
      </c>
      <c r="AQ39" s="313">
        <v>-6780</v>
      </c>
      <c r="AR39" s="314">
        <v>-99.7</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534</v>
      </c>
      <c r="AL40" s="1121"/>
      <c r="AM40" s="1121"/>
      <c r="AN40" s="1122"/>
      <c r="AO40" s="312">
        <v>-565581</v>
      </c>
      <c r="AP40" s="312">
        <v>-105460</v>
      </c>
      <c r="AQ40" s="313">
        <v>-98746</v>
      </c>
      <c r="AR40" s="314">
        <v>6.8</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358476</v>
      </c>
      <c r="AP41" s="312">
        <v>66842</v>
      </c>
      <c r="AQ41" s="313">
        <v>48842</v>
      </c>
      <c r="AR41" s="314">
        <v>36.9</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535</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536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537</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504</v>
      </c>
      <c r="AN49" s="1115" t="s">
        <v>538</v>
      </c>
      <c r="AO49" s="1116"/>
      <c r="AP49" s="1116"/>
      <c r="AQ49" s="1116"/>
      <c r="AR49" s="1117"/>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539</v>
      </c>
      <c r="AO50" s="329" t="s">
        <v>540</v>
      </c>
      <c r="AP50" s="330" t="s">
        <v>541</v>
      </c>
      <c r="AQ50" s="331" t="s">
        <v>542</v>
      </c>
      <c r="AR50" s="332" t="s">
        <v>543</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544</v>
      </c>
      <c r="AL51" s="325"/>
      <c r="AM51" s="333">
        <v>725859</v>
      </c>
      <c r="AN51" s="334">
        <v>127054</v>
      </c>
      <c r="AO51" s="335">
        <v>-22.9</v>
      </c>
      <c r="AP51" s="336">
        <v>167497</v>
      </c>
      <c r="AQ51" s="337">
        <v>-17.399999999999999</v>
      </c>
      <c r="AR51" s="338">
        <v>-5.5</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545</v>
      </c>
      <c r="AM52" s="341">
        <v>201158</v>
      </c>
      <c r="AN52" s="342">
        <v>35211</v>
      </c>
      <c r="AO52" s="343">
        <v>-52.3</v>
      </c>
      <c r="AP52" s="344">
        <v>82571</v>
      </c>
      <c r="AQ52" s="345">
        <v>3.6</v>
      </c>
      <c r="AR52" s="346">
        <v>-55.9</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546</v>
      </c>
      <c r="AL53" s="325"/>
      <c r="AM53" s="333">
        <v>1059549</v>
      </c>
      <c r="AN53" s="334">
        <v>187630</v>
      </c>
      <c r="AO53" s="335">
        <v>47.7</v>
      </c>
      <c r="AP53" s="336">
        <v>190274</v>
      </c>
      <c r="AQ53" s="337">
        <v>13.6</v>
      </c>
      <c r="AR53" s="338">
        <v>34.1</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545</v>
      </c>
      <c r="AM54" s="341">
        <v>106968</v>
      </c>
      <c r="AN54" s="342">
        <v>18942</v>
      </c>
      <c r="AO54" s="343">
        <v>-46.2</v>
      </c>
      <c r="AP54" s="344">
        <v>88584</v>
      </c>
      <c r="AQ54" s="345">
        <v>7.3</v>
      </c>
      <c r="AR54" s="346">
        <v>-53.5</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547</v>
      </c>
      <c r="AL55" s="325"/>
      <c r="AM55" s="333">
        <v>601282</v>
      </c>
      <c r="AN55" s="334">
        <v>108339</v>
      </c>
      <c r="AO55" s="335">
        <v>-42.3</v>
      </c>
      <c r="AP55" s="336">
        <v>200194</v>
      </c>
      <c r="AQ55" s="337">
        <v>5.2</v>
      </c>
      <c r="AR55" s="338">
        <v>-47.5</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545</v>
      </c>
      <c r="AM56" s="341">
        <v>327911</v>
      </c>
      <c r="AN56" s="342">
        <v>59083</v>
      </c>
      <c r="AO56" s="343">
        <v>211.9</v>
      </c>
      <c r="AP56" s="344">
        <v>106422</v>
      </c>
      <c r="AQ56" s="345">
        <v>20.100000000000001</v>
      </c>
      <c r="AR56" s="346">
        <v>191.8</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548</v>
      </c>
      <c r="AL57" s="325"/>
      <c r="AM57" s="333">
        <v>551583</v>
      </c>
      <c r="AN57" s="334">
        <v>101599</v>
      </c>
      <c r="AO57" s="335">
        <v>-6.2</v>
      </c>
      <c r="AP57" s="336">
        <v>196914</v>
      </c>
      <c r="AQ57" s="337">
        <v>-1.6</v>
      </c>
      <c r="AR57" s="338">
        <v>-4.5999999999999996</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545</v>
      </c>
      <c r="AM58" s="341">
        <v>280720</v>
      </c>
      <c r="AN58" s="342">
        <v>51707</v>
      </c>
      <c r="AO58" s="343">
        <v>-12.5</v>
      </c>
      <c r="AP58" s="344">
        <v>98966</v>
      </c>
      <c r="AQ58" s="345">
        <v>-7</v>
      </c>
      <c r="AR58" s="346">
        <v>-5.5</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549</v>
      </c>
      <c r="AL59" s="325"/>
      <c r="AM59" s="333">
        <v>716803</v>
      </c>
      <c r="AN59" s="334">
        <v>133657</v>
      </c>
      <c r="AO59" s="335">
        <v>31.6</v>
      </c>
      <c r="AP59" s="336">
        <v>204757</v>
      </c>
      <c r="AQ59" s="337">
        <v>4</v>
      </c>
      <c r="AR59" s="338">
        <v>27.6</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545</v>
      </c>
      <c r="AM60" s="341">
        <v>251558</v>
      </c>
      <c r="AN60" s="342">
        <v>46906</v>
      </c>
      <c r="AO60" s="343">
        <v>-9.3000000000000007</v>
      </c>
      <c r="AP60" s="344">
        <v>106071</v>
      </c>
      <c r="AQ60" s="345">
        <v>7.2</v>
      </c>
      <c r="AR60" s="346">
        <v>-16.5</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550</v>
      </c>
      <c r="AL61" s="347"/>
      <c r="AM61" s="348">
        <v>731015</v>
      </c>
      <c r="AN61" s="349">
        <v>131656</v>
      </c>
      <c r="AO61" s="350">
        <v>1.6</v>
      </c>
      <c r="AP61" s="351">
        <v>191927</v>
      </c>
      <c r="AQ61" s="352">
        <v>0.8</v>
      </c>
      <c r="AR61" s="338">
        <v>0.8</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545</v>
      </c>
      <c r="AM62" s="341">
        <v>233663</v>
      </c>
      <c r="AN62" s="342">
        <v>42370</v>
      </c>
      <c r="AO62" s="343">
        <v>18.3</v>
      </c>
      <c r="AP62" s="344">
        <v>96523</v>
      </c>
      <c r="AQ62" s="345">
        <v>6.2</v>
      </c>
      <c r="AR62" s="346">
        <v>12.1</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5ox1tNQXhFBXJwYWDDSV8dpsR0LjCoenvLoQ6VHtKcD+RkyCyQ7Z05XS/UEbtrqwe/TtoXmJQ2A2fBZ8Y7pd8g==" saltValue="moC+2Au+WiQHvwwkd3VjI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552</v>
      </c>
    </row>
    <row r="120" spans="125:125" ht="13.5" hidden="1" customHeight="1"/>
    <row r="121" spans="125:125" ht="13.5" hidden="1" customHeight="1">
      <c r="DU121" s="259"/>
    </row>
  </sheetData>
  <sheetProtection algorithmName="SHA-512" hashValue="NYfernb525cyIqWyRmik9xPBE3Lq2vbdU+oEt+1Wm4oSJatic9Z6Ge4UbNqCVTWlzht4dDeFErPJv/PTq5uojQ==" saltValue="B4xLQMV9Ku/5cLEbcaag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553</v>
      </c>
    </row>
  </sheetData>
  <sheetProtection algorithmName="SHA-512" hashValue="Rsr5MdMiMQqhuD/uJgaF2MYliQn7C1rAvUS3a0aqpGbBrbkHX9LvLNl6BEoOE4INc4gU9hR28odzUh64G/USBA==" saltValue="jgCqeMCzDVnJVe/AUVR12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139" t="s">
        <v>3</v>
      </c>
      <c r="D47" s="1139"/>
      <c r="E47" s="1140"/>
      <c r="F47" s="11">
        <v>34.86</v>
      </c>
      <c r="G47" s="12">
        <v>27.12</v>
      </c>
      <c r="H47" s="12">
        <v>24.92</v>
      </c>
      <c r="I47" s="12">
        <v>26.89</v>
      </c>
      <c r="J47" s="13">
        <v>28.08</v>
      </c>
    </row>
    <row r="48" spans="2:10" ht="57.75" customHeight="1">
      <c r="B48" s="14"/>
      <c r="C48" s="1141" t="s">
        <v>4</v>
      </c>
      <c r="D48" s="1141"/>
      <c r="E48" s="1142"/>
      <c r="F48" s="15">
        <v>0.78</v>
      </c>
      <c r="G48" s="16">
        <v>1.36</v>
      </c>
      <c r="H48" s="16">
        <v>0.66</v>
      </c>
      <c r="I48" s="16">
        <v>1.37</v>
      </c>
      <c r="J48" s="17">
        <v>1.31</v>
      </c>
    </row>
    <row r="49" spans="2:10" ht="57.75" customHeight="1" thickBot="1">
      <c r="B49" s="18"/>
      <c r="C49" s="1143" t="s">
        <v>5</v>
      </c>
      <c r="D49" s="1143"/>
      <c r="E49" s="1144"/>
      <c r="F49" s="19">
        <v>1.1299999999999999</v>
      </c>
      <c r="G49" s="20" t="s">
        <v>559</v>
      </c>
      <c r="H49" s="20" t="s">
        <v>560</v>
      </c>
      <c r="I49" s="20">
        <v>4.09</v>
      </c>
      <c r="J49" s="21" t="s">
        <v>561</v>
      </c>
    </row>
    <row r="50" spans="2:10"/>
  </sheetData>
  <sheetProtection algorithmName="SHA-512" hashValue="gHYLQChxvA1C1rjLfWWaBZppIZhgedmvEbqbriwiN3eGH08DQLMTYkfxXnzrS8fyuORRu8F+XuBCJVgS23752g==" saltValue="jY9c5lcislxyNXgmgaoX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2024-03-18T00:11:40Z</cp:lastPrinted>
  <dcterms:created xsi:type="dcterms:W3CDTF">2024-02-05T04:02:08Z</dcterms:created>
  <dcterms:modified xsi:type="dcterms:W3CDTF">2024-03-22T01:08:47Z</dcterms:modified>
  <cp:category/>
</cp:coreProperties>
</file>