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F7411048-C4FE-4548-8C3C-BD44E1F6D9B6}" xr6:coauthVersionLast="47" xr6:coauthVersionMax="47" xr10:uidLastSave="{00000000-0000-0000-0000-000000000000}"/>
  <bookViews>
    <workbookView xWindow="-12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12" l="1"/>
  <c r="AA23" i="12"/>
  <c r="V23" i="12"/>
  <c r="Q23" i="12"/>
  <c r="BG36" i="10" l="1"/>
  <c r="BG35" i="10"/>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C36" i="10"/>
  <c r="C34" i="10"/>
  <c r="C35" i="10" s="1"/>
  <c r="U34" i="10" l="1"/>
  <c r="U35" i="10" s="1"/>
  <c r="U36" i="10" s="1"/>
  <c r="U37"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l="1"/>
  <c r="BE36" i="10" s="1"/>
  <c r="BW34" i="10"/>
  <c r="BW35" i="10" s="1"/>
  <c r="BW36" i="10" s="1"/>
  <c r="BW37" i="10" s="1"/>
  <c r="BW38" i="10" s="1"/>
  <c r="BW39" i="10" s="1"/>
  <c r="BW40" i="10" s="1"/>
  <c r="CO34" i="10"/>
  <c r="CO35" i="10" s="1"/>
</calcChain>
</file>

<file path=xl/sharedStrings.xml><?xml version="1.0" encoding="utf-8"?>
<sst xmlns="http://schemas.openxmlformats.org/spreadsheetml/2006/main" count="1134" uniqueCount="581">
  <si>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</si>
  <si>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</si>
  <si>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</si>
  <si>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</si>
  <si>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</si>
  <si>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</si>
  <si>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</si>
  <si>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</si>
  <si>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</si>
  <si>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</si>
  <si>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</si>
  <si>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</si>
  <si>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</si>
  <si>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</si>
  <si>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</si>
  <si>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</si>
  <si>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</si>
  <si>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</si>
  <si>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</si>
  <si>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</si>
  <si>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</si>
  <si>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</si>
  <si>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</si>
  <si>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</si>
  <si>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</si>
  <si>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</si>
  <si>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</si>
  <si>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</si>
  <si>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</si>
  <si>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</si>
  <si>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</si>
  <si>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</si>
  <si>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</si>
  <si>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</si>
  <si>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</si>
  <si>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</si>
  <si>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</si>
  <si>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</si>
  <si>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</si>
  <si>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</si>
  <si>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</si>
  <si>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</si>
  <si>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</si>
  <si>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</si>
  <si>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</si>
  <si>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</si>
  <si>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</si>
  <si>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</si>
  <si>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</si>
  <si>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</si>
  <si>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</si>
  <si>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</si>
  <si>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</si>
  <si>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</si>
  <si>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</si>
  <si>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</si>
  <si>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</si>
  <si>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</si>
  <si>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</si>
  <si>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</si>
  <si>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</si>
  <si>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</si>
  <si>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</si>
  <si>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</si>
  <si>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</si>
  <si>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</si>
  <si>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</si>
  <si>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</si>
  <si>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</si>
  <si>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</si>
  <si>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</si>
  <si>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</si>
  <si>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</si>
  <si>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</si>
  <si>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</si>
  <si>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</si>
  <si>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</si>
  <si>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</si>
  <si>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</si>
  <si>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</si>
  <si>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</si>
  <si>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</si>
  <si>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</si>
  <si>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</si>
  <si>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</si>
  <si>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</si>
  <si>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</si>
  <si>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</si>
  <si>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</si>
  <si>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</si>
  <si>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</si>
  <si>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</si>
  <si>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</si>
  <si>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</si>
  <si>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瀬戸内町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</si>
  <si>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</si>
  <si>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</si>
  <si>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</si>
  <si>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</si>
  <si>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</si>
  <si>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</si>
  <si>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</si>
  <si>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</si>
  <si>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</si>
  <si>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</si>
  <si>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</si>
  <si>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</si>
  <si>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</si>
  <si>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</si>
  <si>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</si>
  <si>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</si>
  <si>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</si>
  <si>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</si>
  <si>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</si>
  <si>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</si>
  <si>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</si>
  <si>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</si>
  <si>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</si>
  <si>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</si>
  <si>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</si>
  <si>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</si>
  <si>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</si>
  <si>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</si>
  <si>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</si>
  <si>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</si>
  <si>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</si>
  <si>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</si>
  <si>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</si>
  <si>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</si>
  <si>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</si>
  <si>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</si>
  <si>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</si>
  <si>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</si>
  <si>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</si>
  <si>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</si>
  <si>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</si>
  <si>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</si>
  <si>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</si>
  <si>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</si>
  <si>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</si>
  <si>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</si>
  <si>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</si>
  <si>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</si>
  <si>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</si>
  <si>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</si>
  <si>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</si>
  <si>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</si>
  <si>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</si>
  <si>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</si>
  <si>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</si>
  <si>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</si>
  <si>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</si>
  <si>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</si>
  <si>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</si>
  <si>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</si>
  <si>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</si>
  <si>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</si>
  <si>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</si>
  <si>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</si>
  <si>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</si>
  <si>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</si>
  <si>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</si>
  <si>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</si>
  <si>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</si>
  <si>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</si>
  <si>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</si>
  <si>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</si>
  <si>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</si>
  <si>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</si>
  <si>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</si>
  <si>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</si>
  <si>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</si>
  <si>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</si>
  <si>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</si>
  <si>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</si>
  <si>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</si>
  <si>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</si>
  <si>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</si>
  <si>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</si>
  <si>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</si>
  <si>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</si>
  <si>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</si>
  <si>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</si>
  <si>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</si>
  <si>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</si>
  <si>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</si>
  <si>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</si>
  <si>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</si>
  <si>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</si>
  <si>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</si>
  <si>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</si>
  <si>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</si>
  <si>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</si>
  <si>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</si>
  <si>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</si>
  <si>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</si>
  <si>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</si>
  <si>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</si>
  <si>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</si>
  <si>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</si>
  <si>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</si>
  <si>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</si>
  <si>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</si>
  <si>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鹿児島県瀬戸内町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</si>
  <si>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</si>
  <si>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</si>
  <si>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</si>
  <si>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</si>
  <si>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</si>
  <si>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</si>
  <si>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</si>
  <si>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</si>
  <si>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</si>
  <si>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</si>
  <si>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</si>
  <si>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</si>
  <si>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</si>
  <si>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</si>
  <si>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</si>
  <si>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</si>
  <si>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</si>
  <si>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</si>
  <si>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</si>
  <si>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</si>
  <si>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</si>
  <si>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</si>
  <si>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</si>
  <si>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</si>
  <si>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</si>
  <si>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</si>
  <si>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</si>
  <si>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</si>
  <si>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</si>
  <si>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</si>
  <si>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</si>
  <si>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</si>
  <si>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</si>
  <si>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</si>
  <si>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</si>
  <si>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</si>
  <si>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</si>
  <si>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</si>
  <si>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</si>
  <si>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</si>
  <si>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</si>
  <si>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</si>
  <si>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</si>
  <si>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</si>
  <si>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</si>
  <si>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</si>
  <si>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</si>
  <si>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</si>
  <si>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</si>
  <si>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</si>
  <si>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</si>
  <si>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</si>
  <si>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</si>
  <si>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</si>
  <si>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</si>
  <si>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</si>
  <si>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</si>
  <si>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</si>
  <si>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</si>
  <si>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</si>
  <si>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</si>
  <si>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</si>
  <si>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</si>
  <si>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</si>
  <si>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</si>
  <si>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</si>
  <si>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</si>
  <si>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</si>
  <si>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</si>
  <si>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</si>
  <si>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</si>
  <si>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</si>
  <si>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</si>
  <si>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</si>
  <si>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</si>
  <si>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</si>
  <si>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</si>
  <si>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</si>
  <si>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</si>
  <si>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</si>
  <si>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</si>
  <si>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</si>
  <si>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</si>
  <si>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</si>
  <si>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</si>
  <si>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</si>
  <si>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</si>
  <si>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</si>
  <si>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</si>
  <si>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</si>
  <si>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</si>
  <si>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</si>
  <si>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</si>
  <si>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</si>
  <si>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</si>
  <si>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</si>
  <si>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</si>
  <si>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</si>
  <si>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</si>
  <si>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</si>
  <si>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</si>
  <si>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</si>
  <si>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</si>
  <si>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</si>
  <si>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</si>
  <si>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</si>
  <si>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</si>
  <si>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</si>
  <si>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</si>
  <si>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</si>
  <si>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</si>
  <si>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</si>
  <si>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</si>
  <si>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</si>
  <si>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</si>
  <si>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</si>
  <si>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</si>
  <si>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</si>
  <si>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</si>
  <si>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</si>
  <si>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</si>
  <si>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</si>
  <si>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</si>
  <si>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</si>
  <si>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</si>
  <si>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</si>
  <si>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</si>
  <si>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</si>
  <si>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</si>
  <si>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</si>
  <si>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</si>
  <si>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</si>
  <si>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</si>
  <si>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</si>
  <si>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</si>
  <si>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</si>
  <si>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</si>
  <si>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</si>
  <si>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</si>
  <si>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</si>
  <si>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</si>
  <si>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</si>
  <si>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</si>
  <si>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</si>
  <si>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</si>
  <si>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</si>
  <si>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</si>
  <si>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</si>
  <si>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</si>
  <si>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</si>
  <si>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鹿児島県瀬戸内町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</si>
  <si>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</si>
  <si>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</si>
  <si>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</si>
  <si>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</si>
  <si>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</si>
  <si>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</si>
  <si>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</si>
  <si>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</si>
  <si>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</si>
  <si>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</si>
  <si>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</si>
  <si>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</si>
  <si>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</si>
  <si>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</si>
  <si>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</si>
  <si>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</si>
  <si>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</si>
  <si>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</si>
  <si>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</si>
  <si>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</si>
  <si>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瀬戸内町巡回診療施設特別会計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</si>
  <si>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</si>
  <si>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</si>
  <si>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</si>
  <si>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</si>
  <si>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</si>
  <si>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</si>
  <si>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</si>
  <si>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</si>
  <si>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</si>
  <si>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</si>
  <si>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</si>
  <si>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</si>
  <si>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</si>
  <si>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瀬戸内町国民健康保険（事業勘定）特別会計</t>
    <phoneticPr fontId="5"/>
  </si>
  <si>
    <t>瀬戸内町国民健康保険（直営診療勘定）特別会計</t>
    <phoneticPr fontId="5"/>
  </si>
  <si>
    <t>瀬戸内町介護保険特別会計</t>
    <phoneticPr fontId="5"/>
  </si>
  <si>
    <t>瀬戸内町後期高齢者医療事業特別会計</t>
    <phoneticPr fontId="5"/>
  </si>
  <si>
    <t>瀬戸内町水道事業会計</t>
    <phoneticPr fontId="5"/>
  </si>
  <si>
    <t>法適用企業</t>
    <phoneticPr fontId="5"/>
  </si>
  <si>
    <t>瀬戸内町簡易水道事業会計</t>
    <phoneticPr fontId="5"/>
  </si>
  <si>
    <t>瀬戸内町農業集落排水道事業会計</t>
    <phoneticPr fontId="5"/>
  </si>
  <si>
    <t>瀬戸内町船舶交通事業特別会計</t>
    <phoneticPr fontId="5"/>
  </si>
  <si>
    <t>法非適用企業</t>
    <phoneticPr fontId="5"/>
  </si>
  <si>
    <t>瀬戸内町古仁屋港上屋事業特別会計</t>
    <phoneticPr fontId="5"/>
  </si>
  <si>
    <t>瀬戸内町屠畜場事業特別会計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</si>
  <si>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</si>
  <si>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</si>
  <si>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</si>
  <si>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</si>
  <si>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</si>
  <si>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</si>
  <si>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</si>
  <si>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</si>
  <si>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</si>
  <si>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</si>
  <si>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</si>
  <si>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</si>
  <si>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</si>
  <si>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</si>
  <si>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</si>
  <si>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</si>
  <si>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</si>
  <si>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</si>
  <si>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</si>
  <si>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</si>
  <si>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</si>
  <si>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</si>
  <si>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</si>
  <si>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</si>
  <si>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</si>
  <si>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</si>
  <si>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</si>
  <si>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</si>
  <si>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</si>
  <si>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</si>
  <si>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</si>
  <si>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</si>
  <si>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</si>
  <si>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</si>
  <si>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</si>
  <si>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</si>
  <si>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</si>
  <si>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</si>
  <si>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</si>
  <si>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</si>
  <si>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</si>
  <si>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</si>
  <si>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</si>
  <si>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</si>
  <si>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</si>
  <si>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</si>
  <si>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</si>
  <si>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</si>
  <si>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</si>
  <si>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</si>
  <si>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</si>
  <si>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</si>
  <si>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</si>
  <si>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</si>
  <si>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瀬戸内町農業集落排水事業会計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</si>
  <si>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</si>
  <si>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</si>
  <si>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</si>
  <si>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</si>
  <si>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</si>
  <si>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</si>
  <si>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</si>
  <si>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</si>
  <si>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</si>
  <si>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</si>
  <si>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</si>
  <si>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</si>
  <si>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</si>
  <si>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</si>
  <si>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</si>
  <si>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</si>
  <si>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</si>
  <si>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</si>
  <si>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</si>
  <si>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</si>
  <si>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</si>
  <si>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</si>
  <si>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</si>
  <si>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</si>
  <si>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</si>
  <si>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</si>
  <si>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</si>
  <si>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</si>
  <si>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</si>
  <si>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</si>
  <si>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</si>
  <si>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</si>
  <si>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</si>
  <si>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</si>
  <si>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</si>
  <si>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</si>
  <si>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</si>
  <si>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</si>
  <si>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</si>
  <si>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</si>
  <si>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</si>
  <si>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</si>
  <si>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</si>
  <si>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</si>
  <si>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</si>
  <si>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</si>
  <si>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</si>
  <si>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</si>
  <si>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</si>
  <si>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</si>
  <si>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</si>
  <si>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</si>
  <si>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</si>
  <si>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</si>
  <si>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</si>
  <si>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</si>
  <si>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</si>
  <si>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</si>
  <si>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</si>
  <si>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</si>
  <si>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</si>
  <si>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</si>
  <si>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</si>
  <si>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</si>
  <si>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</si>
  <si>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</si>
  <si>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</si>
  <si>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</si>
  <si>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</si>
  <si>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</si>
  <si>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</si>
  <si>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</si>
  <si>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</si>
  <si>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</si>
  <si>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</si>
  <si>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</si>
  <si>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</si>
  <si>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</si>
  <si>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</si>
  <si>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</si>
  <si>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</si>
  <si>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2.53</t>
  </si>
  <si>
    <t>▲ 5.12</t>
  </si>
  <si>
    <t>▲ 2.85</t>
  </si>
  <si>
    <t>一般会計</t>
  </si>
  <si>
    <t>瀬戸内町水道事業会計</t>
  </si>
  <si>
    <t>瀬戸内町介護保険特別会計</t>
  </si>
  <si>
    <t>瀬戸内町簡易水道事業会計</t>
  </si>
  <si>
    <t>瀬戸内町国民健康保険（事業勘定）特別会計</t>
  </si>
  <si>
    <t>瀬戸内町農業集落排水道事業会計</t>
  </si>
  <si>
    <t>瀬戸内町国民健康保険（直営診療勘定）特別会計</t>
  </si>
  <si>
    <t>瀬戸内町後期高齢者医療事業特別会計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</si>
  <si>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</si>
  <si>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</si>
  <si>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</si>
  <si>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</si>
  <si>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</si>
  <si>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</si>
  <si>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</si>
  <si>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</si>
  <si>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奄美海運</t>
    <rPh sb="0" eb="2">
      <t>アマミ</t>
    </rPh>
    <rPh sb="2" eb="4">
      <t>カイウン</t>
    </rPh>
    <phoneticPr fontId="2"/>
  </si>
  <si>
    <t>加計呂麻バス</t>
    <rPh sb="0" eb="4">
      <t>カケロマ</t>
    </rPh>
    <phoneticPr fontId="2"/>
  </si>
  <si>
    <t>鹿児島県市町村総合事務組合</t>
    <phoneticPr fontId="2"/>
  </si>
  <si>
    <t>大島地区衛生組合</t>
    <phoneticPr fontId="2"/>
  </si>
  <si>
    <t>大島地区消防組合</t>
    <phoneticPr fontId="2"/>
  </si>
  <si>
    <t>奄美群島広域事務組合</t>
    <phoneticPr fontId="2"/>
  </si>
  <si>
    <t>奄美大島地区介護保険一部事務組合</t>
    <phoneticPr fontId="2"/>
  </si>
  <si>
    <t>鹿児島県後期高齢者医療広域連合（一般会計）</t>
    <phoneticPr fontId="2"/>
  </si>
  <si>
    <t>鹿児島県後期高齢者医療広域連合（特別会計）</t>
    <phoneticPr fontId="2"/>
  </si>
  <si>
    <t>公共施設維持管理基金</t>
    <rPh sb="0" eb="10">
      <t>コウキョウシセツイジカンリキキン</t>
    </rPh>
    <phoneticPr fontId="2"/>
  </si>
  <si>
    <t>ふるさと応援基金</t>
    <rPh sb="4" eb="8">
      <t>オウエンキキン</t>
    </rPh>
    <phoneticPr fontId="5"/>
  </si>
  <si>
    <t>庁舎建設基金</t>
    <rPh sb="0" eb="6">
      <t>チョウシャケンセツキキン</t>
    </rPh>
    <phoneticPr fontId="5"/>
  </si>
  <si>
    <t>森林環境譲与税基金</t>
    <rPh sb="0" eb="7">
      <t>シンリンカンキョウジョウヨゼイ</t>
    </rPh>
    <rPh sb="7" eb="9">
      <t>キキン</t>
    </rPh>
    <phoneticPr fontId="5"/>
  </si>
  <si>
    <t>青少年育成基金</t>
    <rPh sb="0" eb="3">
      <t>セイショウネン</t>
    </rPh>
    <rPh sb="3" eb="7">
      <t>イクセイキキン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</si>
  <si>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</si>
  <si>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</si>
  <si>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</si>
  <si>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</si>
  <si>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</si>
  <si>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</si>
  <si>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</si>
  <si>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</si>
  <si>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実質公債費比率は大型事業により上昇し、類似団体平均値を上回った。また、将来負担比率は、基金等の積立てにより、充当可能財源が将来負担額を上回り、該当しない状況を維持している。
今後も大型事業が計画されている中で事業の平準化により起債発行額を調整し、実質公債費比率の改善に努める。</t>
    <phoneticPr fontId="5"/>
  </si>
  <si>
    <t>実質公債費比率</t>
    <phoneticPr fontId="5"/>
  </si>
  <si>
    <t>有形固定資産減価償却率は類似団体平均値を上回っており、年々上昇傾向にある。また、基金等の積立てにより、充当可能財源が将来負担額を上回り、将来負担比率は該当しない状況を維持している。
今後も地方債残高と発行のバランスを見ながら公共施設等総合管理計画に基づき、施設の老朽化対策に取り組む。</t>
    <rPh sb="20" eb="22">
      <t>ウワマワ</t>
    </rPh>
    <rPh sb="27" eb="29">
      <t>ネンネン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</si>
</sst>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C11-4140-9FEB-693761B9A5E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259237</c:v>
                </c:pt>
                <c:pt idx="1">
                  <c:v>350446</c:v>
                </c:pt>
                <c:pt idx="2">
                  <c:v>310240</c:v>
                </c:pt>
                <c:pt idx="3">
                  <c:v>255812</c:v>
                </c:pt>
                <c:pt idx="4">
                  <c:v>230845</c:v>
                </c:pt>
              </c:numCache>
            </c:numRef>
          </c:val>
          <c:smooth val="0"/>
          <c:extLst>
            <c:ext xmlns:c16="http://schemas.microsoft.com/office/drawing/2014/chart" uri="{C3380CC4-5D6E-409C-BE32-E72D297353CC}">
              <c16:uniqueId val="{00000001-0C11-4140-9FEB-693761B9A5E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9.4600000000000009</c:v>
                </c:pt>
                <c:pt idx="1">
                  <c:v>12.63</c:v>
                </c:pt>
                <c:pt idx="2">
                  <c:v>10.23</c:v>
                </c:pt>
                <c:pt idx="3">
                  <c:v>12.65</c:v>
                </c:pt>
                <c:pt idx="4">
                  <c:v>9.1300000000000008</c:v>
                </c:pt>
              </c:numCache>
            </c:numRef>
          </c:val>
          <c:extLst>
            <c:ext xmlns:c16="http://schemas.microsoft.com/office/drawing/2014/chart" uri="{C3380CC4-5D6E-409C-BE32-E72D297353CC}">
              <c16:uniqueId val="{00000000-2134-430D-9106-9820D58756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28.05</c:v>
                </c:pt>
                <c:pt idx="1">
                  <c:v>30.61</c:v>
                </c:pt>
                <c:pt idx="2">
                  <c:v>31.72</c:v>
                </c:pt>
                <c:pt idx="3">
                  <c:v>24.1</c:v>
                </c:pt>
                <c:pt idx="4">
                  <c:v>23.62</c:v>
                </c:pt>
              </c:numCache>
            </c:numRef>
          </c:val>
          <c:extLst>
            <c:ext xmlns:c16="http://schemas.microsoft.com/office/drawing/2014/chart" uri="{C3380CC4-5D6E-409C-BE32-E72D297353CC}">
              <c16:uniqueId val="{00000001-2134-430D-9106-9820D58756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1.1100000000000001</c:v>
                </c:pt>
                <c:pt idx="1">
                  <c:v>8.2100000000000009</c:v>
                </c:pt>
                <c:pt idx="2">
                  <c:v>-2.5299999999999998</c:v>
                </c:pt>
                <c:pt idx="3">
                  <c:v>-5.12</c:v>
                </c:pt>
                <c:pt idx="4">
                  <c:v>-2.85</c:v>
                </c:pt>
              </c:numCache>
            </c:numRef>
          </c:val>
          <c:smooth val="0"/>
          <c:extLst>
            <c:ext xmlns:c16="http://schemas.microsoft.com/office/drawing/2014/chart" uri="{C3380CC4-5D6E-409C-BE32-E72D297353CC}">
              <c16:uniqueId val="{00000002-2134-430D-9106-9820D58756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0.03</c:v>
                </c:pt>
                <c:pt idx="4">
                  <c:v>#N/A</c:v>
                </c:pt>
                <c:pt idx="5">
                  <c:v>0</c:v>
                </c:pt>
                <c:pt idx="6">
                  <c:v>#N/A</c:v>
                </c:pt>
                <c:pt idx="7">
                  <c:v>1.01</c:v>
                </c:pt>
                <c:pt idx="8">
                  <c:v>#N/A</c:v>
                </c:pt>
                <c:pt idx="9">
                  <c:v>0</c:v>
                </c:pt>
              </c:numCache>
            </c:numRef>
          </c:val>
          <c:extLst>
            <c:ext xmlns:c16="http://schemas.microsoft.com/office/drawing/2014/chart" uri="{C3380CC4-5D6E-409C-BE32-E72D297353CC}">
              <c16:uniqueId val="{00000000-BE1C-4681-AAD3-8E6FD6DF3F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1C-4681-AAD3-8E6FD6DF3F4E}"/>
            </c:ext>
          </c:extLst>
        </c:ser>
        <c:ser>
          <c:idx val="2"/>
          <c:order val="2"/>
          <c:tx>
            <c:strRef>
              <c:f>データシート!$A$29</c:f>
              <c:strCache>
                <c:ptCount val="1"/>
                <c:pt idx="0">
                  <c:v>瀬戸内町後期高齢者医療事業特別会計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0.03</c:v>
                </c:pt>
                <c:pt idx="6">
                  <c:v>#N/A</c:v>
                </c:pt>
                <c:pt idx="7">
                  <c:v>0.03</c:v>
                </c:pt>
                <c:pt idx="8">
                  <c:v>#N/A</c:v>
                </c:pt>
                <c:pt idx="9">
                  <c:v>0.02</c:v>
                </c:pt>
              </c:numCache>
            </c:numRef>
          </c:val>
          <c:extLst>
            <c:ext xmlns:c16="http://schemas.microsoft.com/office/drawing/2014/chart" uri="{C3380CC4-5D6E-409C-BE32-E72D297353CC}">
              <c16:uniqueId val="{00000002-BE1C-4681-AAD3-8E6FD6DF3F4E}"/>
            </c:ext>
          </c:extLst>
        </c:ser>
        <c:ser>
          <c:idx val="3"/>
          <c:order val="3"/>
          <c:tx>
            <c:strRef>
              <c:f>データシート!$A$30</c:f>
              <c:strCache>
                <c:ptCount val="1"/>
                <c:pt idx="0">
                  <c:v>瀬戸内町国民健康保険（直営診療勘定）特別会計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0.05</c:v>
                </c:pt>
                <c:pt idx="6">
                  <c:v>#N/A</c:v>
                </c:pt>
                <c:pt idx="7">
                  <c:v>0.15</c:v>
                </c:pt>
                <c:pt idx="8">
                  <c:v>#N/A</c:v>
                </c:pt>
                <c:pt idx="9">
                  <c:v>0.02</c:v>
                </c:pt>
              </c:numCache>
            </c:numRef>
          </c:val>
          <c:extLst>
            <c:ext xmlns:c16="http://schemas.microsoft.com/office/drawing/2014/chart" uri="{C3380CC4-5D6E-409C-BE32-E72D297353CC}">
              <c16:uniqueId val="{00000003-BE1C-4681-AAD3-8E6FD6DF3F4E}"/>
            </c:ext>
          </c:extLst>
        </c:ser>
        <c:ser>
          <c:idx val="4"/>
          <c:order val="4"/>
          <c:tx>
            <c:strRef>
              <c:f>データシート!$A$31</c:f>
              <c:strCache>
                <c:ptCount val="1"/>
                <c:pt idx="0">
                  <c:v>瀬戸内町農業集落排水道事業会計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0.23</c:v>
                </c:pt>
              </c:numCache>
            </c:numRef>
          </c:val>
          <c:extLst>
            <c:ext xmlns:c16="http://schemas.microsoft.com/office/drawing/2014/chart" uri="{C3380CC4-5D6E-409C-BE32-E72D297353CC}">
              <c16:uniqueId val="{00000004-BE1C-4681-AAD3-8E6FD6DF3F4E}"/>
            </c:ext>
          </c:extLst>
        </c:ser>
        <c:ser>
          <c:idx val="5"/>
          <c:order val="5"/>
          <c:tx>
            <c:strRef>
              <c:f>データシート!$A$32</c:f>
              <c:strCache>
                <c:ptCount val="1"/>
                <c:pt idx="0">
                  <c:v>瀬戸内町国民健康保険（事業勘定）特別会計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0.62</c:v>
                </c:pt>
                <c:pt idx="2">
                  <c:v>#N/A</c:v>
                </c:pt>
                <c:pt idx="3">
                  <c:v>0.4</c:v>
                </c:pt>
                <c:pt idx="4">
                  <c:v>#N/A</c:v>
                </c:pt>
                <c:pt idx="5">
                  <c:v>0.34</c:v>
                </c:pt>
                <c:pt idx="6">
                  <c:v>#N/A</c:v>
                </c:pt>
                <c:pt idx="7">
                  <c:v>0.36</c:v>
                </c:pt>
                <c:pt idx="8">
                  <c:v>#N/A</c:v>
                </c:pt>
                <c:pt idx="9">
                  <c:v>0.34</c:v>
                </c:pt>
              </c:numCache>
            </c:numRef>
          </c:val>
          <c:extLst>
            <c:ext xmlns:c16="http://schemas.microsoft.com/office/drawing/2014/chart" uri="{C3380CC4-5D6E-409C-BE32-E72D297353CC}">
              <c16:uniqueId val="{00000005-BE1C-4681-AAD3-8E6FD6DF3F4E}"/>
            </c:ext>
          </c:extLst>
        </c:ser>
        <c:ser>
          <c:idx val="6"/>
          <c:order val="6"/>
          <c:tx>
            <c:strRef>
              <c:f>データシート!$A$33</c:f>
              <c:strCache>
                <c:ptCount val="1"/>
                <c:pt idx="0">
                  <c:v>瀬戸内町簡易水道事業会計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1.52</c:v>
                </c:pt>
              </c:numCache>
            </c:numRef>
          </c:val>
          <c:extLst>
            <c:ext xmlns:c16="http://schemas.microsoft.com/office/drawing/2014/chart" uri="{C3380CC4-5D6E-409C-BE32-E72D297353CC}">
              <c16:uniqueId val="{00000006-BE1C-4681-AAD3-8E6FD6DF3F4E}"/>
            </c:ext>
          </c:extLst>
        </c:ser>
        <c:ser>
          <c:idx val="7"/>
          <c:order val="7"/>
          <c:tx>
            <c:strRef>
              <c:f>データシート!$A$34</c:f>
              <c:strCache>
                <c:ptCount val="1"/>
                <c:pt idx="0">
                  <c:v>瀬戸内町介護保険特別会計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0.96</c:v>
                </c:pt>
                <c:pt idx="2">
                  <c:v>#N/A</c:v>
                </c:pt>
                <c:pt idx="3">
                  <c:v>1.0900000000000001</c:v>
                </c:pt>
                <c:pt idx="4">
                  <c:v>#N/A</c:v>
                </c:pt>
                <c:pt idx="5">
                  <c:v>2.0299999999999998</c:v>
                </c:pt>
                <c:pt idx="6">
                  <c:v>#N/A</c:v>
                </c:pt>
                <c:pt idx="7">
                  <c:v>1</c:v>
                </c:pt>
                <c:pt idx="8">
                  <c:v>#N/A</c:v>
                </c:pt>
                <c:pt idx="9">
                  <c:v>1.61</c:v>
                </c:pt>
              </c:numCache>
            </c:numRef>
          </c:val>
          <c:extLst>
            <c:ext xmlns:c16="http://schemas.microsoft.com/office/drawing/2014/chart" uri="{C3380CC4-5D6E-409C-BE32-E72D297353CC}">
              <c16:uniqueId val="{00000007-BE1C-4681-AAD3-8E6FD6DF3F4E}"/>
            </c:ext>
          </c:extLst>
        </c:ser>
        <c:ser>
          <c:idx val="8"/>
          <c:order val="8"/>
          <c:tx>
            <c:strRef>
              <c:f>データシート!$A$35</c:f>
              <c:strCache>
                <c:ptCount val="1"/>
                <c:pt idx="0">
                  <c:v>瀬戸内町水道事業会計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6.83</c:v>
                </c:pt>
                <c:pt idx="2">
                  <c:v>#N/A</c:v>
                </c:pt>
                <c:pt idx="3">
                  <c:v>6.62</c:v>
                </c:pt>
                <c:pt idx="4">
                  <c:v>#N/A</c:v>
                </c:pt>
                <c:pt idx="5">
                  <c:v>7.09</c:v>
                </c:pt>
                <c:pt idx="6">
                  <c:v>#N/A</c:v>
                </c:pt>
                <c:pt idx="7">
                  <c:v>7.8</c:v>
                </c:pt>
                <c:pt idx="8">
                  <c:v>#N/A</c:v>
                </c:pt>
                <c:pt idx="9">
                  <c:v>7.66</c:v>
                </c:pt>
              </c:numCache>
            </c:numRef>
          </c:val>
          <c:extLst>
            <c:ext xmlns:c16="http://schemas.microsoft.com/office/drawing/2014/chart" uri="{C3380CC4-5D6E-409C-BE32-E72D297353CC}">
              <c16:uniqueId val="{00000008-BE1C-4681-AAD3-8E6FD6DF3F4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9.4499999999999993</c:v>
                </c:pt>
                <c:pt idx="2">
                  <c:v>#N/A</c:v>
                </c:pt>
                <c:pt idx="3">
                  <c:v>12.62</c:v>
                </c:pt>
                <c:pt idx="4">
                  <c:v>#N/A</c:v>
                </c:pt>
                <c:pt idx="5">
                  <c:v>10.23</c:v>
                </c:pt>
                <c:pt idx="6">
                  <c:v>#N/A</c:v>
                </c:pt>
                <c:pt idx="7">
                  <c:v>12.64</c:v>
                </c:pt>
                <c:pt idx="8">
                  <c:v>#N/A</c:v>
                </c:pt>
                <c:pt idx="9">
                  <c:v>9.1199999999999992</c:v>
                </c:pt>
              </c:numCache>
            </c:numRef>
          </c:val>
          <c:extLst>
            <c:ext xmlns:c16="http://schemas.microsoft.com/office/drawing/2014/chart" uri="{C3380CC4-5D6E-409C-BE32-E72D297353CC}">
              <c16:uniqueId val="{00000009-BE1C-4681-AAD3-8E6FD6DF3F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1111</c:v>
                </c:pt>
                <c:pt idx="5">
                  <c:v>1125</c:v>
                </c:pt>
                <c:pt idx="8">
                  <c:v>1120</c:v>
                </c:pt>
                <c:pt idx="11">
                  <c:v>1049</c:v>
                </c:pt>
                <c:pt idx="14">
                  <c:v>1111</c:v>
                </c:pt>
              </c:numCache>
            </c:numRef>
          </c:val>
          <c:extLst>
            <c:ext xmlns:c16="http://schemas.microsoft.com/office/drawing/2014/chart" uri="{C3380CC4-5D6E-409C-BE32-E72D297353CC}">
              <c16:uniqueId val="{00000000-A721-4DE4-BFB0-A0462E866C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1-A721-4DE4-BFB0-A0462E866C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721-4DE4-BFB0-A0462E866C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21-4DE4-BFB0-A0462E866C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c:v>
                </c:pt>
                <c:pt idx="3">
                  <c:v>49</c:v>
                </c:pt>
                <c:pt idx="6">
                  <c:v>53</c:v>
                </c:pt>
                <c:pt idx="9">
                  <c:v>63</c:v>
                </c:pt>
                <c:pt idx="12">
                  <c:v>67</c:v>
                </c:pt>
              </c:numCache>
            </c:numRef>
          </c:val>
          <c:extLst>
            <c:ext xmlns:c16="http://schemas.microsoft.com/office/drawing/2014/chart" uri="{C3380CC4-5D6E-409C-BE32-E72D297353CC}">
              <c16:uniqueId val="{00000004-A721-4DE4-BFB0-A0462E866C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21-4DE4-BFB0-A0462E866C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21-4DE4-BFB0-A0462E866C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1416</c:v>
                </c:pt>
                <c:pt idx="3">
                  <c:v>1456</c:v>
                </c:pt>
                <c:pt idx="6">
                  <c:v>1486</c:v>
                </c:pt>
                <c:pt idx="9">
                  <c:v>1458</c:v>
                </c:pt>
                <c:pt idx="12">
                  <c:v>1473</c:v>
                </c:pt>
              </c:numCache>
            </c:numRef>
          </c:val>
          <c:extLst>
            <c:ext xmlns:c16="http://schemas.microsoft.com/office/drawing/2014/chart" uri="{C3380CC4-5D6E-409C-BE32-E72D297353CC}">
              <c16:uniqueId val="{00000007-A721-4DE4-BFB0-A0462E866C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357</c:v>
                </c:pt>
                <c:pt idx="2">
                  <c:v>#N/A</c:v>
                </c:pt>
                <c:pt idx="3">
                  <c:v>#N/A</c:v>
                </c:pt>
                <c:pt idx="4">
                  <c:v>380</c:v>
                </c:pt>
                <c:pt idx="5">
                  <c:v>#N/A</c:v>
                </c:pt>
                <c:pt idx="6">
                  <c:v>#N/A</c:v>
                </c:pt>
                <c:pt idx="7">
                  <c:v>419</c:v>
                </c:pt>
                <c:pt idx="8">
                  <c:v>#N/A</c:v>
                </c:pt>
                <c:pt idx="9">
                  <c:v>#N/A</c:v>
                </c:pt>
                <c:pt idx="10">
                  <c:v>472</c:v>
                </c:pt>
                <c:pt idx="11">
                  <c:v>#N/A</c:v>
                </c:pt>
                <c:pt idx="12">
                  <c:v>#N/A</c:v>
                </c:pt>
                <c:pt idx="13">
                  <c:v>431</c:v>
                </c:pt>
                <c:pt idx="14">
                  <c:v>#N/A</c:v>
                </c:pt>
              </c:numCache>
            </c:numRef>
          </c:val>
          <c:smooth val="0"/>
          <c:extLst>
            <c:ext xmlns:c16="http://schemas.microsoft.com/office/drawing/2014/chart" uri="{C3380CC4-5D6E-409C-BE32-E72D297353CC}">
              <c16:uniqueId val="{00000008-A721-4DE4-BFB0-A0462E866C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7397</c:v>
                </c:pt>
                <c:pt idx="5">
                  <c:v>7643</c:v>
                </c:pt>
                <c:pt idx="8">
                  <c:v>6864</c:v>
                </c:pt>
                <c:pt idx="11">
                  <c:v>7257</c:v>
                </c:pt>
                <c:pt idx="14">
                  <c:v>6446</c:v>
                </c:pt>
              </c:numCache>
            </c:numRef>
          </c:val>
          <c:extLst>
            <c:ext xmlns:c16="http://schemas.microsoft.com/office/drawing/2014/chart" uri="{C3380CC4-5D6E-409C-BE32-E72D297353CC}">
              <c16:uniqueId val="{00000000-8CEF-4196-BE94-755A4F815F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294</c:v>
                </c:pt>
                <c:pt idx="5">
                  <c:v>249</c:v>
                </c:pt>
                <c:pt idx="8">
                  <c:v>207</c:v>
                </c:pt>
                <c:pt idx="11">
                  <c:v>166</c:v>
                </c:pt>
                <c:pt idx="14">
                  <c:v>133</c:v>
                </c:pt>
              </c:numCache>
            </c:numRef>
          </c:val>
          <c:extLst>
            <c:ext xmlns:c16="http://schemas.microsoft.com/office/drawing/2014/chart" uri="{C3380CC4-5D6E-409C-BE32-E72D297353CC}">
              <c16:uniqueId val="{00000001-8CEF-4196-BE94-755A4F815F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2469</c:v>
                </c:pt>
                <c:pt idx="5">
                  <c:v>3270</c:v>
                </c:pt>
                <c:pt idx="8">
                  <c:v>3554</c:v>
                </c:pt>
                <c:pt idx="11">
                  <c:v>3222</c:v>
                </c:pt>
                <c:pt idx="14">
                  <c:v>3295</c:v>
                </c:pt>
              </c:numCache>
            </c:numRef>
          </c:val>
          <c:extLst>
            <c:ext xmlns:c16="http://schemas.microsoft.com/office/drawing/2014/chart" uri="{C3380CC4-5D6E-409C-BE32-E72D297353CC}">
              <c16:uniqueId val="{00000002-8CEF-4196-BE94-755A4F815F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EF-4196-BE94-755A4F815F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EF-4196-BE94-755A4F815F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181</c:v>
                </c:pt>
                <c:pt idx="3">
                  <c:v>242</c:v>
                </c:pt>
                <c:pt idx="6">
                  <c:v>230</c:v>
                </c:pt>
                <c:pt idx="9">
                  <c:v>200</c:v>
                </c:pt>
                <c:pt idx="12">
                  <c:v>203</c:v>
                </c:pt>
              </c:numCache>
            </c:numRef>
          </c:val>
          <c:extLst>
            <c:ext xmlns:c16="http://schemas.microsoft.com/office/drawing/2014/chart" uri="{C3380CC4-5D6E-409C-BE32-E72D297353CC}">
              <c16:uniqueId val="{00000005-8CEF-4196-BE94-755A4F815F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721</c:v>
                </c:pt>
                <c:pt idx="3">
                  <c:v>616</c:v>
                </c:pt>
                <c:pt idx="6">
                  <c:v>506</c:v>
                </c:pt>
                <c:pt idx="9">
                  <c:v>529</c:v>
                </c:pt>
                <c:pt idx="12">
                  <c:v>534</c:v>
                </c:pt>
              </c:numCache>
            </c:numRef>
          </c:val>
          <c:extLst>
            <c:ext xmlns:c16="http://schemas.microsoft.com/office/drawing/2014/chart" uri="{C3380CC4-5D6E-409C-BE32-E72D297353CC}">
              <c16:uniqueId val="{00000006-8CEF-4196-BE94-755A4F815F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CEF-4196-BE94-755A4F815F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489</c:v>
                </c:pt>
                <c:pt idx="3">
                  <c:v>376</c:v>
                </c:pt>
                <c:pt idx="6">
                  <c:v>243</c:v>
                </c:pt>
                <c:pt idx="9">
                  <c:v>811</c:v>
                </c:pt>
                <c:pt idx="12">
                  <c:v>884</c:v>
                </c:pt>
              </c:numCache>
            </c:numRef>
          </c:val>
          <c:extLst>
            <c:ext xmlns:c16="http://schemas.microsoft.com/office/drawing/2014/chart" uri="{C3380CC4-5D6E-409C-BE32-E72D297353CC}">
              <c16:uniqueId val="{00000008-8CEF-4196-BE94-755A4F815F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9-8CEF-4196-BE94-755A4F815F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8438</c:v>
                </c:pt>
                <c:pt idx="3">
                  <c:v>8728</c:v>
                </c:pt>
                <c:pt idx="6">
                  <c:v>8545</c:v>
                </c:pt>
                <c:pt idx="9">
                  <c:v>8177</c:v>
                </c:pt>
                <c:pt idx="12">
                  <c:v>7737</c:v>
                </c:pt>
              </c:numCache>
            </c:numRef>
          </c:val>
          <c:extLst>
            <c:ext xmlns:c16="http://schemas.microsoft.com/office/drawing/2014/chart" uri="{C3380CC4-5D6E-409C-BE32-E72D297353CC}">
              <c16:uniqueId val="{0000000A-8CEF-4196-BE94-755A4F815F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EF-4196-BE94-755A4F815F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1766</c:v>
                </c:pt>
                <c:pt idx="1">
                  <c:v>1344</c:v>
                </c:pt>
                <c:pt idx="2">
                  <c:v>1360</c:v>
                </c:pt>
              </c:numCache>
            </c:numRef>
          </c:val>
          <c:extLst>
            <c:ext xmlns:c16="http://schemas.microsoft.com/office/drawing/2014/chart" uri="{C3380CC4-5D6E-409C-BE32-E72D297353CC}">
              <c16:uniqueId val="{00000000-BC91-4075-9145-6F6E297E65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216</c:v>
                </c:pt>
                <c:pt idx="1">
                  <c:v>216</c:v>
                </c:pt>
                <c:pt idx="2">
                  <c:v>216</c:v>
                </c:pt>
              </c:numCache>
            </c:numRef>
          </c:val>
          <c:extLst>
            <c:ext xmlns:c16="http://schemas.microsoft.com/office/drawing/2014/chart" uri="{C3380CC4-5D6E-409C-BE32-E72D297353CC}">
              <c16:uniqueId val="{00000001-BC91-4075-9145-6F6E297E65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1280</c:v>
                </c:pt>
                <c:pt idx="1">
                  <c:v>1570</c:v>
                </c:pt>
                <c:pt idx="2">
                  <c:v>1623</c:v>
                </c:pt>
              </c:numCache>
            </c:numRef>
          </c:val>
          <c:extLst>
            <c:ext xmlns:c16="http://schemas.microsoft.com/office/drawing/2014/chart" uri="{C3380CC4-5D6E-409C-BE32-E72D297353CC}">
              <c16:uniqueId val="{00000002-BC91-4075-9145-6F6E297E65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{3CCBD3CE-325C-45B5-9786-2193CFDEEF1B}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FFB-428A-8026-6B1D031B10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{68B4128E-0014-45BD-BE03-54FD2AE0D5B3}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FB-428A-8026-6B1D031B10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{61987A0C-77DD-402A-A303-1D181D0E39FB}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FB-428A-8026-6B1D031B10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{CC39F25B-9EF4-4154-93E1-336B3F453016}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FB-428A-8026-6B1D031B10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{579626B6-EB76-4974-B419-4BED9D7EABCB}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FB-428A-8026-6B1D031B10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{FA99C784-0757-4C7C-98A7-9C6A84E83B0A}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FFB-428A-8026-6B1D031B10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{E2925B78-BED5-4D07-A48F-581C6EA33494}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FFB-428A-8026-6B1D031B10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{25FF3B22-C264-4D5E-ABBF-8CC5FAFDC487}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FFB-428A-8026-6B1D031B10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{1FAA000D-5454-486B-B37D-B58C7139BC18}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FFB-428A-8026-6B1D031B10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61.4</c:v>
                </c:pt>
                <c:pt idx="16">
                  <c:v>62</c:v>
                </c:pt>
                <c:pt idx="24">
                  <c:v>63.5</c:v>
                </c:pt>
                <c:pt idx="32">
                  <c:v>64.5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FFB-428A-8026-6B1D031B10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{D0171C8C-E6A8-43C0-B288-038DE8399B7C}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FFB-428A-8026-6B1D031B10B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{093078D5-7543-4113-A83F-399C23C93E9B}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FB-428A-8026-6B1D031B10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{22C3587F-8630-482B-9B0C-F1A84C350241}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FB-428A-8026-6B1D031B10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{5154A481-EE20-4094-B8A5-0A0B0393B146}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FB-428A-8026-6B1D031B10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{C87F44A9-4CE8-4264-9117-EE7EF31BEE5D}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FB-428A-8026-6B1D031B10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{B614A5B4-007B-4548-B39E-A517A5A3311B}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FFB-428A-8026-6B1D031B10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{C9902283-10F6-4F31-AA27-5C8592C02E51}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FFB-428A-8026-6B1D031B10B2}"/>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{C251CBED-0A52-437B-BA19-5A5C7E6F5FC1}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FFB-428A-8026-6B1D031B10B2}"/>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{AB80D98D-2FEB-49D1-9BB0-D6D21AC7B369}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FFB-428A-8026-6B1D031B10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FFB-428A-8026-6B1D031B10B2}"/>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{B3394E62-F88C-4C18-8048-8ED5B0FCA7FA}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9B-4C37-8FD3-12C1746CDE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{5A602809-8B8A-4765-8C07-DB8792004D86}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9B-4C37-8FD3-12C1746CDE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{7F3F779A-2317-49AE-899C-1F866A07D4AA}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9B-4C37-8FD3-12C1746CDE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{6D5257F4-FF4D-45F9-BE46-58A4ABAAB1ED}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9B-4C37-8FD3-12C1746CDE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{ADC6A9DC-C476-4300-A369-FA2E3C2AF4BA}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9B-4C37-8FD3-12C1746CDEC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{76E64195-49E3-4B14-AE77-88E7C3E6E7B1}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9B-4C37-8FD3-12C1746CDEC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{FF38A670-9DFA-4A59-99FF-FCD1DE652F4B}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9B-4C37-8FD3-12C1746CDEC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{67A62B5C-9628-4C2D-BB54-49979992A01B}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9B-4C37-8FD3-12C1746CDEC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{8DE8A6F2-331C-4FA6-88DC-1CE7BE4964FD}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9B-4C37-8FD3-12C1746CDE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8.3000000000000007</c:v>
                </c:pt>
                <c:pt idx="16">
                  <c:v>8.6999999999999993</c:v>
                </c:pt>
                <c:pt idx="24">
                  <c:v>9.3000000000000007</c:v>
                </c:pt>
                <c:pt idx="32">
                  <c:v>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9B-4C37-8FD3-12C1746CDE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{62FF2AEB-D5C4-40A0-8332-922487CF2786}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9B-4C37-8FD3-12C1746CDEC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{E82D441A-A1D9-4DE7-A9B5-20B54A3AD181}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9B-4C37-8FD3-12C1746CDE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{CA21F50F-667C-484D-894B-54DD85602B14}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9B-4C37-8FD3-12C1746CDE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{F68F197B-42FE-4C66-84EC-5F5FBDE9CDE1}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9B-4C37-8FD3-12C1746CDE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{444FED29-4767-436F-94FC-87C6DA462723}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9B-4C37-8FD3-12C1746CDEC6}"/>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{C28BFA74-D834-4C34-908F-F1B3D21E15AD}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9B-4C37-8FD3-12C1746CDEC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{C2ABE2E5-F1B8-4F26-9D5B-B2CDCEAB7184}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9B-4C37-8FD3-12C1746CDEC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{CCC86E70-3C52-489A-898C-C4BF617A2B81}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9B-4C37-8FD3-12C1746CDEC6}"/>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{27D05FC5-D522-46C7-A2BE-AA8770A71C0E}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9B-4C37-8FD3-12C1746CDE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C09B-4C37-8FD3-12C1746CDEC6}"/>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外海離島に所在する本町は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属島の有人３島を有している。そのために住民への最低限の行政サービスには多大な経費を要しており、基準財政需要額が類似団体に比べ非常に高くなっている。また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高齢化率が高いことなどから税収等の基準財政収入額が少なく、結果、財政力指数は類似団体の中でも最低レベルである。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今後とも、自主財源の確保に努めるため、地域経済の活性化を図る施策を展開しつつ、</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推進による事務の効率化に努めることにより歳出を抑制し、財政の健全化を図っていく。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31045</xdr:rowOff>
    </xdr:from>
    <xdr:to>
      <xdr:col>23</xdr:col>
      <xdr:colOff>133350</xdr:colOff>
      <xdr:row>44</xdr:row>
      <xdr:rowOff>31045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748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31045</xdr:rowOff>
    </xdr:from>
    <xdr:to>
      <xdr:col>19</xdr:col>
      <xdr:colOff>133350</xdr:colOff>
      <xdr:row>44</xdr:row>
      <xdr:rowOff>31045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74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31045</xdr:rowOff>
    </xdr:from>
    <xdr:to>
      <xdr:col>15</xdr:col>
      <xdr:colOff>82550</xdr:colOff>
      <xdr:row>44</xdr:row>
      <xdr:rowOff>31045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74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31045</xdr:rowOff>
    </xdr:from>
    <xdr:to>
      <xdr:col>11</xdr:col>
      <xdr:colOff>31750</xdr:colOff>
      <xdr:row>44</xdr:row>
      <xdr:rowOff>31045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74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47572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151695</xdr:rowOff>
    </xdr:from>
    <xdr:to>
      <xdr:col>19</xdr:col>
      <xdr:colOff>184150</xdr:colOff>
      <xdr:row>44</xdr:row>
      <xdr:rowOff>81845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66622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10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151695</xdr:rowOff>
    </xdr:from>
    <xdr:to>
      <xdr:col>15</xdr:col>
      <xdr:colOff>133350</xdr:colOff>
      <xdr:row>44</xdr:row>
      <xdr:rowOff>81845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66622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151695</xdr:rowOff>
    </xdr:from>
    <xdr:to>
      <xdr:col>11</xdr:col>
      <xdr:colOff>82550</xdr:colOff>
      <xdr:row>44</xdr:row>
      <xdr:rowOff>81845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66622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151695</xdr:rowOff>
    </xdr:from>
    <xdr:to>
      <xdr:col>7</xdr:col>
      <xdr:colOff>31750</xdr:colOff>
      <xdr:row>44</xdr:row>
      <xdr:rowOff>81845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66622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昨年度の決算と比較すると、人件費及び価格高騰によ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物件費が増加し、経常収支比率は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今後とも、自主財源の確保に努めるため、地域経済の活性化を図る施策を展開しつつ、事業の平準化、</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推進による事務の効率化に努めることにより歳出を抑制し、経常収支比率の改善を図る。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3048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13282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126238</xdr:rowOff>
    </xdr:from>
    <xdr:to>
      <xdr:col>19</xdr:col>
      <xdr:colOff>133350</xdr:colOff>
      <xdr:row>64</xdr:row>
      <xdr:rowOff>160020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9903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56388</xdr:rowOff>
    </xdr:from>
    <xdr:to>
      <xdr:col>15</xdr:col>
      <xdr:colOff>82550</xdr:colOff>
      <xdr:row>64</xdr:row>
      <xdr:rowOff>126238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5773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56388</xdr:rowOff>
    </xdr:from>
    <xdr:to>
      <xdr:col>11</xdr:col>
      <xdr:colOff>31750</xdr:colOff>
      <xdr:row>64</xdr:row>
      <xdr:rowOff>49022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5773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123698</xdr:rowOff>
    </xdr:from>
    <xdr:to>
      <xdr:col>23</xdr:col>
      <xdr:colOff>184150</xdr:colOff>
      <xdr:row>65</xdr:row>
      <xdr:rowOff>53848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95775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6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109220</xdr:rowOff>
    </xdr:from>
    <xdr:to>
      <xdr:col>19</xdr:col>
      <xdr:colOff>184150</xdr:colOff>
      <xdr:row>65</xdr:row>
      <xdr:rowOff>39370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24147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75438</xdr:rowOff>
    </xdr:from>
    <xdr:to>
      <xdr:col>15</xdr:col>
      <xdr:colOff>133350</xdr:colOff>
      <xdr:row>65</xdr:row>
      <xdr:rowOff>5588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161815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13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5588</xdr:rowOff>
    </xdr:from>
    <xdr:to>
      <xdr:col>11</xdr:col>
      <xdr:colOff>82550</xdr:colOff>
      <xdr:row>63</xdr:row>
      <xdr:rowOff>107188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91965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9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169672</xdr:rowOff>
    </xdr:from>
    <xdr:to>
      <xdr:col>7</xdr:col>
      <xdr:colOff>31750</xdr:colOff>
      <xdr:row>64</xdr:row>
      <xdr:rowOff>99822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109999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3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[408,225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離島に位置し、更に有人の属島を有するなど広域な行政区域を抱えているため、類似団体に比べて職員数が多い。また旅費や行政区域内での移動に係る車両船舶借上料、燃料費等の経費も大きく、加えて人口も減少してきているため、人口１人当たりの経費は類似団体平均を大きく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今後も適正な職員定員管理を行い、物件費に対しては費用対効果の検証をし、行政サービス提供にかかるコスト意識を高めて経費節減を図っていく。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166474</xdr:rowOff>
    </xdr:from>
    <xdr:to>
      <xdr:col>23</xdr:col>
      <xdr:colOff>133350</xdr:colOff>
      <xdr:row>82</xdr:row>
      <xdr:rowOff>19210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53924"/>
          <a:ext cx="838200" cy="2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160083</xdr:rowOff>
    </xdr:from>
    <xdr:to>
      <xdr:col>19</xdr:col>
      <xdr:colOff>133350</xdr:colOff>
      <xdr:row>81</xdr:row>
      <xdr:rowOff>166474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47533"/>
          <a:ext cx="889000" cy="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140993</xdr:rowOff>
    </xdr:from>
    <xdr:to>
      <xdr:col>15</xdr:col>
      <xdr:colOff>82550</xdr:colOff>
      <xdr:row>81</xdr:row>
      <xdr:rowOff>160083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28443"/>
          <a:ext cx="889000" cy="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140993</xdr:rowOff>
    </xdr:from>
    <xdr:to>
      <xdr:col>11</xdr:col>
      <xdr:colOff>31750</xdr:colOff>
      <xdr:row>81</xdr:row>
      <xdr:rowOff>149044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028443"/>
          <a:ext cx="889000" cy="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139860</xdr:rowOff>
    </xdr:from>
    <xdr:to>
      <xdr:col>23</xdr:col>
      <xdr:colOff>184150</xdr:colOff>
      <xdr:row>82</xdr:row>
      <xdr:rowOff>70010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16687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115674</xdr:rowOff>
    </xdr:from>
    <xdr:to>
      <xdr:col>19</xdr:col>
      <xdr:colOff>184150</xdr:colOff>
      <xdr:row>82</xdr:row>
      <xdr:rowOff>45824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0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30601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89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109283</xdr:rowOff>
    </xdr:from>
    <xdr:to>
      <xdr:col>15</xdr:col>
      <xdr:colOff>133350</xdr:colOff>
      <xdr:row>82</xdr:row>
      <xdr:rowOff>39433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9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24210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8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90193</xdr:rowOff>
    </xdr:from>
    <xdr:to>
      <xdr:col>11</xdr:col>
      <xdr:colOff>82550</xdr:colOff>
      <xdr:row>82</xdr:row>
      <xdr:rowOff>20343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5120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98244</xdr:rowOff>
    </xdr:from>
    <xdr:to>
      <xdr:col>7</xdr:col>
      <xdr:colOff>31750</xdr:colOff>
      <xdr:row>82</xdr:row>
      <xdr:rowOff>28394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13171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72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類似団体及び全国市町村平均と比較して低水準</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ト増加し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今後も人件費総額や職員数の適正化に努める。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75898</xdr:rowOff>
    </xdr:from>
    <xdr:to>
      <xdr:col>81</xdr:col>
      <xdr:colOff>44450</xdr:colOff>
      <xdr:row>83</xdr:row>
      <xdr:rowOff>133350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06248"/>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75898</xdr:rowOff>
    </xdr:from>
    <xdr:to>
      <xdr:col>77</xdr:col>
      <xdr:colOff>44450</xdr:colOff>
      <xdr:row>83</xdr:row>
      <xdr:rowOff>133350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0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156332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363700"/>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75898</xdr:rowOff>
    </xdr:from>
    <xdr:to>
      <xdr:col>68</xdr:col>
      <xdr:colOff>152400</xdr:colOff>
      <xdr:row>83</xdr:row>
      <xdr:rowOff>156332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30624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25098</xdr:rowOff>
    </xdr:from>
    <xdr:to>
      <xdr:col>77</xdr:col>
      <xdr:colOff>95250</xdr:colOff>
      <xdr:row>83</xdr:row>
      <xdr:rowOff>126698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136875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24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105532</xdr:rowOff>
    </xdr:from>
    <xdr:to>
      <xdr:col>68</xdr:col>
      <xdr:colOff>203200</xdr:colOff>
      <xdr:row>84</xdr:row>
      <xdr:rowOff>35682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45859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25098</xdr:rowOff>
    </xdr:from>
    <xdr:to>
      <xdr:col>64</xdr:col>
      <xdr:colOff>152400</xdr:colOff>
      <xdr:row>83</xdr:row>
      <xdr:rowOff>126698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136875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離島</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広域な行政区域を有しているため、職員数は類似団体に比べ多くなっている。人口減少や定年延長もあり昨年度より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0.44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人増加しているが、事務事業の見直しや事業の民間委託の推進により、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職員数の適正化に努める。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170349</xdr:rowOff>
    </xdr:from>
    <xdr:to>
      <xdr:col>81</xdr:col>
      <xdr:colOff>44450</xdr:colOff>
      <xdr:row>66</xdr:row>
      <xdr:rowOff>34290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14599"/>
          <a:ext cx="8382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82677</xdr:rowOff>
    </xdr:from>
    <xdr:to>
      <xdr:col>77</xdr:col>
      <xdr:colOff>44450</xdr:colOff>
      <xdr:row>65</xdr:row>
      <xdr:rowOff>170349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26927"/>
          <a:ext cx="889000" cy="8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69004</xdr:rowOff>
    </xdr:from>
    <xdr:to>
      <xdr:col>72</xdr:col>
      <xdr:colOff>203200</xdr:colOff>
      <xdr:row>65</xdr:row>
      <xdr:rowOff>82677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213254"/>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31200</xdr:rowOff>
    </xdr:from>
    <xdr:to>
      <xdr:col>68</xdr:col>
      <xdr:colOff>152400</xdr:colOff>
      <xdr:row>65</xdr:row>
      <xdr:rowOff>69004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75450"/>
          <a:ext cx="889000" cy="3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154940</xdr:rowOff>
    </xdr:from>
    <xdr:to>
      <xdr:col>81</xdr:col>
      <xdr:colOff>95250</xdr:colOff>
      <xdr:row>66</xdr:row>
      <xdr:rowOff>85090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127017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27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119549</xdr:rowOff>
    </xdr:from>
    <xdr:to>
      <xdr:col>77</xdr:col>
      <xdr:colOff>95250</xdr:colOff>
      <xdr:row>66</xdr:row>
      <xdr:rowOff>49699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6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34476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50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31877</xdr:rowOff>
    </xdr:from>
    <xdr:to>
      <xdr:col>73</xdr:col>
      <xdr:colOff>44450</xdr:colOff>
      <xdr:row>65</xdr:row>
      <xdr:rowOff>133477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7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118254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62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18204</xdr:rowOff>
    </xdr:from>
    <xdr:to>
      <xdr:col>68</xdr:col>
      <xdr:colOff>203200</xdr:colOff>
      <xdr:row>65</xdr:row>
      <xdr:rowOff>119804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104581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24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151850</xdr:rowOff>
    </xdr:from>
    <xdr:to>
      <xdr:col>64</xdr:col>
      <xdr:colOff>152400</xdr:colOff>
      <xdr:row>65</xdr:row>
      <xdr:rowOff>82000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1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66777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大型公共施設の更新に伴う地方債発行額の増加により、前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今後も公共施設の更新が予定されているため、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平準化による発行額の抑制や、有利な地方債の活用により、起債に大きく頼ることのない財政運営に努める。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129286</xdr:rowOff>
    </xdr:from>
    <xdr:to>
      <xdr:col>81</xdr:col>
      <xdr:colOff>44450</xdr:colOff>
      <xdr:row>41</xdr:row>
      <xdr:rowOff>158242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5873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71374</xdr:rowOff>
    </xdr:from>
    <xdr:to>
      <xdr:col>77</xdr:col>
      <xdr:colOff>44450</xdr:colOff>
      <xdr:row>41</xdr:row>
      <xdr:rowOff>129286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0082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41</xdr:row>
      <xdr:rowOff>71374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622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32766</xdr:rowOff>
    </xdr:from>
    <xdr:to>
      <xdr:col>68</xdr:col>
      <xdr:colOff>152400</xdr:colOff>
      <xdr:row>41</xdr:row>
      <xdr:rowOff>81026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6221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78486</xdr:rowOff>
    </xdr:from>
    <xdr:to>
      <xdr:col>77</xdr:col>
      <xdr:colOff>95250</xdr:colOff>
      <xdr:row>42</xdr:row>
      <xdr:rowOff>8636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20574</xdr:rowOff>
    </xdr:from>
    <xdr:to>
      <xdr:col>73</xdr:col>
      <xdr:colOff>44450</xdr:colOff>
      <xdr:row>41</xdr:row>
      <xdr:rowOff>122174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106951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前年度同様に、充当可能財源等の増加により将来負担比率は算定されなかった。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今後計画している老朽化社会資本の更新事業等においても、公共施設等総合管理計画の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費用の平準化を行い、単年度での地方債発行額の抑制、基金の更なる積立等による財源確保に取り組み、将来負担比率の抑制に努める。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経常一般財源に占める人件費の割合は類似団体平均を上回っている。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類似団体に比べ人口千人あたりの職員数は多く、今後も類似団体平均より高めになることが見込まれる。</a:t>
          </a:r>
          <a:b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今後は、職員数の適正化も図りながら、人件費を抑制していく必要がある。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26416</xdr:rowOff>
    </xdr:from>
    <xdr:to>
      <xdr:col>24</xdr:col>
      <xdr:colOff>25400</xdr:colOff>
      <xdr:row>38</xdr:row>
      <xdr:rowOff>113284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4151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26416</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415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88138</xdr:rowOff>
    </xdr:from>
    <xdr:to>
      <xdr:col>15</xdr:col>
      <xdr:colOff>98425</xdr:colOff>
      <xdr:row>38</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17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38</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178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62484</xdr:rowOff>
    </xdr:from>
    <xdr:to>
      <xdr:col>24</xdr:col>
      <xdr:colOff>76200</xdr:colOff>
      <xdr:row>38</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34561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147066</xdr:rowOff>
    </xdr:from>
    <xdr:to>
      <xdr:col>20</xdr:col>
      <xdr:colOff>38100</xdr:colOff>
      <xdr:row>38</xdr:row>
      <xdr:rowOff>77215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61993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全国平均を下回っている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光熱水費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の価格高騰</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が続くことが予想されるが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、職員全体でコスト意識を高め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節減に努める。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6568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123190</xdr:rowOff>
    </xdr:from>
    <xdr:to>
      <xdr:col>78</xdr:col>
      <xdr:colOff>69850</xdr:colOff>
      <xdr:row>15</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94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62230</xdr:rowOff>
    </xdr:from>
    <xdr:to>
      <xdr:col>73</xdr:col>
      <xdr:colOff>180975</xdr:colOff>
      <xdr:row>15</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33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62230</xdr:rowOff>
    </xdr:from>
    <xdr:to>
      <xdr:col>69</xdr:col>
      <xdr:colOff>92075</xdr:colOff>
      <xdr:row>15</xdr:row>
      <xdr:rowOff>73660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339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80010</xdr:rowOff>
    </xdr:from>
    <xdr:to>
      <xdr:col>78</xdr:col>
      <xdr:colOff>120650</xdr:colOff>
      <xdr:row>16</xdr:row>
      <xdr:rowOff>10160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72390</xdr:rowOff>
    </xdr:from>
    <xdr:to>
      <xdr:col>74</xdr:col>
      <xdr:colOff>31750</xdr:colOff>
      <xdr:row>16</xdr:row>
      <xdr:rowOff>2540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xdr:rowOff>
    </xdr:from>
    <xdr:to>
      <xdr:col>69</xdr:col>
      <xdr:colOff>142875</xdr:colOff>
      <xdr:row>15</xdr:row>
      <xdr:rowOff>113030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123207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22860</xdr:rowOff>
    </xdr:from>
    <xdr:to>
      <xdr:col>65</xdr:col>
      <xdr:colOff>53975</xdr:colOff>
      <xdr:row>15</xdr:row>
      <xdr:rowOff>124460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134637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6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前年度と同様である。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高齢化率の高い本町においては、今後増加していくことが予想されるため、町単独で行っている各種支給事業の見直しを行うなど、大幅な上昇とならないよう努める。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55</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575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67327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減となり、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その他の大部分は繰出金であり、特別事業会計への赤字補てんによる繰出金が多額になっている。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経営健全化</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を図りつつ</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、繰出金の縮減に努める。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123190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7967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77470</xdr:rowOff>
    </xdr:from>
    <xdr:to>
      <xdr:col>78</xdr:col>
      <xdr:colOff>69850</xdr:colOff>
      <xdr:row>57</xdr:row>
      <xdr:rowOff>123190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850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77470</xdr:rowOff>
    </xdr:from>
    <xdr:to>
      <xdr:col>73</xdr:col>
      <xdr:colOff>180975</xdr:colOff>
      <xdr:row>57</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50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77470</xdr:rowOff>
    </xdr:from>
    <xdr:to>
      <xdr:col>69</xdr:col>
      <xdr:colOff>92075</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50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161307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72390</xdr:rowOff>
    </xdr:from>
    <xdr:to>
      <xdr:col>78</xdr:col>
      <xdr:colOff>120650</xdr:colOff>
      <xdr:row>58</xdr:row>
      <xdr:rowOff>2540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12717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61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138447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26670</xdr:rowOff>
    </xdr:from>
    <xdr:to>
      <xdr:col>69</xdr:col>
      <xdr:colOff>142875</xdr:colOff>
      <xdr:row>57</xdr:row>
      <xdr:rowOff>128270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138447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標準財政規模に比べ負担金や補助交付金の割合が相対的に低いため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今後も引き続き、補助交付基準の遵守により、補助金等の適正な管理を行う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136144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4433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72136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44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76708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244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76708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2214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ポイント減となったが、類似団体平均値を大きく上回っている状況が続いている。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今後も大型公共施設の更新が予定されているが、事業の平準化による地方債発行額の抑制、有利な地方債の活用により、起債に大きく頼ることのない財政運営に努める。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69850</xdr:rowOff>
    </xdr:from>
    <xdr:to>
      <xdr:col>24</xdr:col>
      <xdr:colOff>25400</xdr:colOff>
      <xdr:row>78</xdr:row>
      <xdr:rowOff>88900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442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88900</xdr:rowOff>
    </xdr:from>
    <xdr:to>
      <xdr:col>19</xdr:col>
      <xdr:colOff>187325</xdr:colOff>
      <xdr:row>78</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462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66039</xdr:rowOff>
    </xdr:from>
    <xdr:to>
      <xdr:col>15</xdr:col>
      <xdr:colOff>98425</xdr:colOff>
      <xdr:row>78</xdr:row>
      <xdr:rowOff>96520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4391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66039</xdr:rowOff>
    </xdr:from>
    <xdr:to>
      <xdr:col>11</xdr:col>
      <xdr:colOff>9525</xdr:colOff>
      <xdr:row>78</xdr:row>
      <xdr:rowOff>104139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4391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19050</xdr:rowOff>
    </xdr:from>
    <xdr:to>
      <xdr:col>24</xdr:col>
      <xdr:colOff>76200</xdr:colOff>
      <xdr:row>78</xdr:row>
      <xdr:rowOff>120650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162577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38100</xdr:rowOff>
    </xdr:from>
    <xdr:to>
      <xdr:col>20</xdr:col>
      <xdr:colOff>38100</xdr:colOff>
      <xdr:row>78</xdr:row>
      <xdr:rowOff>139700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124477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15239</xdr:rowOff>
    </xdr:from>
    <xdr:to>
      <xdr:col>11</xdr:col>
      <xdr:colOff>60325</xdr:colOff>
      <xdr:row>78</xdr:row>
      <xdr:rowOff>116839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101616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公債費以外の経費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人件費、物件費、維持補修費、繰出金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の経常一般財源に占める割合は、前年度に比べて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ポイント増加したが、類似団体平均を下回っている。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職員数の適正化と事業会計の経営健全化による繰出金の縮減に努め、今後も改善を目指していく。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76</xdr:row>
      <xdr:rowOff>157480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57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92711</xdr:rowOff>
    </xdr:from>
    <xdr:to>
      <xdr:col>78</xdr:col>
      <xdr:colOff>69850</xdr:colOff>
      <xdr:row>76</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229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76</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62890"/>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76</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628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123207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41911</xdr:rowOff>
    </xdr:from>
    <xdr:to>
      <xdr:col>74</xdr:col>
      <xdr:colOff>31750</xdr:colOff>
      <xdr:row>76</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85107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134077</xdr:rowOff>
    </xdr:from>
    <xdr:to>
      <xdr:col>29</xdr:col>
      <xdr:colOff>127000</xdr:colOff>
      <xdr:row>14</xdr:row>
      <xdr:rowOff>112463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410552"/>
          <a:ext cx="647700" cy="149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112463</xdr:rowOff>
    </xdr:from>
    <xdr:to>
      <xdr:col>26</xdr:col>
      <xdr:colOff>50800</xdr:colOff>
      <xdr:row>15</xdr:row>
      <xdr:rowOff>81133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560388"/>
          <a:ext cx="698500" cy="14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81133</xdr:rowOff>
    </xdr:from>
    <xdr:to>
      <xdr:col>22</xdr:col>
      <xdr:colOff>114300</xdr:colOff>
      <xdr:row>15</xdr:row>
      <xdr:rowOff>105211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700508"/>
          <a:ext cx="698500" cy="24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72858</xdr:rowOff>
    </xdr:from>
    <xdr:to>
      <xdr:col>18</xdr:col>
      <xdr:colOff>177800</xdr:colOff>
      <xdr:row>15</xdr:row>
      <xdr:rowOff>105211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2692233"/>
          <a:ext cx="698500" cy="32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83277</xdr:rowOff>
    </xdr:from>
    <xdr:to>
      <xdr:col>29</xdr:col>
      <xdr:colOff>177800</xdr:colOff>
      <xdr:row>14</xdr:row>
      <xdr:rowOff>13427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359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99804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204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61663</xdr:rowOff>
    </xdr:from>
    <xdr:to>
      <xdr:col>26</xdr:col>
      <xdr:colOff>101600</xdr:colOff>
      <xdr:row>14</xdr:row>
      <xdr:rowOff>163263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509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1990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278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30333</xdr:rowOff>
    </xdr:from>
    <xdr:to>
      <xdr:col>22</xdr:col>
      <xdr:colOff>165100</xdr:colOff>
      <xdr:row>15</xdr:row>
      <xdr:rowOff>131933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649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142110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418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54411</xdr:rowOff>
    </xdr:from>
    <xdr:to>
      <xdr:col>19</xdr:col>
      <xdr:colOff>38100</xdr:colOff>
      <xdr:row>15</xdr:row>
      <xdr:rowOff>156011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673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166188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44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22058</xdr:rowOff>
    </xdr:from>
    <xdr:to>
      <xdr:col>15</xdr:col>
      <xdr:colOff>101600</xdr:colOff>
      <xdr:row>15</xdr:row>
      <xdr:rowOff>123658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641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133835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410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222898</xdr:rowOff>
    </xdr:from>
    <xdr:to>
      <xdr:col>29</xdr:col>
      <xdr:colOff>127000</xdr:colOff>
      <xdr:row>35</xdr:row>
      <xdr:rowOff>269545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833248"/>
          <a:ext cx="647700" cy="46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222898</xdr:rowOff>
    </xdr:from>
    <xdr:to>
      <xdr:col>26</xdr:col>
      <xdr:colOff>50800</xdr:colOff>
      <xdr:row>35</xdr:row>
      <xdr:rowOff>314655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33248"/>
          <a:ext cx="698500" cy="91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314655</xdr:rowOff>
    </xdr:from>
    <xdr:to>
      <xdr:col>22</xdr:col>
      <xdr:colOff>114300</xdr:colOff>
      <xdr:row>36</xdr:row>
      <xdr:rowOff>42481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25005"/>
          <a:ext cx="698500" cy="70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42481</xdr:rowOff>
    </xdr:from>
    <xdr:to>
      <xdr:col>18</xdr:col>
      <xdr:colOff>177800</xdr:colOff>
      <xdr:row>36</xdr:row>
      <xdr:rowOff>86855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995731"/>
          <a:ext cx="698500" cy="44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218745</xdr:rowOff>
    </xdr:from>
    <xdr:to>
      <xdr:col>29</xdr:col>
      <xdr:colOff>177800</xdr:colOff>
      <xdr:row>35</xdr:row>
      <xdr:rowOff>320345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829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63822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7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172098</xdr:rowOff>
    </xdr:from>
    <xdr:to>
      <xdr:col>26</xdr:col>
      <xdr:colOff>101600</xdr:colOff>
      <xdr:row>35</xdr:row>
      <xdr:rowOff>273698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82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283875</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51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263855</xdr:rowOff>
    </xdr:from>
    <xdr:to>
      <xdr:col>22</xdr:col>
      <xdr:colOff>165100</xdr:colOff>
      <xdr:row>36</xdr:row>
      <xdr:rowOff>22555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74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32732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64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334581</xdr:rowOff>
    </xdr:from>
    <xdr:to>
      <xdr:col>19</xdr:col>
      <xdr:colOff>38100</xdr:colOff>
      <xdr:row>36</xdr:row>
      <xdr:rowOff>93281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944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103458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1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36055</xdr:rowOff>
    </xdr:from>
    <xdr:to>
      <xdr:col>15</xdr:col>
      <xdr:colOff>101600</xdr:colOff>
      <xdr:row>36</xdr:row>
      <xdr:rowOff>137655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89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147832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75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131486</xdr:rowOff>
    </xdr:from>
    <xdr:to>
      <xdr:col>24</xdr:col>
      <xdr:colOff>63500</xdr:colOff>
      <xdr:row>32</xdr:row>
      <xdr:rowOff>14100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74986"/>
          <a:ext cx="838200" cy="22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14100</xdr:rowOff>
    </xdr:from>
    <xdr:to>
      <xdr:col>19</xdr:col>
      <xdr:colOff>177800</xdr:colOff>
      <xdr:row>32</xdr:row>
      <xdr:rowOff>49624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00500"/>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49624</xdr:rowOff>
    </xdr:from>
    <xdr:to>
      <xdr:col>15</xdr:col>
      <xdr:colOff>50800</xdr:colOff>
      <xdr:row>32</xdr:row>
      <xdr:rowOff>143403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36024"/>
          <a:ext cx="889000" cy="9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107947</xdr:rowOff>
    </xdr:from>
    <xdr:to>
      <xdr:col>10</xdr:col>
      <xdr:colOff>114300</xdr:colOff>
      <xdr:row>32</xdr:row>
      <xdr:rowOff>143403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594347"/>
          <a:ext cx="889000" cy="3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80686</xdr:rowOff>
    </xdr:from>
    <xdr:to>
      <xdr:col>24</xdr:col>
      <xdr:colOff>114300</xdr:colOff>
      <xdr:row>31</xdr:row>
      <xdr:rowOff>10836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103563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075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134750</xdr:rowOff>
    </xdr:from>
    <xdr:to>
      <xdr:col>20</xdr:col>
      <xdr:colOff>38100</xdr:colOff>
      <xdr:row>32</xdr:row>
      <xdr:rowOff>64900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4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81427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2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170274</xdr:rowOff>
    </xdr:from>
    <xdr:to>
      <xdr:col>15</xdr:col>
      <xdr:colOff>101600</xdr:colOff>
      <xdr:row>32</xdr:row>
      <xdr:rowOff>100424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8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116951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6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92603</xdr:rowOff>
    </xdr:from>
    <xdr:to>
      <xdr:col>10</xdr:col>
      <xdr:colOff>165100</xdr:colOff>
      <xdr:row>33</xdr:row>
      <xdr:rowOff>22753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7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39280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54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57147</xdr:rowOff>
    </xdr:from>
    <xdr:to>
      <xdr:col>6</xdr:col>
      <xdr:colOff>38100</xdr:colOff>
      <xdr:row>32</xdr:row>
      <xdr:rowOff>158747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4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3824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1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66378</xdr:rowOff>
    </xdr:from>
    <xdr:to>
      <xdr:col>24</xdr:col>
      <xdr:colOff>63500</xdr:colOff>
      <xdr:row>58</xdr:row>
      <xdr:rowOff>72203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0478"/>
          <a:ext cx="838200" cy="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72203</xdr:rowOff>
    </xdr:from>
    <xdr:to>
      <xdr:col>19</xdr:col>
      <xdr:colOff>177800</xdr:colOff>
      <xdr:row>58</xdr:row>
      <xdr:rowOff>72677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6303"/>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72677</xdr:rowOff>
    </xdr:from>
    <xdr:to>
      <xdr:col>15</xdr:col>
      <xdr:colOff>50800</xdr:colOff>
      <xdr:row>58</xdr:row>
      <xdr:rowOff>85554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6777"/>
          <a:ext cx="889000" cy="1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82590</xdr:rowOff>
    </xdr:from>
    <xdr:to>
      <xdr:col>10</xdr:col>
      <xdr:colOff>114300</xdr:colOff>
      <xdr:row>58</xdr:row>
      <xdr:rowOff>85554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26690"/>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15578</xdr:rowOff>
    </xdr:from>
    <xdr:to>
      <xdr:col>24</xdr:col>
      <xdr:colOff>114300</xdr:colOff>
      <xdr:row>58</xdr:row>
      <xdr:rowOff>117178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21403</xdr:rowOff>
    </xdr:from>
    <xdr:to>
      <xdr:col>20</xdr:col>
      <xdr:colOff>38100</xdr:colOff>
      <xdr:row>58</xdr:row>
      <xdr:rowOff>123003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114130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5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21877</xdr:rowOff>
    </xdr:from>
    <xdr:to>
      <xdr:col>15</xdr:col>
      <xdr:colOff>101600</xdr:colOff>
      <xdr:row>58</xdr:row>
      <xdr:rowOff>123477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114604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5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34754</xdr:rowOff>
    </xdr:from>
    <xdr:to>
      <xdr:col>10</xdr:col>
      <xdr:colOff>165100</xdr:colOff>
      <xdr:row>58</xdr:row>
      <xdr:rowOff>136354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127481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31790</xdr:rowOff>
    </xdr:from>
    <xdr:to>
      <xdr:col>6</xdr:col>
      <xdr:colOff>38100</xdr:colOff>
      <xdr:row>58</xdr:row>
      <xdr:rowOff>133390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124517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8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88798</xdr:rowOff>
    </xdr:from>
    <xdr:to>
      <xdr:col>24</xdr:col>
      <xdr:colOff>63500</xdr:colOff>
      <xdr:row>78</xdr:row>
      <xdr:rowOff>69235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90448"/>
          <a:ext cx="838200" cy="15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41763</xdr:rowOff>
    </xdr:from>
    <xdr:to>
      <xdr:col>19</xdr:col>
      <xdr:colOff>177800</xdr:colOff>
      <xdr:row>78</xdr:row>
      <xdr:rowOff>69235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14863"/>
          <a:ext cx="889000" cy="2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30905</xdr:rowOff>
    </xdr:from>
    <xdr:to>
      <xdr:col>15</xdr:col>
      <xdr:colOff>50800</xdr:colOff>
      <xdr:row>78</xdr:row>
      <xdr:rowOff>41763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04005"/>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130290</xdr:rowOff>
    </xdr:from>
    <xdr:to>
      <xdr:col>10</xdr:col>
      <xdr:colOff>114300</xdr:colOff>
      <xdr:row>78</xdr:row>
      <xdr:rowOff>30905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31940"/>
          <a:ext cx="889000" cy="7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37998</xdr:rowOff>
    </xdr:from>
    <xdr:to>
      <xdr:col>24</xdr:col>
      <xdr:colOff>114300</xdr:colOff>
      <xdr:row>77</xdr:row>
      <xdr:rowOff>139598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3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60875</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91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18435</xdr:rowOff>
    </xdr:from>
    <xdr:to>
      <xdr:col>20</xdr:col>
      <xdr:colOff>38100</xdr:colOff>
      <xdr:row>78</xdr:row>
      <xdr:rowOff>120035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111162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162413</xdr:rowOff>
    </xdr:from>
    <xdr:to>
      <xdr:col>15</xdr:col>
      <xdr:colOff>101600</xdr:colOff>
      <xdr:row>78</xdr:row>
      <xdr:rowOff>92563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6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83690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5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151555</xdr:rowOff>
    </xdr:from>
    <xdr:to>
      <xdr:col>10</xdr:col>
      <xdr:colOff>165100</xdr:colOff>
      <xdr:row>78</xdr:row>
      <xdr:rowOff>81705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72832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79490</xdr:rowOff>
    </xdr:from>
    <xdr:to>
      <xdr:col>6</xdr:col>
      <xdr:colOff>38100</xdr:colOff>
      <xdr:row>78</xdr:row>
      <xdr:rowOff>9640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26167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5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133696</xdr:rowOff>
    </xdr:from>
    <xdr:to>
      <xdr:col>24</xdr:col>
      <xdr:colOff>63500</xdr:colOff>
      <xdr:row>96</xdr:row>
      <xdr:rowOff>152333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92896"/>
          <a:ext cx="838200" cy="1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152333</xdr:rowOff>
    </xdr:from>
    <xdr:to>
      <xdr:col>19</xdr:col>
      <xdr:colOff>177800</xdr:colOff>
      <xdr:row>97</xdr:row>
      <xdr:rowOff>41439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611533"/>
          <a:ext cx="889000" cy="6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62761</xdr:rowOff>
    </xdr:from>
    <xdr:to>
      <xdr:col>15</xdr:col>
      <xdr:colOff>50800</xdr:colOff>
      <xdr:row>97</xdr:row>
      <xdr:rowOff>41439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21961"/>
          <a:ext cx="889000" cy="15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62761</xdr:rowOff>
    </xdr:from>
    <xdr:to>
      <xdr:col>10</xdr:col>
      <xdr:colOff>114300</xdr:colOff>
      <xdr:row>98</xdr:row>
      <xdr:rowOff>1381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21961"/>
          <a:ext cx="889000" cy="28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82896</xdr:rowOff>
    </xdr:from>
    <xdr:to>
      <xdr:col>24</xdr:col>
      <xdr:colOff>114300</xdr:colOff>
      <xdr:row>97</xdr:row>
      <xdr:rowOff>13046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4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105773</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9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101533</xdr:rowOff>
    </xdr:from>
    <xdr:to>
      <xdr:col>20</xdr:col>
      <xdr:colOff>38100</xdr:colOff>
      <xdr:row>97</xdr:row>
      <xdr:rowOff>31683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6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48210</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33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162089</xdr:rowOff>
    </xdr:from>
    <xdr:to>
      <xdr:col>15</xdr:col>
      <xdr:colOff>101600</xdr:colOff>
      <xdr:row>97</xdr:row>
      <xdr:rowOff>92239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2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108766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11961</xdr:rowOff>
    </xdr:from>
    <xdr:to>
      <xdr:col>10</xdr:col>
      <xdr:colOff>165100</xdr:colOff>
      <xdr:row>96</xdr:row>
      <xdr:rowOff>113561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7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130088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4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122031</xdr:rowOff>
    </xdr:from>
    <xdr:to>
      <xdr:col>6</xdr:col>
      <xdr:colOff>38100</xdr:colOff>
      <xdr:row>98</xdr:row>
      <xdr:rowOff>52181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5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68708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2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101688</xdr:rowOff>
    </xdr:from>
    <xdr:to>
      <xdr:col>55</xdr:col>
      <xdr:colOff>0</xdr:colOff>
      <xdr:row>38</xdr:row>
      <xdr:rowOff>54863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45338"/>
          <a:ext cx="838200" cy="12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164259</xdr:rowOff>
    </xdr:from>
    <xdr:to>
      <xdr:col>50</xdr:col>
      <xdr:colOff>114300</xdr:colOff>
      <xdr:row>38</xdr:row>
      <xdr:rowOff>54863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07909"/>
          <a:ext cx="889000" cy="6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164259</xdr:rowOff>
    </xdr:from>
    <xdr:to>
      <xdr:col>45</xdr:col>
      <xdr:colOff>177800</xdr:colOff>
      <xdr:row>38</xdr:row>
      <xdr:rowOff>97146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07909"/>
          <a:ext cx="889000" cy="10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64563</xdr:rowOff>
    </xdr:from>
    <xdr:to>
      <xdr:col>41</xdr:col>
      <xdr:colOff>50800</xdr:colOff>
      <xdr:row>38</xdr:row>
      <xdr:rowOff>97146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36763"/>
          <a:ext cx="889000" cy="37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50888</xdr:rowOff>
    </xdr:from>
    <xdr:to>
      <xdr:col>55</xdr:col>
      <xdr:colOff>50800</xdr:colOff>
      <xdr:row>37</xdr:row>
      <xdr:rowOff>152488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29315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7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4063</xdr:rowOff>
    </xdr:from>
    <xdr:to>
      <xdr:col>50</xdr:col>
      <xdr:colOff>165100</xdr:colOff>
      <xdr:row>38</xdr:row>
      <xdr:rowOff>105663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1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96790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11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113459</xdr:rowOff>
    </xdr:from>
    <xdr:to>
      <xdr:col>46</xdr:col>
      <xdr:colOff>38100</xdr:colOff>
      <xdr:row>38</xdr:row>
      <xdr:rowOff>43610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571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60136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3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46346</xdr:rowOff>
    </xdr:from>
    <xdr:to>
      <xdr:col>41</xdr:col>
      <xdr:colOff>101600</xdr:colOff>
      <xdr:row>38</xdr:row>
      <xdr:rowOff>147946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139073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654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13763</xdr:rowOff>
    </xdr:from>
    <xdr:to>
      <xdr:col>36</xdr:col>
      <xdr:colOff>165100</xdr:colOff>
      <xdr:row>36</xdr:row>
      <xdr:rowOff>115363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8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106490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7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22743</xdr:rowOff>
    </xdr:from>
    <xdr:to>
      <xdr:col>55</xdr:col>
      <xdr:colOff>0</xdr:colOff>
      <xdr:row>58</xdr:row>
      <xdr:rowOff>34158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66843"/>
          <a:ext cx="838200" cy="1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169308</xdr:rowOff>
    </xdr:from>
    <xdr:to>
      <xdr:col>50</xdr:col>
      <xdr:colOff>114300</xdr:colOff>
      <xdr:row>58</xdr:row>
      <xdr:rowOff>22743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41958"/>
          <a:ext cx="8890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150926</xdr:rowOff>
    </xdr:from>
    <xdr:to>
      <xdr:col>45</xdr:col>
      <xdr:colOff>177800</xdr:colOff>
      <xdr:row>57</xdr:row>
      <xdr:rowOff>169308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23576"/>
          <a:ext cx="889000" cy="1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150926</xdr:rowOff>
    </xdr:from>
    <xdr:to>
      <xdr:col>41</xdr:col>
      <xdr:colOff>50800</xdr:colOff>
      <xdr:row>58</xdr:row>
      <xdr:rowOff>21177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23576"/>
          <a:ext cx="889000" cy="4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154808</xdr:rowOff>
    </xdr:from>
    <xdr:to>
      <xdr:col>55</xdr:col>
      <xdr:colOff>50800</xdr:colOff>
      <xdr:row>58</xdr:row>
      <xdr:rowOff>84958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2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114185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143393</xdr:rowOff>
    </xdr:from>
    <xdr:to>
      <xdr:col>50</xdr:col>
      <xdr:colOff>165100</xdr:colOff>
      <xdr:row>58</xdr:row>
      <xdr:rowOff>73543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1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90070</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9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118508</xdr:rowOff>
    </xdr:from>
    <xdr:to>
      <xdr:col>46</xdr:col>
      <xdr:colOff>38100</xdr:colOff>
      <xdr:row>58</xdr:row>
      <xdr:rowOff>48658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65185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66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100126</xdr:rowOff>
    </xdr:from>
    <xdr:to>
      <xdr:col>41</xdr:col>
      <xdr:colOff>101600</xdr:colOff>
      <xdr:row>58</xdr:row>
      <xdr:rowOff>30276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46803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4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141827</xdr:rowOff>
    </xdr:from>
    <xdr:to>
      <xdr:col>36</xdr:col>
      <xdr:colOff>165100</xdr:colOff>
      <xdr:row>58</xdr:row>
      <xdr:rowOff>71977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1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88504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8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110046</xdr:rowOff>
    </xdr:from>
    <xdr:to>
      <xdr:col>55</xdr:col>
      <xdr:colOff>0</xdr:colOff>
      <xdr:row>78</xdr:row>
      <xdr:rowOff>139402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83146"/>
          <a:ext cx="838200" cy="2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134858</xdr:rowOff>
    </xdr:from>
    <xdr:to>
      <xdr:col>50</xdr:col>
      <xdr:colOff>114300</xdr:colOff>
      <xdr:row>78</xdr:row>
      <xdr:rowOff>139402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7958"/>
          <a:ext cx="8890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104248</xdr:rowOff>
    </xdr:from>
    <xdr:to>
      <xdr:col>45</xdr:col>
      <xdr:colOff>177800</xdr:colOff>
      <xdr:row>78</xdr:row>
      <xdr:rowOff>134858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77348"/>
          <a:ext cx="889000" cy="3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63715</xdr:rowOff>
    </xdr:from>
    <xdr:to>
      <xdr:col>41</xdr:col>
      <xdr:colOff>50800</xdr:colOff>
      <xdr:row>78</xdr:row>
      <xdr:rowOff>104248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36815"/>
          <a:ext cx="889000" cy="4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59246</xdr:rowOff>
    </xdr:from>
    <xdr:to>
      <xdr:col>55</xdr:col>
      <xdr:colOff>50800</xdr:colOff>
      <xdr:row>78</xdr:row>
      <xdr:rowOff>160846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18623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2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88602</xdr:rowOff>
    </xdr:from>
    <xdr:to>
      <xdr:col>50</xdr:col>
      <xdr:colOff>165100</xdr:colOff>
      <xdr:row>79</xdr:row>
      <xdr:rowOff>18752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9879</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84058</xdr:rowOff>
    </xdr:from>
    <xdr:to>
      <xdr:col>46</xdr:col>
      <xdr:colOff>38100</xdr:colOff>
      <xdr:row>79</xdr:row>
      <xdr:rowOff>14208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5335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53448</xdr:rowOff>
    </xdr:from>
    <xdr:to>
      <xdr:col>41</xdr:col>
      <xdr:colOff>101600</xdr:colOff>
      <xdr:row>78</xdr:row>
      <xdr:rowOff>155048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2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0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12915</xdr:rowOff>
    </xdr:from>
    <xdr:to>
      <xdr:col>36</xdr:col>
      <xdr:colOff>165100</xdr:colOff>
      <xdr:row>78</xdr:row>
      <xdr:rowOff>114515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131042</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316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93038</xdr:rowOff>
    </xdr:from>
    <xdr:to>
      <xdr:col>55</xdr:col>
      <xdr:colOff>0</xdr:colOff>
      <xdr:row>96</xdr:row>
      <xdr:rowOff>142036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380788"/>
          <a:ext cx="838200" cy="2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1722</xdr:rowOff>
    </xdr:from>
    <xdr:to>
      <xdr:col>50</xdr:col>
      <xdr:colOff>114300</xdr:colOff>
      <xdr:row>95</xdr:row>
      <xdr:rowOff>93038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289472"/>
          <a:ext cx="889000" cy="9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1722</xdr:rowOff>
    </xdr:from>
    <xdr:to>
      <xdr:col>45</xdr:col>
      <xdr:colOff>177800</xdr:colOff>
      <xdr:row>95</xdr:row>
      <xdr:rowOff>52129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289472"/>
          <a:ext cx="889000" cy="5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52129</xdr:rowOff>
    </xdr:from>
    <xdr:to>
      <xdr:col>41</xdr:col>
      <xdr:colOff>50800</xdr:colOff>
      <xdr:row>97</xdr:row>
      <xdr:rowOff>119901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339879"/>
          <a:ext cx="889000" cy="41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91236</xdr:rowOff>
    </xdr:from>
    <xdr:to>
      <xdr:col>55</xdr:col>
      <xdr:colOff>50800</xdr:colOff>
      <xdr:row>97</xdr:row>
      <xdr:rowOff>21386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114113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0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42238</xdr:rowOff>
    </xdr:from>
    <xdr:to>
      <xdr:col>50</xdr:col>
      <xdr:colOff>165100</xdr:colOff>
      <xdr:row>95</xdr:row>
      <xdr:rowOff>143838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2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160365</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105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122372</xdr:rowOff>
    </xdr:from>
    <xdr:to>
      <xdr:col>46</xdr:col>
      <xdr:colOff>38100</xdr:colOff>
      <xdr:row>95</xdr:row>
      <xdr:rowOff>52522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2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69049</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01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1329</xdr:rowOff>
    </xdr:from>
    <xdr:to>
      <xdr:col>41</xdr:col>
      <xdr:colOff>101600</xdr:colOff>
      <xdr:row>95</xdr:row>
      <xdr:rowOff>102929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28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119456</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064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69101</xdr:rowOff>
    </xdr:from>
    <xdr:to>
      <xdr:col>36</xdr:col>
      <xdr:colOff>165100</xdr:colOff>
      <xdr:row>97</xdr:row>
      <xdr:rowOff>170701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15778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7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155551</xdr:rowOff>
    </xdr:from>
    <xdr:to>
      <xdr:col>85</xdr:col>
      <xdr:colOff>127000</xdr:colOff>
      <xdr:row>37</xdr:row>
      <xdr:rowOff>4447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327751"/>
          <a:ext cx="8382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4447</xdr:rowOff>
    </xdr:from>
    <xdr:to>
      <xdr:col>81</xdr:col>
      <xdr:colOff>50800</xdr:colOff>
      <xdr:row>38</xdr:row>
      <xdr:rowOff>126629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348097"/>
          <a:ext cx="889000" cy="29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83487</xdr:rowOff>
    </xdr:from>
    <xdr:to>
      <xdr:col>76</xdr:col>
      <xdr:colOff>114300</xdr:colOff>
      <xdr:row>38</xdr:row>
      <xdr:rowOff>126629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98587"/>
          <a:ext cx="889000" cy="4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29606</xdr:rowOff>
    </xdr:from>
    <xdr:to>
      <xdr:col>71</xdr:col>
      <xdr:colOff>177800</xdr:colOff>
      <xdr:row>38</xdr:row>
      <xdr:rowOff>83487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4706"/>
          <a:ext cx="889000" cy="5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104751</xdr:rowOff>
    </xdr:from>
    <xdr:to>
      <xdr:col>85</xdr:col>
      <xdr:colOff>177800</xdr:colOff>
      <xdr:row>37</xdr:row>
      <xdr:rowOff>34901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27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127628</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12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125097</xdr:rowOff>
    </xdr:from>
    <xdr:to>
      <xdr:col>81</xdr:col>
      <xdr:colOff>101600</xdr:colOff>
      <xdr:row>37</xdr:row>
      <xdr:rowOff>55247</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29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71774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75829</xdr:rowOff>
    </xdr:from>
    <xdr:to>
      <xdr:col>76</xdr:col>
      <xdr:colOff>165100</xdr:colOff>
      <xdr:row>39</xdr:row>
      <xdr:rowOff>5979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168556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32687</xdr:rowOff>
    </xdr:from>
    <xdr:to>
      <xdr:col>72</xdr:col>
      <xdr:colOff>38100</xdr:colOff>
      <xdr:row>38</xdr:row>
      <xdr:rowOff>134287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4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150814</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32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150256</xdr:rowOff>
    </xdr:from>
    <xdr:to>
      <xdr:col>67</xdr:col>
      <xdr:colOff>101600</xdr:colOff>
      <xdr:row>38</xdr:row>
      <xdr:rowOff>80406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9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96933</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26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65501</xdr:rowOff>
    </xdr:from>
    <xdr:to>
      <xdr:col>85</xdr:col>
      <xdr:colOff>127000</xdr:colOff>
      <xdr:row>76</xdr:row>
      <xdr:rowOff>80642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095701"/>
          <a:ext cx="838200" cy="1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79842</xdr:rowOff>
    </xdr:from>
    <xdr:to>
      <xdr:col>81</xdr:col>
      <xdr:colOff>50800</xdr:colOff>
      <xdr:row>76</xdr:row>
      <xdr:rowOff>80642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10042"/>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79842</xdr:rowOff>
    </xdr:from>
    <xdr:to>
      <xdr:col>76</xdr:col>
      <xdr:colOff>114300</xdr:colOff>
      <xdr:row>76</xdr:row>
      <xdr:rowOff>96073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10042"/>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96073</xdr:rowOff>
    </xdr:from>
    <xdr:to>
      <xdr:col>71</xdr:col>
      <xdr:colOff>177800</xdr:colOff>
      <xdr:row>76</xdr:row>
      <xdr:rowOff>115364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26273"/>
          <a:ext cx="889000" cy="1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14701</xdr:rowOff>
    </xdr:from>
    <xdr:to>
      <xdr:col>85</xdr:col>
      <xdr:colOff>177800</xdr:colOff>
      <xdr:row>76</xdr:row>
      <xdr:rowOff>116301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4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37578</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9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29842</xdr:rowOff>
    </xdr:from>
    <xdr:to>
      <xdr:col>81</xdr:col>
      <xdr:colOff>101600</xdr:colOff>
      <xdr:row>76</xdr:row>
      <xdr:rowOff>131442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147968</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83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29042</xdr:rowOff>
    </xdr:from>
    <xdr:to>
      <xdr:col>76</xdr:col>
      <xdr:colOff>165100</xdr:colOff>
      <xdr:row>76</xdr:row>
      <xdr:rowOff>130642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5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147168</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83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45273</xdr:rowOff>
    </xdr:from>
    <xdr:to>
      <xdr:col>72</xdr:col>
      <xdr:colOff>38100</xdr:colOff>
      <xdr:row>76</xdr:row>
      <xdr:rowOff>146873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163401</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85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64564</xdr:rowOff>
    </xdr:from>
    <xdr:to>
      <xdr:col>67</xdr:col>
      <xdr:colOff>101600</xdr:colOff>
      <xdr:row>76</xdr:row>
      <xdr:rowOff>166164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11241</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86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123893</xdr:rowOff>
    </xdr:from>
    <xdr:to>
      <xdr:col>85</xdr:col>
      <xdr:colOff>127000</xdr:colOff>
      <xdr:row>97</xdr:row>
      <xdr:rowOff>149690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754543"/>
          <a:ext cx="838200" cy="2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35540</xdr:rowOff>
    </xdr:from>
    <xdr:to>
      <xdr:col>81</xdr:col>
      <xdr:colOff>50800</xdr:colOff>
      <xdr:row>97</xdr:row>
      <xdr:rowOff>149690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666190"/>
          <a:ext cx="889000" cy="11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35540</xdr:rowOff>
    </xdr:from>
    <xdr:to>
      <xdr:col>76</xdr:col>
      <xdr:colOff>114300</xdr:colOff>
      <xdr:row>97</xdr:row>
      <xdr:rowOff>93390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666190"/>
          <a:ext cx="889000" cy="5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93390</xdr:rowOff>
    </xdr:from>
    <xdr:to>
      <xdr:col>71</xdr:col>
      <xdr:colOff>177800</xdr:colOff>
      <xdr:row>98</xdr:row>
      <xdr:rowOff>62971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24040"/>
          <a:ext cx="889000" cy="14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73093</xdr:rowOff>
    </xdr:from>
    <xdr:to>
      <xdr:col>85</xdr:col>
      <xdr:colOff>177800</xdr:colOff>
      <xdr:row>98</xdr:row>
      <xdr:rowOff>3243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95970</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55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98890</xdr:rowOff>
    </xdr:from>
    <xdr:to>
      <xdr:col>81</xdr:col>
      <xdr:colOff>101600</xdr:colOff>
      <xdr:row>98</xdr:row>
      <xdr:rowOff>29040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45567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156190</xdr:rowOff>
    </xdr:from>
    <xdr:to>
      <xdr:col>76</xdr:col>
      <xdr:colOff>165100</xdr:colOff>
      <xdr:row>97</xdr:row>
      <xdr:rowOff>86340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1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102867</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39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42590</xdr:rowOff>
    </xdr:from>
    <xdr:to>
      <xdr:col>72</xdr:col>
      <xdr:colOff>38100</xdr:colOff>
      <xdr:row>97</xdr:row>
      <xdr:rowOff>144190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160717</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44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12171</xdr:rowOff>
    </xdr:from>
    <xdr:to>
      <xdr:col>67</xdr:col>
      <xdr:colOff>101600</xdr:colOff>
      <xdr:row>98</xdr:row>
      <xdr:rowOff>113771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1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8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146977</xdr:rowOff>
    </xdr:from>
    <xdr:to>
      <xdr:col>116</xdr:col>
      <xdr:colOff>63500</xdr:colOff>
      <xdr:row>38</xdr:row>
      <xdr:rowOff>159359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62077"/>
          <a:ext cx="8382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146977</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62077"/>
          <a:ext cx="889000" cy="6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108559</xdr:rowOff>
    </xdr:from>
    <xdr:to>
      <xdr:col>116</xdr:col>
      <xdr:colOff>114300</xdr:colOff>
      <xdr:row>39</xdr:row>
      <xdr:rowOff>38709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23486</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3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96177</xdr:rowOff>
    </xdr:from>
    <xdr:to>
      <xdr:col>112</xdr:col>
      <xdr:colOff>38100</xdr:colOff>
      <xdr:row>39</xdr:row>
      <xdr:rowOff>26327</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1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17454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0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134328</xdr:rowOff>
    </xdr:from>
    <xdr:to>
      <xdr:col>116</xdr:col>
      <xdr:colOff>63500</xdr:colOff>
      <xdr:row>58</xdr:row>
      <xdr:rowOff>134465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78428"/>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134465</xdr:rowOff>
    </xdr:from>
    <xdr:to>
      <xdr:col>111</xdr:col>
      <xdr:colOff>177800</xdr:colOff>
      <xdr:row>58</xdr:row>
      <xdr:rowOff>134556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78565"/>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134556</xdr:rowOff>
    </xdr:from>
    <xdr:to>
      <xdr:col>107</xdr:col>
      <xdr:colOff>50800</xdr:colOff>
      <xdr:row>58</xdr:row>
      <xdr:rowOff>134648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78656"/>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134648</xdr:rowOff>
    </xdr:from>
    <xdr:to>
      <xdr:col>102</xdr:col>
      <xdr:colOff>114300</xdr:colOff>
      <xdr:row>58</xdr:row>
      <xdr:rowOff>134785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78748"/>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83528</xdr:rowOff>
    </xdr:from>
    <xdr:to>
      <xdr:col>116</xdr:col>
      <xdr:colOff>114300</xdr:colOff>
      <xdr:row>59</xdr:row>
      <xdr:rowOff>13678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169905</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2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83665</xdr:rowOff>
    </xdr:from>
    <xdr:to>
      <xdr:col>112</xdr:col>
      <xdr:colOff>38100</xdr:colOff>
      <xdr:row>59</xdr:row>
      <xdr:rowOff>13815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2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4942</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20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83756</xdr:rowOff>
    </xdr:from>
    <xdr:to>
      <xdr:col>107</xdr:col>
      <xdr:colOff>101600</xdr:colOff>
      <xdr:row>59</xdr:row>
      <xdr:rowOff>13906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5033</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20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83848</xdr:rowOff>
    </xdr:from>
    <xdr:to>
      <xdr:col>102</xdr:col>
      <xdr:colOff>165100</xdr:colOff>
      <xdr:row>59</xdr:row>
      <xdr:rowOff>13998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2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5125</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20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83985</xdr:rowOff>
    </xdr:from>
    <xdr:to>
      <xdr:col>98</xdr:col>
      <xdr:colOff>38100</xdr:colOff>
      <xdr:row>59</xdr:row>
      <xdr:rowOff>14135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5262</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2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106308</xdr:rowOff>
    </xdr:from>
    <xdr:to>
      <xdr:col>116</xdr:col>
      <xdr:colOff>63500</xdr:colOff>
      <xdr:row>73</xdr:row>
      <xdr:rowOff>21563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450708"/>
          <a:ext cx="8382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106308</xdr:rowOff>
    </xdr:from>
    <xdr:to>
      <xdr:col>111</xdr:col>
      <xdr:colOff>177800</xdr:colOff>
      <xdr:row>73</xdr:row>
      <xdr:rowOff>53436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450708"/>
          <a:ext cx="889000" cy="11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53436</xdr:rowOff>
    </xdr:from>
    <xdr:to>
      <xdr:col>107</xdr:col>
      <xdr:colOff>50800</xdr:colOff>
      <xdr:row>73</xdr:row>
      <xdr:rowOff>126000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69286"/>
          <a:ext cx="889000" cy="7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126000</xdr:rowOff>
    </xdr:from>
    <xdr:to>
      <xdr:col>102</xdr:col>
      <xdr:colOff>114300</xdr:colOff>
      <xdr:row>73</xdr:row>
      <xdr:rowOff>132662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641850"/>
          <a:ext cx="88900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142213</xdr:rowOff>
    </xdr:from>
    <xdr:to>
      <xdr:col>116</xdr:col>
      <xdr:colOff>114300</xdr:colOff>
      <xdr:row>73</xdr:row>
      <xdr:rowOff>72363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165090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3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55508</xdr:rowOff>
    </xdr:from>
    <xdr:to>
      <xdr:col>112</xdr:col>
      <xdr:colOff>38100</xdr:colOff>
      <xdr:row>72</xdr:row>
      <xdr:rowOff>157108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3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2185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17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2636</xdr:rowOff>
    </xdr:from>
    <xdr:to>
      <xdr:col>107</xdr:col>
      <xdr:colOff>101600</xdr:colOff>
      <xdr:row>73</xdr:row>
      <xdr:rowOff>104236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1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120763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9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75200</xdr:rowOff>
    </xdr:from>
    <xdr:to>
      <xdr:col>102</xdr:col>
      <xdr:colOff>165100</xdr:colOff>
      <xdr:row>74</xdr:row>
      <xdr:rowOff>5350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59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21877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6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81862</xdr:rowOff>
    </xdr:from>
    <xdr:to>
      <xdr:col>98</xdr:col>
      <xdr:colOff>38100</xdr:colOff>
      <xdr:row>74</xdr:row>
      <xdr:rowOff>12012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59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28539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7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1,369,518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241,078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円となっており、類似団体平均を上回っている。本町は離島や広域な行政区域を有しており、職員数が類似団体に比べ多くなっていることなどから人件費が多額になっている。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維持補修費は、住民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15,672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円となっており、類似団体平均を上回っている。前年度から増となった要因は、公営住宅に係る維持補修費が増となったため。</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新規</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整備）は、住民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64,859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となった要因は、主に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小型動力ポンプ車購入事業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148,978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円となっており、類似団体平均を上回っている。。前年度から減となった要因は、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主に西古見観光拠点施設整備事業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の完了によるものである。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災害復旧事業費は、住民</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り</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71,533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前年度から増となった要因は、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前々年度に発生した</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豪雨災害の</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復旧</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14605</xdr:rowOff>
    </xdr:from>
    <xdr:to>
      <xdr:col>24</xdr:col>
      <xdr:colOff>63500</xdr:colOff>
      <xdr:row>36</xdr:row>
      <xdr:rowOff>56007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6805"/>
          <a:ext cx="838200" cy="4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20955</xdr:rowOff>
    </xdr:from>
    <xdr:to>
      <xdr:col>19</xdr:col>
      <xdr:colOff>177800</xdr:colOff>
      <xdr:row>36</xdr:row>
      <xdr:rowOff>56007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93155"/>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20955</xdr:rowOff>
    </xdr:from>
    <xdr:to>
      <xdr:col>15</xdr:col>
      <xdr:colOff>50800</xdr:colOff>
      <xdr:row>36</xdr:row>
      <xdr:rowOff>157099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3155"/>
          <a:ext cx="889000" cy="13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157099</xdr:rowOff>
    </xdr:from>
    <xdr:to>
      <xdr:col>10</xdr:col>
      <xdr:colOff>114300</xdr:colOff>
      <xdr:row>36</xdr:row>
      <xdr:rowOff>164719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929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135255</xdr:rowOff>
    </xdr:from>
    <xdr:to>
      <xdr:col>24</xdr:col>
      <xdr:colOff>114300</xdr:colOff>
      <xdr:row>36</xdr:row>
      <xdr:rowOff>65405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158132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5207</xdr:rowOff>
    </xdr:from>
    <xdr:to>
      <xdr:col>20</xdr:col>
      <xdr:colOff>38100</xdr:colOff>
      <xdr:row>36</xdr:row>
      <xdr:rowOff>106807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123334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5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141605</xdr:rowOff>
    </xdr:from>
    <xdr:to>
      <xdr:col>15</xdr:col>
      <xdr:colOff>101600</xdr:colOff>
      <xdr:row>36</xdr:row>
      <xdr:rowOff>71755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88282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91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106299</xdr:rowOff>
    </xdr:from>
    <xdr:to>
      <xdr:col>10</xdr:col>
      <xdr:colOff>165100</xdr:colOff>
      <xdr:row>37</xdr:row>
      <xdr:rowOff>36449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27576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113919</xdr:rowOff>
    </xdr:from>
    <xdr:to>
      <xdr:col>6</xdr:col>
      <xdr:colOff>38100</xdr:colOff>
      <xdr:row>37</xdr:row>
      <xdr:rowOff>44069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35196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47874</xdr:rowOff>
    </xdr:from>
    <xdr:to>
      <xdr:col>24</xdr:col>
      <xdr:colOff>63500</xdr:colOff>
      <xdr:row>57</xdr:row>
      <xdr:rowOff>82900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0524"/>
          <a:ext cx="838200" cy="3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47182</xdr:rowOff>
    </xdr:from>
    <xdr:to>
      <xdr:col>19</xdr:col>
      <xdr:colOff>177800</xdr:colOff>
      <xdr:row>57</xdr:row>
      <xdr:rowOff>82900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19832"/>
          <a:ext cx="889000" cy="3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42855</xdr:rowOff>
    </xdr:from>
    <xdr:to>
      <xdr:col>15</xdr:col>
      <xdr:colOff>50800</xdr:colOff>
      <xdr:row>57</xdr:row>
      <xdr:rowOff>47182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15505"/>
          <a:ext cx="889000" cy="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57710</xdr:rowOff>
    </xdr:from>
    <xdr:to>
      <xdr:col>10</xdr:col>
      <xdr:colOff>114300</xdr:colOff>
      <xdr:row>57</xdr:row>
      <xdr:rowOff>42855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8910"/>
          <a:ext cx="889000" cy="15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168524</xdr:rowOff>
    </xdr:from>
    <xdr:to>
      <xdr:col>24</xdr:col>
      <xdr:colOff>114300</xdr:colOff>
      <xdr:row>57</xdr:row>
      <xdr:rowOff>98674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19951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2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32100</xdr:rowOff>
    </xdr:from>
    <xdr:to>
      <xdr:col>20</xdr:col>
      <xdr:colOff>38100</xdr:colOff>
      <xdr:row>57</xdr:row>
      <xdr:rowOff>133700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150227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9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167832</xdr:rowOff>
    </xdr:from>
    <xdr:to>
      <xdr:col>15</xdr:col>
      <xdr:colOff>101600</xdr:colOff>
      <xdr:row>57</xdr:row>
      <xdr:rowOff>97982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114509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44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163505</xdr:rowOff>
    </xdr:from>
    <xdr:to>
      <xdr:col>10</xdr:col>
      <xdr:colOff>165100</xdr:colOff>
      <xdr:row>57</xdr:row>
      <xdr:rowOff>93655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110182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39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6910</xdr:rowOff>
    </xdr:from>
    <xdr:to>
      <xdr:col>6</xdr:col>
      <xdr:colOff>38100</xdr:colOff>
      <xdr:row>56</xdr:row>
      <xdr:rowOff>108510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0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125037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3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88044</xdr:rowOff>
    </xdr:from>
    <xdr:to>
      <xdr:col>24</xdr:col>
      <xdr:colOff>63500</xdr:colOff>
      <xdr:row>76</xdr:row>
      <xdr:rowOff>116452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8244"/>
          <a:ext cx="838200" cy="2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116452</xdr:rowOff>
    </xdr:from>
    <xdr:to>
      <xdr:col>19</xdr:col>
      <xdr:colOff>177800</xdr:colOff>
      <xdr:row>77</xdr:row>
      <xdr:rowOff>13102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46652"/>
          <a:ext cx="889000" cy="6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134812</xdr:rowOff>
    </xdr:from>
    <xdr:to>
      <xdr:col>15</xdr:col>
      <xdr:colOff>50800</xdr:colOff>
      <xdr:row>77</xdr:row>
      <xdr:rowOff>13102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5012"/>
          <a:ext cx="889000" cy="4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134812</xdr:rowOff>
    </xdr:from>
    <xdr:to>
      <xdr:col>10</xdr:col>
      <xdr:colOff>114300</xdr:colOff>
      <xdr:row>77</xdr:row>
      <xdr:rowOff>102538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5012"/>
          <a:ext cx="889000" cy="13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37244</xdr:rowOff>
    </xdr:from>
    <xdr:to>
      <xdr:col>24</xdr:col>
      <xdr:colOff>114300</xdr:colOff>
      <xdr:row>76</xdr:row>
      <xdr:rowOff>138844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60121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1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65652</xdr:rowOff>
    </xdr:from>
    <xdr:to>
      <xdr:col>20</xdr:col>
      <xdr:colOff>38100</xdr:colOff>
      <xdr:row>76</xdr:row>
      <xdr:rowOff>167252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12328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7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133752</xdr:rowOff>
    </xdr:from>
    <xdr:to>
      <xdr:col>15</xdr:col>
      <xdr:colOff>101600</xdr:colOff>
      <xdr:row>77</xdr:row>
      <xdr:rowOff>63902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80429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3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84012</xdr:rowOff>
    </xdr:from>
    <xdr:to>
      <xdr:col>10</xdr:col>
      <xdr:colOff>165100</xdr:colOff>
      <xdr:row>77</xdr:row>
      <xdr:rowOff>14162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30689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89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51738</xdr:rowOff>
    </xdr:from>
    <xdr:to>
      <xdr:col>6</xdr:col>
      <xdr:colOff>38100</xdr:colOff>
      <xdr:row>77</xdr:row>
      <xdr:rowOff>153338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169865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2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92635</xdr:rowOff>
    </xdr:from>
    <xdr:to>
      <xdr:col>24</xdr:col>
      <xdr:colOff>63500</xdr:colOff>
      <xdr:row>98</xdr:row>
      <xdr:rowOff>97465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94735"/>
          <a:ext cx="838200" cy="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97465</xdr:rowOff>
    </xdr:from>
    <xdr:to>
      <xdr:col>19</xdr:col>
      <xdr:colOff>177800</xdr:colOff>
      <xdr:row>98</xdr:row>
      <xdr:rowOff>97895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9565"/>
          <a:ext cx="889000"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42752</xdr:rowOff>
    </xdr:from>
    <xdr:to>
      <xdr:col>15</xdr:col>
      <xdr:colOff>50800</xdr:colOff>
      <xdr:row>98</xdr:row>
      <xdr:rowOff>97895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44852"/>
          <a:ext cx="889000" cy="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42752</xdr:rowOff>
    </xdr:from>
    <xdr:to>
      <xdr:col>10</xdr:col>
      <xdr:colOff>114300</xdr:colOff>
      <xdr:row>98</xdr:row>
      <xdr:rowOff>100492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44852"/>
          <a:ext cx="889000" cy="5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41835</xdr:rowOff>
    </xdr:from>
    <xdr:to>
      <xdr:col>24</xdr:col>
      <xdr:colOff>114300</xdr:colOff>
      <xdr:row>98</xdr:row>
      <xdr:rowOff>143435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46665</xdr:rowOff>
    </xdr:from>
    <xdr:to>
      <xdr:col>20</xdr:col>
      <xdr:colOff>38100</xdr:colOff>
      <xdr:row>98</xdr:row>
      <xdr:rowOff>148265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139392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47095</xdr:rowOff>
    </xdr:from>
    <xdr:to>
      <xdr:col>15</xdr:col>
      <xdr:colOff>101600</xdr:colOff>
      <xdr:row>98</xdr:row>
      <xdr:rowOff>148695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139822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163402</xdr:rowOff>
    </xdr:from>
    <xdr:to>
      <xdr:col>10</xdr:col>
      <xdr:colOff>165100</xdr:colOff>
      <xdr:row>98</xdr:row>
      <xdr:rowOff>93552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110079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6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49692</xdr:rowOff>
    </xdr:from>
    <xdr:to>
      <xdr:col>6</xdr:col>
      <xdr:colOff>38100</xdr:colOff>
      <xdr:row>98</xdr:row>
      <xdr:rowOff>151292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167819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92113</xdr:rowOff>
    </xdr:from>
    <xdr:to>
      <xdr:col>55</xdr:col>
      <xdr:colOff>0</xdr:colOff>
      <xdr:row>57</xdr:row>
      <xdr:rowOff>123009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64763"/>
          <a:ext cx="838200" cy="3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42769</xdr:rowOff>
    </xdr:from>
    <xdr:to>
      <xdr:col>50</xdr:col>
      <xdr:colOff>114300</xdr:colOff>
      <xdr:row>57</xdr:row>
      <xdr:rowOff>123009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815419"/>
          <a:ext cx="889000" cy="8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38068</xdr:rowOff>
    </xdr:from>
    <xdr:to>
      <xdr:col>45</xdr:col>
      <xdr:colOff>177800</xdr:colOff>
      <xdr:row>57</xdr:row>
      <xdr:rowOff>42769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10718"/>
          <a:ext cx="889000" cy="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36746</xdr:rowOff>
    </xdr:from>
    <xdr:to>
      <xdr:col>41</xdr:col>
      <xdr:colOff>50800</xdr:colOff>
      <xdr:row>57</xdr:row>
      <xdr:rowOff>38068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809396"/>
          <a:ext cx="889000" cy="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41313</xdr:rowOff>
    </xdr:from>
    <xdr:to>
      <xdr:col>55</xdr:col>
      <xdr:colOff>50800</xdr:colOff>
      <xdr:row>57</xdr:row>
      <xdr:rowOff>142913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1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64190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72209</xdr:rowOff>
    </xdr:from>
    <xdr:to>
      <xdr:col>50</xdr:col>
      <xdr:colOff>165100</xdr:colOff>
      <xdr:row>58</xdr:row>
      <xdr:rowOff>2359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18886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2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163419</xdr:rowOff>
    </xdr:from>
    <xdr:to>
      <xdr:col>46</xdr:col>
      <xdr:colOff>38100</xdr:colOff>
      <xdr:row>57</xdr:row>
      <xdr:rowOff>93569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6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110096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3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158718</xdr:rowOff>
    </xdr:from>
    <xdr:to>
      <xdr:col>41</xdr:col>
      <xdr:colOff>101600</xdr:colOff>
      <xdr:row>57</xdr:row>
      <xdr:rowOff>88868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5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105395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3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157396</xdr:rowOff>
    </xdr:from>
    <xdr:to>
      <xdr:col>36</xdr:col>
      <xdr:colOff>165100</xdr:colOff>
      <xdr:row>57</xdr:row>
      <xdr:rowOff>87546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5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104073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53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68788</xdr:rowOff>
    </xdr:from>
    <xdr:to>
      <xdr:col>55</xdr:col>
      <xdr:colOff>0</xdr:colOff>
      <xdr:row>78</xdr:row>
      <xdr:rowOff>70445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41888"/>
          <a:ext cx="8382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25460</xdr:rowOff>
    </xdr:from>
    <xdr:to>
      <xdr:col>50</xdr:col>
      <xdr:colOff>114300</xdr:colOff>
      <xdr:row>78</xdr:row>
      <xdr:rowOff>68788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98560"/>
          <a:ext cx="889000" cy="4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25460</xdr:rowOff>
    </xdr:from>
    <xdr:to>
      <xdr:col>45</xdr:col>
      <xdr:colOff>177800</xdr:colOff>
      <xdr:row>78</xdr:row>
      <xdr:rowOff>105257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98560"/>
          <a:ext cx="889000" cy="7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78930</xdr:rowOff>
    </xdr:from>
    <xdr:to>
      <xdr:col>41</xdr:col>
      <xdr:colOff>50800</xdr:colOff>
      <xdr:row>78</xdr:row>
      <xdr:rowOff>105257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52030"/>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19645</xdr:rowOff>
    </xdr:from>
    <xdr:to>
      <xdr:col>55</xdr:col>
      <xdr:colOff>50800</xdr:colOff>
      <xdr:row>78</xdr:row>
      <xdr:rowOff>121245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9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169522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17988</xdr:rowOff>
    </xdr:from>
    <xdr:to>
      <xdr:col>50</xdr:col>
      <xdr:colOff>165100</xdr:colOff>
      <xdr:row>78</xdr:row>
      <xdr:rowOff>119588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9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110715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8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146110</xdr:rowOff>
    </xdr:from>
    <xdr:to>
      <xdr:col>46</xdr:col>
      <xdr:colOff>38100</xdr:colOff>
      <xdr:row>78</xdr:row>
      <xdr:rowOff>76260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4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92787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2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54457</xdr:rowOff>
    </xdr:from>
    <xdr:to>
      <xdr:col>41</xdr:col>
      <xdr:colOff>101600</xdr:colOff>
      <xdr:row>78</xdr:row>
      <xdr:rowOff>156057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147184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2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28130</xdr:rowOff>
    </xdr:from>
    <xdr:to>
      <xdr:col>36</xdr:col>
      <xdr:colOff>165100</xdr:colOff>
      <xdr:row>78</xdr:row>
      <xdr:rowOff>129730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0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120857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9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102978</xdr:rowOff>
    </xdr:from>
    <xdr:to>
      <xdr:col>55</xdr:col>
      <xdr:colOff>0</xdr:colOff>
      <xdr:row>93</xdr:row>
      <xdr:rowOff>142224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047828"/>
          <a:ext cx="838200" cy="3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102978</xdr:rowOff>
    </xdr:from>
    <xdr:to>
      <xdr:col>50</xdr:col>
      <xdr:colOff>114300</xdr:colOff>
      <xdr:row>95</xdr:row>
      <xdr:rowOff>6573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047828"/>
          <a:ext cx="889000" cy="24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6573</xdr:rowOff>
    </xdr:from>
    <xdr:to>
      <xdr:col>45</xdr:col>
      <xdr:colOff>177800</xdr:colOff>
      <xdr:row>96</xdr:row>
      <xdr:rowOff>58885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294323"/>
          <a:ext cx="889000" cy="22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32468</xdr:rowOff>
    </xdr:from>
    <xdr:to>
      <xdr:col>41</xdr:col>
      <xdr:colOff>50800</xdr:colOff>
      <xdr:row>96</xdr:row>
      <xdr:rowOff>58885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491668"/>
          <a:ext cx="889000" cy="2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91424</xdr:rowOff>
    </xdr:from>
    <xdr:to>
      <xdr:col>55</xdr:col>
      <xdr:colOff>50800</xdr:colOff>
      <xdr:row>94</xdr:row>
      <xdr:rowOff>21574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03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114301</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588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52178</xdr:rowOff>
    </xdr:from>
    <xdr:to>
      <xdr:col>50</xdr:col>
      <xdr:colOff>165100</xdr:colOff>
      <xdr:row>93</xdr:row>
      <xdr:rowOff>153778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599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170305</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577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127223</xdr:rowOff>
    </xdr:from>
    <xdr:to>
      <xdr:col>46</xdr:col>
      <xdr:colOff>38100</xdr:colOff>
      <xdr:row>95</xdr:row>
      <xdr:rowOff>57373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2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73900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01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8085</xdr:rowOff>
    </xdr:from>
    <xdr:to>
      <xdr:col>41</xdr:col>
      <xdr:colOff>101600</xdr:colOff>
      <xdr:row>96</xdr:row>
      <xdr:rowOff>109685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6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126212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4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153118</xdr:rowOff>
    </xdr:from>
    <xdr:to>
      <xdr:col>36</xdr:col>
      <xdr:colOff>165100</xdr:colOff>
      <xdr:row>96</xdr:row>
      <xdr:rowOff>83268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4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99795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21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853</xdr:rowOff>
    </xdr:from>
    <xdr:to>
      <xdr:col>85</xdr:col>
      <xdr:colOff>127000</xdr:colOff>
      <xdr:row>36</xdr:row>
      <xdr:rowOff>71512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173053"/>
          <a:ext cx="838200" cy="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103570</xdr:rowOff>
    </xdr:from>
    <xdr:to>
      <xdr:col>81</xdr:col>
      <xdr:colOff>50800</xdr:colOff>
      <xdr:row>36</xdr:row>
      <xdr:rowOff>853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5932870"/>
          <a:ext cx="889000" cy="24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103570</xdr:rowOff>
    </xdr:from>
    <xdr:to>
      <xdr:col>76</xdr:col>
      <xdr:colOff>114300</xdr:colOff>
      <xdr:row>37</xdr:row>
      <xdr:rowOff>55151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5932870"/>
          <a:ext cx="889000" cy="46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55151</xdr:rowOff>
    </xdr:from>
    <xdr:to>
      <xdr:col>71</xdr:col>
      <xdr:colOff>177800</xdr:colOff>
      <xdr:row>37</xdr:row>
      <xdr:rowOff>74690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98801"/>
          <a:ext cx="889000" cy="1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20712</xdr:rowOff>
    </xdr:from>
    <xdr:to>
      <xdr:col>85</xdr:col>
      <xdr:colOff>177800</xdr:colOff>
      <xdr:row>36</xdr:row>
      <xdr:rowOff>122312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9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43589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4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121503</xdr:rowOff>
    </xdr:from>
    <xdr:to>
      <xdr:col>81</xdr:col>
      <xdr:colOff>101600</xdr:colOff>
      <xdr:row>36</xdr:row>
      <xdr:rowOff>51653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2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68180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89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52770</xdr:rowOff>
    </xdr:from>
    <xdr:to>
      <xdr:col>76</xdr:col>
      <xdr:colOff>165100</xdr:colOff>
      <xdr:row>34</xdr:row>
      <xdr:rowOff>154370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88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170897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6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4351</xdr:rowOff>
    </xdr:from>
    <xdr:to>
      <xdr:col>72</xdr:col>
      <xdr:colOff>38100</xdr:colOff>
      <xdr:row>37</xdr:row>
      <xdr:rowOff>105951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4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97078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4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23890</xdr:rowOff>
    </xdr:from>
    <xdr:to>
      <xdr:col>67</xdr:col>
      <xdr:colOff>101600</xdr:colOff>
      <xdr:row>37</xdr:row>
      <xdr:rowOff>125490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6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116617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6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132133</xdr:rowOff>
    </xdr:from>
    <xdr:to>
      <xdr:col>85</xdr:col>
      <xdr:colOff>127000</xdr:colOff>
      <xdr:row>57</xdr:row>
      <xdr:rowOff>16223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733333"/>
          <a:ext cx="838200" cy="5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122624</xdr:rowOff>
    </xdr:from>
    <xdr:to>
      <xdr:col>81</xdr:col>
      <xdr:colOff>50800</xdr:colOff>
      <xdr:row>57</xdr:row>
      <xdr:rowOff>16223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552374"/>
          <a:ext cx="889000" cy="23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122624</xdr:rowOff>
    </xdr:from>
    <xdr:to>
      <xdr:col>76</xdr:col>
      <xdr:colOff>114300</xdr:colOff>
      <xdr:row>56</xdr:row>
      <xdr:rowOff>113157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552374"/>
          <a:ext cx="889000" cy="16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113157</xdr:rowOff>
    </xdr:from>
    <xdr:to>
      <xdr:col>71</xdr:col>
      <xdr:colOff>177800</xdr:colOff>
      <xdr:row>57</xdr:row>
      <xdr:rowOff>40527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714357"/>
          <a:ext cx="889000" cy="9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81333</xdr:rowOff>
    </xdr:from>
    <xdr:to>
      <xdr:col>85</xdr:col>
      <xdr:colOff>177800</xdr:colOff>
      <xdr:row>57</xdr:row>
      <xdr:rowOff>11483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68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104210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53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136873</xdr:rowOff>
    </xdr:from>
    <xdr:to>
      <xdr:col>81</xdr:col>
      <xdr:colOff>101600</xdr:colOff>
      <xdr:row>57</xdr:row>
      <xdr:rowOff>67023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73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83550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51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71824</xdr:rowOff>
    </xdr:from>
    <xdr:to>
      <xdr:col>76</xdr:col>
      <xdr:colOff>165100</xdr:colOff>
      <xdr:row>56</xdr:row>
      <xdr:rowOff>1974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5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18501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276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62357</xdr:rowOff>
    </xdr:from>
    <xdr:to>
      <xdr:col>72</xdr:col>
      <xdr:colOff>38100</xdr:colOff>
      <xdr:row>56</xdr:row>
      <xdr:rowOff>163957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66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9034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43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161177</xdr:rowOff>
    </xdr:from>
    <xdr:to>
      <xdr:col>67</xdr:col>
      <xdr:colOff>101600</xdr:colOff>
      <xdr:row>57</xdr:row>
      <xdr:rowOff>91327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6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107854</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53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155552</xdr:rowOff>
    </xdr:from>
    <xdr:to>
      <xdr:col>85</xdr:col>
      <xdr:colOff>127000</xdr:colOff>
      <xdr:row>77</xdr:row>
      <xdr:rowOff>4446</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185752"/>
          <a:ext cx="838200" cy="2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4446</xdr:rowOff>
    </xdr:from>
    <xdr:to>
      <xdr:col>81</xdr:col>
      <xdr:colOff>50800</xdr:colOff>
      <xdr:row>78</xdr:row>
      <xdr:rowOff>126628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206096"/>
          <a:ext cx="889000" cy="29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83488</xdr:rowOff>
    </xdr:from>
    <xdr:to>
      <xdr:col>76</xdr:col>
      <xdr:colOff>114300</xdr:colOff>
      <xdr:row>78</xdr:row>
      <xdr:rowOff>126628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56588"/>
          <a:ext cx="889000" cy="4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29606</xdr:rowOff>
    </xdr:from>
    <xdr:to>
      <xdr:col>71</xdr:col>
      <xdr:colOff>177800</xdr:colOff>
      <xdr:row>78</xdr:row>
      <xdr:rowOff>83488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02706"/>
          <a:ext cx="889000" cy="5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104752</xdr:rowOff>
    </xdr:from>
    <xdr:to>
      <xdr:col>85</xdr:col>
      <xdr:colOff>177800</xdr:colOff>
      <xdr:row>77</xdr:row>
      <xdr:rowOff>34902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3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127629</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98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125096</xdr:rowOff>
    </xdr:from>
    <xdr:to>
      <xdr:col>81</xdr:col>
      <xdr:colOff>101600</xdr:colOff>
      <xdr:row>77</xdr:row>
      <xdr:rowOff>55246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5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71773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3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75828</xdr:rowOff>
    </xdr:from>
    <xdr:to>
      <xdr:col>76</xdr:col>
      <xdr:colOff>165100</xdr:colOff>
      <xdr:row>79</xdr:row>
      <xdr:rowOff>5978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168555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4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32688</xdr:rowOff>
    </xdr:from>
    <xdr:to>
      <xdr:col>72</xdr:col>
      <xdr:colOff>38100</xdr:colOff>
      <xdr:row>78</xdr:row>
      <xdr:rowOff>134288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0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150815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18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150256</xdr:rowOff>
    </xdr:from>
    <xdr:to>
      <xdr:col>67</xdr:col>
      <xdr:colOff>101600</xdr:colOff>
      <xdr:row>78</xdr:row>
      <xdr:rowOff>80406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5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96933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2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65501</xdr:rowOff>
    </xdr:from>
    <xdr:to>
      <xdr:col>85</xdr:col>
      <xdr:colOff>127000</xdr:colOff>
      <xdr:row>96</xdr:row>
      <xdr:rowOff>80642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24701"/>
          <a:ext cx="838200" cy="1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79842</xdr:rowOff>
    </xdr:from>
    <xdr:to>
      <xdr:col>81</xdr:col>
      <xdr:colOff>50800</xdr:colOff>
      <xdr:row>96</xdr:row>
      <xdr:rowOff>80642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539042"/>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79842</xdr:rowOff>
    </xdr:from>
    <xdr:to>
      <xdr:col>76</xdr:col>
      <xdr:colOff>114300</xdr:colOff>
      <xdr:row>96</xdr:row>
      <xdr:rowOff>96073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39042"/>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96073</xdr:rowOff>
    </xdr:from>
    <xdr:to>
      <xdr:col>71</xdr:col>
      <xdr:colOff>177800</xdr:colOff>
      <xdr:row>96</xdr:row>
      <xdr:rowOff>115364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55273"/>
          <a:ext cx="889000" cy="1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14701</xdr:rowOff>
    </xdr:from>
    <xdr:to>
      <xdr:col>85</xdr:col>
      <xdr:colOff>177800</xdr:colOff>
      <xdr:row>96</xdr:row>
      <xdr:rowOff>116301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7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37578</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25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29842</xdr:rowOff>
    </xdr:from>
    <xdr:to>
      <xdr:col>81</xdr:col>
      <xdr:colOff>101600</xdr:colOff>
      <xdr:row>96</xdr:row>
      <xdr:rowOff>131442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4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147969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26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29042</xdr:rowOff>
    </xdr:from>
    <xdr:to>
      <xdr:col>76</xdr:col>
      <xdr:colOff>165100</xdr:colOff>
      <xdr:row>96</xdr:row>
      <xdr:rowOff>130642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48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147169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263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45273</xdr:rowOff>
    </xdr:from>
    <xdr:to>
      <xdr:col>72</xdr:col>
      <xdr:colOff>38100</xdr:colOff>
      <xdr:row>96</xdr:row>
      <xdr:rowOff>146873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0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163400</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27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64564</xdr:rowOff>
    </xdr:from>
    <xdr:to>
      <xdr:col>67</xdr:col>
      <xdr:colOff>101600</xdr:colOff>
      <xdr:row>96</xdr:row>
      <xdr:rowOff>166164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11241</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29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96266</xdr:rowOff>
    </xdr:from>
    <xdr:to>
      <xdr:col>116</xdr:col>
      <xdr:colOff>63500</xdr:colOff>
      <xdr:row>35</xdr:row>
      <xdr:rowOff>158115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1323300" y="5239766"/>
          <a:ext cx="838200" cy="91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89679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604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100584</xdr:rowOff>
    </xdr:from>
    <xdr:to>
      <xdr:col>111</xdr:col>
      <xdr:colOff>177800</xdr:colOff>
      <xdr:row>35</xdr:row>
      <xdr:rowOff>158115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5929884"/>
          <a:ext cx="889000" cy="22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28211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7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100584</xdr:rowOff>
    </xdr:from>
    <xdr:to>
      <xdr:col>107</xdr:col>
      <xdr:colOff>50800</xdr:colOff>
      <xdr:row>37</xdr:row>
      <xdr:rowOff>156210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19545300" y="5929884"/>
          <a:ext cx="889000" cy="56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42816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729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116332</xdr:rowOff>
    </xdr:from>
    <xdr:to>
      <xdr:col>102</xdr:col>
      <xdr:colOff>114300</xdr:colOff>
      <xdr:row>37</xdr:row>
      <xdr:rowOff>156210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459982"/>
          <a:ext cx="889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688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44721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7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45466</xdr:rowOff>
    </xdr:from>
    <xdr:to>
      <xdr:col>116</xdr:col>
      <xdr:colOff>114300</xdr:colOff>
      <xdr:row>30</xdr:row>
      <xdr:rowOff>147066</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518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169943</xdr:rowOff>
    </xdr:from>
    <xdr:ext cx="534377"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514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107315</xdr:rowOff>
    </xdr:from>
    <xdr:to>
      <xdr:col>112</xdr:col>
      <xdr:colOff>38100</xdr:colOff>
      <xdr:row>36</xdr:row>
      <xdr:rowOff>37465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53992</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088428" y="58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49784</xdr:rowOff>
    </xdr:from>
    <xdr:to>
      <xdr:col>107</xdr:col>
      <xdr:colOff>101600</xdr:colOff>
      <xdr:row>34</xdr:row>
      <xdr:rowOff>151384</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587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167911</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565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105410</xdr:rowOff>
    </xdr:from>
    <xdr:to>
      <xdr:col>102</xdr:col>
      <xdr:colOff>165100</xdr:colOff>
      <xdr:row>38</xdr:row>
      <xdr:rowOff>35560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52087</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10428"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65532</xdr:rowOff>
    </xdr:from>
    <xdr:to>
      <xdr:col>98</xdr:col>
      <xdr:colOff>38100</xdr:colOff>
      <xdr:row>37</xdr:row>
      <xdr:rowOff>167132</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40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12209</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21428" y="618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総務費は、住民</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a:t>
          </a:r>
          <a:r>
            <a:rPr kumimoji="1" lang="en-US" altLang="ja-JP" sz="1200">
              <a:latin typeface="ＭＳ Ｐゴシック" panose="020B0600070205080204" pitchFamily="50" charset="-128"/>
              <a:ea typeface="ＭＳ Ｐゴシック" panose="020B0600070205080204" pitchFamily="50" charset="-128"/>
            </a:rPr>
            <a:t>267,304</a:t>
          </a:r>
          <a:r>
            <a:rPr kumimoji="1" lang="ja-JP" altLang="en-US" sz="1200">
              <a:latin typeface="ＭＳ Ｐゴシック" panose="020B0600070205080204" pitchFamily="50" charset="-128"/>
              <a:ea typeface="ＭＳ Ｐゴシック" panose="020B0600070205080204" pitchFamily="50" charset="-128"/>
            </a:rPr>
            <a:t>円となっており、類似団体平均を上回っている。前年度から増となった要因は、農泊推進型施設整備事業によるものである。</a:t>
          </a:r>
          <a:endParaRPr kumimoji="1" lang="en-US" altLang="ja-JP" sz="12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衛生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102,942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回っている。前年度から増となった要因は、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ごみ処理広域化・減量化対策事業及び医療機器購入</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農林水産業費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77,490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円となっており、類似団体平均を上回っている。前年度から増となった要因は、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地籍調査事業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186,948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清水運動公園改修事業の完了に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49,764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防災無線戸別受信機整備事業の完了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費は、住民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147,317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円となっており、類似団体平均を上回っている。前年度から増となった要因は、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阿木名小学校教員住宅建築事業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20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8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鹿児島県瀬戸内町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財政調整基金残高は、前年度と比べて、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賃金増や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物価高騰</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より取り崩しが多くなったため減少している。標準財政規模比は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23.62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実質収支は、翌年度へ繰り越すべき財源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263,842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千円を除いた</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525,444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千円となっており、標準財政規模比は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b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実質単年度収支は、前年度と比べて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121,267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災害による財政調整基金の取り崩しが多</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ことが要因である。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標準財政規模比は▲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2.27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鹿児島県瀬戸内町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一般会計、特別会計水道事業会計及びともに赤字会計はないが、特別会計の経営状況は厳しく、慢性的に一般会計からの赤字補填に頼らざるをえない会計が存在する。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今後、人口の減少等により地方交付税の伸びが期待されない中で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赤字補てんのための財源確保はより困難になると思われるので、各会計における更なる自助努力により、独立採算の原則に則った各公営事業の自立化に努める。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鹿児島県瀬戸内町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実質公債費比率（分子）の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の要因は、前年度に比べて、元利償還金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となったことによるものである。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今後も多くの施設の更新や、公共事業が予定されているが、地方債の発行と償還のバランスを考慮した財政運営に努める。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現在基金残高のうち、実質公債費比率の算定に用いる満期一括償還地方債の償還の財源としての積立はない。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鹿児島県瀬戸内町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将来負担率の分子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百万円増の要因は、将来負担額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、充当可能財源等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771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となったことによるものである。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今後予定している大型公共施設の更新事業の影響により地方債残高の増加、将来負担比率の上昇は避けれないものと予想される。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地方債発行額の抑制や、公共事業全体の実施時期の平準化に努めるとともに、充当可能財源の更なる強化を図り、将来負担への影響を少なくするよう努める。</a:t>
          </a:r>
          <a:endParaRPr lang="ja-JP" altLang="ja-JP" sz="16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鹿児島県瀬戸内町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基金全体の残高が前年度と比べて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した要因は、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への積み立てが増加し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、基金全体の残高が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これまでは、主に財政調整基金への積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を行ってきたが、今後は老朽化を迎えている公共施設の整備に備えるための公共施設維持管理基金への積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庁舎建設基金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への積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を行う。</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公共施設維持管理基金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多くの施設が老朽化を迎えているため、施設の更新、補修を行い安全を確保する。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本町の発展を願い、応援する人々からの寄附金を適正に管理し、寄附金を財源として、寄附者の意向を反映した事業を推進する。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･老朽化した庁舎の建設基金として、積み立てを行っていく。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･森林整備に関する施策並びに人材育成・担い手の確保，木材利用の促進や普及啓発等の森林整備及びその促進に関する施策を推進する。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青少年育成基金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･青少年健全育成を推進する。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･公共施設維持管理基金は、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・庁舎建設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多くの施設が老朽化による更新の時期を迎えているため、予定している公共施設の改修や更新事業、また、急に発生する修繕等にも対応できるように、引き続き公共施設維持管理基金に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を目標とする。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法定</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積立として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を行ったが、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賃金増や物価高騰に対応するため、</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1,360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その他目的基金の残高とのバランスをとりながら、賃金増や物価高騰</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への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対応</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災害などの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突発的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支出に備え、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億円程度を維持していきたい。</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及び取り崩しを行わなかったため、基金残高は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現状を維持していく。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有形固定資産減価償却率は類似団体平均</a:t>
          </a:r>
          <a:r>
            <a:rPr kumimoji="1" lang="ja-JP" altLang="en-US" sz="1100">
              <a:solidFill>
                <a:schemeClr val="dk1"/>
              </a:solidFill>
              <a:effectLst/>
              <a:latin typeface="+mn-lt"/>
              <a:ea typeface="+mn-ea"/>
              <a:cs typeface="+mn-cs"/>
            </a:rPr>
            <a:t>を上回っており、</a:t>
          </a:r>
          <a:r>
            <a:rPr kumimoji="1" lang="ja-JP" altLang="ja-JP" sz="1100">
              <a:solidFill>
                <a:schemeClr val="dk1"/>
              </a:solidFill>
              <a:effectLst/>
              <a:latin typeface="+mn-lt"/>
              <a:ea typeface="+mn-ea"/>
              <a:cs typeface="+mn-cs"/>
            </a:rPr>
            <a:t>公共施設のうち多くの面積を占める公営住宅</a:t>
          </a:r>
          <a:r>
            <a:rPr kumimoji="1" lang="ja-JP" altLang="en-US" sz="1100">
              <a:solidFill>
                <a:schemeClr val="dk1"/>
              </a:solidFill>
              <a:effectLst/>
              <a:latin typeface="+mn-lt"/>
              <a:ea typeface="+mn-ea"/>
              <a:cs typeface="+mn-cs"/>
            </a:rPr>
            <a:t>や、学校施設の減価償却費</a:t>
          </a:r>
          <a:r>
            <a:rPr kumimoji="1" lang="ja-JP" altLang="ja-JP" sz="1100">
              <a:solidFill>
                <a:schemeClr val="dk1"/>
              </a:solidFill>
              <a:effectLst/>
              <a:latin typeface="+mn-lt"/>
              <a:ea typeface="+mn-ea"/>
              <a:cs typeface="+mn-cs"/>
            </a:rPr>
            <a:t>は特に高くなっている。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今後は公共施設等総合管理計画の「延床面積の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％削減」や「既存施設より規模を縮小」などの目標に基づき改修等を行い減価償却率が急激に上昇しないように取り組む。</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36830</xdr:rowOff>
    </xdr:from>
    <xdr:to>
      <xdr:col>23</xdr:col>
      <xdr:colOff>136525</xdr:colOff>
      <xdr:row>32</xdr:row>
      <xdr:rowOff>138430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15257</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627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15240</xdr:rowOff>
    </xdr:from>
    <xdr:to>
      <xdr:col>19</xdr:col>
      <xdr:colOff>187325</xdr:colOff>
      <xdr:row>32</xdr:row>
      <xdr:rowOff>116840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66040</xdr:rowOff>
    </xdr:from>
    <xdr:to>
      <xdr:col>23</xdr:col>
      <xdr:colOff>85725</xdr:colOff>
      <xdr:row>32</xdr:row>
      <xdr:rowOff>87630</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6323965"/>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154305</xdr:rowOff>
    </xdr:from>
    <xdr:to>
      <xdr:col>15</xdr:col>
      <xdr:colOff>187325</xdr:colOff>
      <xdr:row>32</xdr:row>
      <xdr:rowOff>84455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33655</xdr:rowOff>
    </xdr:from>
    <xdr:to>
      <xdr:col>19</xdr:col>
      <xdr:colOff>136525</xdr:colOff>
      <xdr:row>32</xdr:row>
      <xdr:rowOff>66040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629158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141351</xdr:rowOff>
    </xdr:from>
    <xdr:to>
      <xdr:col>11</xdr:col>
      <xdr:colOff>187325</xdr:colOff>
      <xdr:row>32</xdr:row>
      <xdr:rowOff>71501</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622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20701</xdr:rowOff>
    </xdr:from>
    <xdr:to>
      <xdr:col>15</xdr:col>
      <xdr:colOff>136525</xdr:colOff>
      <xdr:row>32</xdr:row>
      <xdr:rowOff>33655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527300" y="6278626"/>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134874</xdr:rowOff>
    </xdr:from>
    <xdr:to>
      <xdr:col>7</xdr:col>
      <xdr:colOff>187325</xdr:colOff>
      <xdr:row>32</xdr:row>
      <xdr:rowOff>65024</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62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14224</xdr:rowOff>
    </xdr:from>
    <xdr:to>
      <xdr:col>11</xdr:col>
      <xdr:colOff>136525</xdr:colOff>
      <xdr:row>32</xdr:row>
      <xdr:rowOff>20701</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6272149"/>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133367</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60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88028</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600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81551</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5996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債務償還比率は類似団体を下回っている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償還額を上回らない起債の発行とすることにより、地方債残高は減少しているが、今後、控えている公共事業でも大きく起債に頼ることなく、基金の積立や事業の平準化等をして安定した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124345</xdr:rowOff>
    </xdr:from>
    <xdr:to>
      <xdr:col>76</xdr:col>
      <xdr:colOff>73025</xdr:colOff>
      <xdr:row>28</xdr:row>
      <xdr:rowOff>54495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52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147222</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37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149328</xdr:rowOff>
    </xdr:from>
    <xdr:to>
      <xdr:col>72</xdr:col>
      <xdr:colOff>123825</xdr:colOff>
      <xdr:row>28</xdr:row>
      <xdr:rowOff>79478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5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3695</xdr:rowOff>
    </xdr:from>
    <xdr:to>
      <xdr:col>76</xdr:col>
      <xdr:colOff>22225</xdr:colOff>
      <xdr:row>28</xdr:row>
      <xdr:rowOff>28678</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575820"/>
          <a:ext cx="7112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109129</xdr:rowOff>
    </xdr:from>
    <xdr:to>
      <xdr:col>68</xdr:col>
      <xdr:colOff>123825</xdr:colOff>
      <xdr:row>28</xdr:row>
      <xdr:rowOff>39279</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5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159929</xdr:rowOff>
    </xdr:from>
    <xdr:to>
      <xdr:col>72</xdr:col>
      <xdr:colOff>73025</xdr:colOff>
      <xdr:row>28</xdr:row>
      <xdr:rowOff>28678</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5560604"/>
          <a:ext cx="762000" cy="4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106456</xdr:rowOff>
    </xdr:from>
    <xdr:to>
      <xdr:col>64</xdr:col>
      <xdr:colOff>123825</xdr:colOff>
      <xdr:row>28</xdr:row>
      <xdr:rowOff>36606</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50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157256</xdr:rowOff>
    </xdr:from>
    <xdr:to>
      <xdr:col>68</xdr:col>
      <xdr:colOff>73025</xdr:colOff>
      <xdr:row>27</xdr:row>
      <xdr:rowOff>159929</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557931"/>
          <a:ext cx="762000" cy="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10468</xdr:rowOff>
    </xdr:from>
    <xdr:to>
      <xdr:col>60</xdr:col>
      <xdr:colOff>123825</xdr:colOff>
      <xdr:row>28</xdr:row>
      <xdr:rowOff>112068</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58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157256</xdr:rowOff>
    </xdr:from>
    <xdr:to>
      <xdr:col>64</xdr:col>
      <xdr:colOff>73025</xdr:colOff>
      <xdr:row>28</xdr:row>
      <xdr:rowOff>61268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557931"/>
          <a:ext cx="762000" cy="7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96005</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32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55806</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28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53133</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28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128595</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357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69215</xdr:rowOff>
    </xdr:from>
    <xdr:to>
      <xdr:col>20</xdr:col>
      <xdr:colOff>38100</xdr:colOff>
      <xdr:row>37</xdr:row>
      <xdr:rowOff>170815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120015</xdr:rowOff>
    </xdr:from>
    <xdr:to>
      <xdr:col>24</xdr:col>
      <xdr:colOff>63500</xdr:colOff>
      <xdr:row>37</xdr:row>
      <xdr:rowOff>142875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46366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89535</xdr:rowOff>
    </xdr:from>
    <xdr:to>
      <xdr:col>19</xdr:col>
      <xdr:colOff>177800</xdr:colOff>
      <xdr:row>37</xdr:row>
      <xdr:rowOff>120015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331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89535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027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xdr:rowOff>
    </xdr:from>
    <xdr:to>
      <xdr:col>6</xdr:col>
      <xdr:colOff>38100</xdr:colOff>
      <xdr:row>37</xdr:row>
      <xdr:rowOff>109855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59055</xdr:rowOff>
    </xdr:from>
    <xdr:to>
      <xdr:col>10</xdr:col>
      <xdr:colOff>114300</xdr:colOff>
      <xdr:row>37</xdr:row>
      <xdr:rowOff>59055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02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15892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7134</xdr:rowOff>
    </xdr:from>
    <xdr:to>
      <xdr:col>55</xdr:col>
      <xdr:colOff>50800</xdr:colOff>
      <xdr:row>39</xdr:row>
      <xdr:rowOff>108734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69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30011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54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21035</xdr:rowOff>
    </xdr:from>
    <xdr:to>
      <xdr:col>50</xdr:col>
      <xdr:colOff>165100</xdr:colOff>
      <xdr:row>39</xdr:row>
      <xdr:rowOff>122635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70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57934</xdr:rowOff>
    </xdr:from>
    <xdr:to>
      <xdr:col>55</xdr:col>
      <xdr:colOff>0</xdr:colOff>
      <xdr:row>39</xdr:row>
      <xdr:rowOff>71835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744484"/>
          <a:ext cx="838200" cy="1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30777</xdr:rowOff>
    </xdr:from>
    <xdr:to>
      <xdr:col>46</xdr:col>
      <xdr:colOff>38100</xdr:colOff>
      <xdr:row>39</xdr:row>
      <xdr:rowOff>132377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7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71835</xdr:rowOff>
    </xdr:from>
    <xdr:to>
      <xdr:col>50</xdr:col>
      <xdr:colOff>114300</xdr:colOff>
      <xdr:row>39</xdr:row>
      <xdr:rowOff>81577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758385"/>
          <a:ext cx="889000" cy="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37755</xdr:rowOff>
    </xdr:from>
    <xdr:to>
      <xdr:col>41</xdr:col>
      <xdr:colOff>101600</xdr:colOff>
      <xdr:row>39</xdr:row>
      <xdr:rowOff>139355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7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81577</xdr:rowOff>
    </xdr:from>
    <xdr:to>
      <xdr:col>45</xdr:col>
      <xdr:colOff>177800</xdr:colOff>
      <xdr:row>39</xdr:row>
      <xdr:rowOff>88555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768127"/>
          <a:ext cx="8890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49022</xdr:rowOff>
    </xdr:from>
    <xdr:to>
      <xdr:col>36</xdr:col>
      <xdr:colOff>165100</xdr:colOff>
      <xdr:row>39</xdr:row>
      <xdr:rowOff>150622</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7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88555</xdr:rowOff>
    </xdr:from>
    <xdr:to>
      <xdr:col>41</xdr:col>
      <xdr:colOff>50800</xdr:colOff>
      <xdr:row>39</xdr:row>
      <xdr:rowOff>99822</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775105"/>
          <a:ext cx="8890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139162</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648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148904</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49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155882</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499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167149</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51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110853</xdr:rowOff>
    </xdr:from>
    <xdr:to>
      <xdr:col>24</xdr:col>
      <xdr:colOff>114300</xdr:colOff>
      <xdr:row>58</xdr:row>
      <xdr:rowOff>41003</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98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133730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973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83094</xdr:rowOff>
    </xdr:from>
    <xdr:to>
      <xdr:col>20</xdr:col>
      <xdr:colOff>38100</xdr:colOff>
      <xdr:row>58</xdr:row>
      <xdr:rowOff>13244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98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133894</xdr:rowOff>
    </xdr:from>
    <xdr:to>
      <xdr:col>24</xdr:col>
      <xdr:colOff>63500</xdr:colOff>
      <xdr:row>57</xdr:row>
      <xdr:rowOff>161653</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990654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55335</xdr:rowOff>
    </xdr:from>
    <xdr:to>
      <xdr:col>15</xdr:col>
      <xdr:colOff>101600</xdr:colOff>
      <xdr:row>57</xdr:row>
      <xdr:rowOff>156935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106135</xdr:rowOff>
    </xdr:from>
    <xdr:to>
      <xdr:col>19</xdr:col>
      <xdr:colOff>177800</xdr:colOff>
      <xdr:row>57</xdr:row>
      <xdr:rowOff>133894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98787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37374</xdr:rowOff>
    </xdr:from>
    <xdr:to>
      <xdr:col>10</xdr:col>
      <xdr:colOff>165100</xdr:colOff>
      <xdr:row>57</xdr:row>
      <xdr:rowOff>138974</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98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88174</xdr:rowOff>
    </xdr:from>
    <xdr:to>
      <xdr:col>15</xdr:col>
      <xdr:colOff>50800</xdr:colOff>
      <xdr:row>57</xdr:row>
      <xdr:rowOff>106135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986082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24312</xdr:rowOff>
    </xdr:from>
    <xdr:to>
      <xdr:col>6</xdr:col>
      <xdr:colOff>38100</xdr:colOff>
      <xdr:row>57</xdr:row>
      <xdr:rowOff>125912</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979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75112</xdr:rowOff>
    </xdr:from>
    <xdr:to>
      <xdr:col>10</xdr:col>
      <xdr:colOff>114300</xdr:colOff>
      <xdr:row>57</xdr:row>
      <xdr:rowOff>88174</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984776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29771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963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2012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96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155501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958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142439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957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4676</xdr:rowOff>
    </xdr:from>
    <xdr:to>
      <xdr:col>55</xdr:col>
      <xdr:colOff>50800</xdr:colOff>
      <xdr:row>64</xdr:row>
      <xdr:rowOff>106276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97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91053</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8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5202</xdr:rowOff>
    </xdr:from>
    <xdr:to>
      <xdr:col>50</xdr:col>
      <xdr:colOff>165100</xdr:colOff>
      <xdr:row>64</xdr:row>
      <xdr:rowOff>106802</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97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55476</xdr:rowOff>
    </xdr:from>
    <xdr:to>
      <xdr:col>55</xdr:col>
      <xdr:colOff>0</xdr:colOff>
      <xdr:row>64</xdr:row>
      <xdr:rowOff>56002</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1028276"/>
          <a:ext cx="8382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5555</xdr:rowOff>
    </xdr:from>
    <xdr:to>
      <xdr:col>46</xdr:col>
      <xdr:colOff>38100</xdr:colOff>
      <xdr:row>64</xdr:row>
      <xdr:rowOff>107155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97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56002</xdr:rowOff>
    </xdr:from>
    <xdr:to>
      <xdr:col>50</xdr:col>
      <xdr:colOff>114300</xdr:colOff>
      <xdr:row>64</xdr:row>
      <xdr:rowOff>56355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1028802"/>
          <a:ext cx="8890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6423</xdr:rowOff>
    </xdr:from>
    <xdr:to>
      <xdr:col>41</xdr:col>
      <xdr:colOff>101600</xdr:colOff>
      <xdr:row>64</xdr:row>
      <xdr:rowOff>108023</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9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56355</xdr:rowOff>
    </xdr:from>
    <xdr:to>
      <xdr:col>45</xdr:col>
      <xdr:colOff>177800</xdr:colOff>
      <xdr:row>64</xdr:row>
      <xdr:rowOff>57223</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1029155"/>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7497</xdr:rowOff>
    </xdr:from>
    <xdr:to>
      <xdr:col>36</xdr:col>
      <xdr:colOff>165100</xdr:colOff>
      <xdr:row>64</xdr:row>
      <xdr:rowOff>109097</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98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57223</xdr:rowOff>
    </xdr:from>
    <xdr:to>
      <xdr:col>41</xdr:col>
      <xdr:colOff>50800</xdr:colOff>
      <xdr:row>64</xdr:row>
      <xdr:rowOff>58297</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1030023"/>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97929</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59411" y="1107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98282</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83111" y="1107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99150</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94111" y="1107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100224</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705111" y="1107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103505</xdr:rowOff>
    </xdr:from>
    <xdr:to>
      <xdr:col>24</xdr:col>
      <xdr:colOff>114300</xdr:colOff>
      <xdr:row>85</xdr:row>
      <xdr:rowOff>33655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81932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139064</xdr:rowOff>
    </xdr:from>
    <xdr:to>
      <xdr:col>24</xdr:col>
      <xdr:colOff>63500</xdr:colOff>
      <xdr:row>84</xdr:row>
      <xdr:rowOff>154305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54086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57786</xdr:rowOff>
    </xdr:from>
    <xdr:to>
      <xdr:col>15</xdr:col>
      <xdr:colOff>101600</xdr:colOff>
      <xdr:row>84</xdr:row>
      <xdr:rowOff>159386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108586</xdr:rowOff>
    </xdr:from>
    <xdr:to>
      <xdr:col>19</xdr:col>
      <xdr:colOff>177800</xdr:colOff>
      <xdr:row>84</xdr:row>
      <xdr:rowOff>139064</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5103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40639</xdr:rowOff>
    </xdr:from>
    <xdr:to>
      <xdr:col>10</xdr:col>
      <xdr:colOff>165100</xdr:colOff>
      <xdr:row>84</xdr:row>
      <xdr:rowOff>142239</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91439</xdr:rowOff>
    </xdr:from>
    <xdr:to>
      <xdr:col>15</xdr:col>
      <xdr:colOff>50800</xdr:colOff>
      <xdr:row>84</xdr:row>
      <xdr:rowOff>108586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4932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21589</xdr:rowOff>
    </xdr:from>
    <xdr:to>
      <xdr:col>6</xdr:col>
      <xdr:colOff>38100</xdr:colOff>
      <xdr:row>84</xdr:row>
      <xdr:rowOff>123189</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72389</xdr:rowOff>
    </xdr:from>
    <xdr:to>
      <xdr:col>10</xdr:col>
      <xdr:colOff>114300</xdr:colOff>
      <xdr:row>84</xdr:row>
      <xdr:rowOff>91439</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44741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150513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133366</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114316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26733</xdr:rowOff>
    </xdr:from>
    <xdr:to>
      <xdr:col>55</xdr:col>
      <xdr:colOff>50800</xdr:colOff>
      <xdr:row>81</xdr:row>
      <xdr:rowOff>128333</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391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49610</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376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40260</xdr:rowOff>
    </xdr:from>
    <xdr:to>
      <xdr:col>50</xdr:col>
      <xdr:colOff>165100</xdr:colOff>
      <xdr:row>81</xdr:row>
      <xdr:rowOff>141860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392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77533</xdr:rowOff>
    </xdr:from>
    <xdr:to>
      <xdr:col>55</xdr:col>
      <xdr:colOff>0</xdr:colOff>
      <xdr:row>81</xdr:row>
      <xdr:rowOff>91060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3964983"/>
          <a:ext cx="838200" cy="1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54356</xdr:rowOff>
    </xdr:from>
    <xdr:to>
      <xdr:col>46</xdr:col>
      <xdr:colOff>38100</xdr:colOff>
      <xdr:row>81</xdr:row>
      <xdr:rowOff>155956</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394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91060</xdr:rowOff>
    </xdr:from>
    <xdr:to>
      <xdr:col>50</xdr:col>
      <xdr:colOff>114300</xdr:colOff>
      <xdr:row>81</xdr:row>
      <xdr:rowOff>105156</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8750300" y="13978510"/>
          <a:ext cx="8890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71501</xdr:rowOff>
    </xdr:from>
    <xdr:to>
      <xdr:col>41</xdr:col>
      <xdr:colOff>101600</xdr:colOff>
      <xdr:row>82</xdr:row>
      <xdr:rowOff>1651</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395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105156</xdr:rowOff>
    </xdr:from>
    <xdr:to>
      <xdr:col>45</xdr:col>
      <xdr:colOff>177800</xdr:colOff>
      <xdr:row>81</xdr:row>
      <xdr:rowOff>122301</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7861300" y="13992606"/>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86361</xdr:rowOff>
    </xdr:from>
    <xdr:to>
      <xdr:col>36</xdr:col>
      <xdr:colOff>165100</xdr:colOff>
      <xdr:row>82</xdr:row>
      <xdr:rowOff>16511</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122301</xdr:rowOff>
    </xdr:from>
    <xdr:to>
      <xdr:col>41</xdr:col>
      <xdr:colOff>50800</xdr:colOff>
      <xdr:row>81</xdr:row>
      <xdr:rowOff>137161</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4009751"/>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158387</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370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1033</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371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18178</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373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33038</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374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E00-000095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00000000-0008-0000-0E00-000097010000}"/>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0000000-0008-0000-0E00-000099010000}"/>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E00-00009B010000}"/>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00000000-0008-0000-0E00-00009E010000}"/>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100512</xdr:rowOff>
    </xdr:from>
    <xdr:to>
      <xdr:col>24</xdr:col>
      <xdr:colOff>114300</xdr:colOff>
      <xdr:row>105</xdr:row>
      <xdr:rowOff>30662</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45847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123389</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E00-0000A7010000}"/>
            </a:ext>
          </a:extLst>
        </xdr:cNvPr>
        <xdr:cNvSpPr txBox="1"/>
      </xdr:nvSpPr>
      <xdr:spPr>
        <a:xfrm>
          <a:off x="4673600" y="1778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85816</xdr:rowOff>
    </xdr:from>
    <xdr:to>
      <xdr:col>20</xdr:col>
      <xdr:colOff>38100</xdr:colOff>
      <xdr:row>105</xdr:row>
      <xdr:rowOff>15966</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3746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136616</xdr:rowOff>
    </xdr:from>
    <xdr:to>
      <xdr:col>24</xdr:col>
      <xdr:colOff>63500</xdr:colOff>
      <xdr:row>104</xdr:row>
      <xdr:rowOff>151312</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3797300" y="17967416"/>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58057</xdr:rowOff>
    </xdr:from>
    <xdr:to>
      <xdr:col>15</xdr:col>
      <xdr:colOff>101600</xdr:colOff>
      <xdr:row>104</xdr:row>
      <xdr:rowOff>159657</xdr:rowOff>
    </xdr:to>
    <xdr:sp macro="" textlink="">
      <xdr:nvSpPr>
        <xdr:cNvPr id="426" name="楕円 425">
          <a:extLst>
            <a:ext uri="{FF2B5EF4-FFF2-40B4-BE49-F238E27FC236}">
              <a16:creationId xmlns:a16="http://schemas.microsoft.com/office/drawing/2014/main" id="{00000000-0008-0000-0E00-0000AA010000}"/>
            </a:ext>
          </a:extLst>
        </xdr:cNvPr>
        <xdr:cNvSpPr/>
      </xdr:nvSpPr>
      <xdr:spPr>
        <a:xfrm>
          <a:off x="2857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108857</xdr:rowOff>
    </xdr:from>
    <xdr:to>
      <xdr:col>19</xdr:col>
      <xdr:colOff>177800</xdr:colOff>
      <xdr:row>104</xdr:row>
      <xdr:rowOff>136616</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2908300" y="1793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30299</xdr:rowOff>
    </xdr:from>
    <xdr:to>
      <xdr:col>10</xdr:col>
      <xdr:colOff>165100</xdr:colOff>
      <xdr:row>104</xdr:row>
      <xdr:rowOff>131899</xdr:rowOff>
    </xdr:to>
    <xdr:sp macro="" textlink="">
      <xdr:nvSpPr>
        <xdr:cNvPr id="428" name="楕円 427">
          <a:extLst>
            <a:ext uri="{FF2B5EF4-FFF2-40B4-BE49-F238E27FC236}">
              <a16:creationId xmlns:a16="http://schemas.microsoft.com/office/drawing/2014/main" id="{00000000-0008-0000-0E00-0000AC010000}"/>
            </a:ext>
          </a:extLst>
        </xdr:cNvPr>
        <xdr:cNvSpPr/>
      </xdr:nvSpPr>
      <xdr:spPr>
        <a:xfrm>
          <a:off x="1968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81099</xdr:rowOff>
    </xdr:from>
    <xdr:to>
      <xdr:col>15</xdr:col>
      <xdr:colOff>50800</xdr:colOff>
      <xdr:row>104</xdr:row>
      <xdr:rowOff>108857</xdr:rowOff>
    </xdr:to>
    <xdr:cxnSp macro="">
      <xdr:nvCxnSpPr>
        <xdr:cNvPr id="429" name="直線コネクタ 428">
          <a:extLst>
            <a:ext uri="{FF2B5EF4-FFF2-40B4-BE49-F238E27FC236}">
              <a16:creationId xmlns:a16="http://schemas.microsoft.com/office/drawing/2014/main" id="{00000000-0008-0000-0E00-0000AD010000}"/>
            </a:ext>
          </a:extLst>
        </xdr:cNvPr>
        <xdr:cNvCxnSpPr/>
      </xdr:nvCxnSpPr>
      <xdr:spPr>
        <a:xfrm>
          <a:off x="2019300" y="179118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7438</xdr:rowOff>
    </xdr:from>
    <xdr:to>
      <xdr:col>6</xdr:col>
      <xdr:colOff>38100</xdr:colOff>
      <xdr:row>104</xdr:row>
      <xdr:rowOff>109038</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079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58238</xdr:rowOff>
    </xdr:from>
    <xdr:to>
      <xdr:col>10</xdr:col>
      <xdr:colOff>114300</xdr:colOff>
      <xdr:row>104</xdr:row>
      <xdr:rowOff>81099</xdr:rowOff>
    </xdr:to>
    <xdr:cxnSp macro="">
      <xdr:nvCxnSpPr>
        <xdr:cNvPr id="431" name="直線コネクタ 430">
          <a:extLst>
            <a:ext uri="{FF2B5EF4-FFF2-40B4-BE49-F238E27FC236}">
              <a16:creationId xmlns:a16="http://schemas.microsoft.com/office/drawing/2014/main" id="{00000000-0008-0000-0E00-0000AF010000}"/>
            </a:ext>
          </a:extLst>
        </xdr:cNvPr>
        <xdr:cNvCxnSpPr/>
      </xdr:nvCxnSpPr>
      <xdr:spPr>
        <a:xfrm>
          <a:off x="1130300" y="178890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E00-0000B0010000}"/>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E00-0000B1010000}"/>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E00-0000B2010000}"/>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E00-0000B3010000}"/>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32493</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E00-0000B4010000}"/>
            </a:ext>
          </a:extLst>
        </xdr:cNvPr>
        <xdr:cNvSpPr txBox="1"/>
      </xdr:nvSpPr>
      <xdr:spPr>
        <a:xfrm>
          <a:off x="3582044" y="1769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4734</xdr:rowOff>
    </xdr:from>
    <xdr:ext cx="405111" cy="259045"/>
    <xdr:sp macro="" textlink="">
      <xdr:nvSpPr>
        <xdr:cNvPr id="437" name="n_2mainValue【港湾・漁港】&#10;有形固定資産減価償却率">
          <a:extLst>
            <a:ext uri="{FF2B5EF4-FFF2-40B4-BE49-F238E27FC236}">
              <a16:creationId xmlns:a16="http://schemas.microsoft.com/office/drawing/2014/main" id="{00000000-0008-0000-0E00-0000B5010000}"/>
            </a:ext>
          </a:extLst>
        </xdr:cNvPr>
        <xdr:cNvSpPr txBox="1"/>
      </xdr:nvSpPr>
      <xdr:spPr>
        <a:xfrm>
          <a:off x="2705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148426</xdr:rowOff>
    </xdr:from>
    <xdr:ext cx="405111" cy="259045"/>
    <xdr:sp macro="" textlink="">
      <xdr:nvSpPr>
        <xdr:cNvPr id="438" name="n_3mainValue【港湾・漁港】&#10;有形固定資産減価償却率">
          <a:extLst>
            <a:ext uri="{FF2B5EF4-FFF2-40B4-BE49-F238E27FC236}">
              <a16:creationId xmlns:a16="http://schemas.microsoft.com/office/drawing/2014/main" id="{00000000-0008-0000-0E00-0000B6010000}"/>
            </a:ext>
          </a:extLst>
        </xdr:cNvPr>
        <xdr:cNvSpPr txBox="1"/>
      </xdr:nvSpPr>
      <xdr:spPr>
        <a:xfrm>
          <a:off x="1816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125565</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E00-0000B7010000}"/>
            </a:ext>
          </a:extLst>
        </xdr:cNvPr>
        <xdr:cNvSpPr txBox="1"/>
      </xdr:nvSpPr>
      <xdr:spPr>
        <a:xfrm>
          <a:off x="927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00000000-0008-0000-0E00-0000CE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00000000-0008-0000-0E00-0000D0010000}"/>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00000000-0008-0000-0E00-0000D2010000}"/>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00000000-0008-0000-0E00-0000D4010000}"/>
            </a:ext>
          </a:extLst>
        </xdr:cNvPr>
        <xdr:cNvSpPr txBox="1"/>
      </xdr:nvSpPr>
      <xdr:spPr>
        <a:xfrm>
          <a:off x="10515600" y="18302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00000000-0008-0000-0E00-0000D7010000}"/>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00000000-0008-0000-0E00-0000D9010000}"/>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78490</xdr:rowOff>
    </xdr:from>
    <xdr:to>
      <xdr:col>55</xdr:col>
      <xdr:colOff>50800</xdr:colOff>
      <xdr:row>101</xdr:row>
      <xdr:rowOff>8640</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10426700" y="1722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31517</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00000000-0008-0000-0E00-0000E0010000}"/>
            </a:ext>
          </a:extLst>
        </xdr:cNvPr>
        <xdr:cNvSpPr txBox="1"/>
      </xdr:nvSpPr>
      <xdr:spPr>
        <a:xfrm>
          <a:off x="10515600" y="17176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140043</xdr:rowOff>
    </xdr:from>
    <xdr:to>
      <xdr:col>50</xdr:col>
      <xdr:colOff>165100</xdr:colOff>
      <xdr:row>101</xdr:row>
      <xdr:rowOff>70193</xdr:rowOff>
    </xdr:to>
    <xdr:sp macro="" textlink="">
      <xdr:nvSpPr>
        <xdr:cNvPr id="481" name="楕円 480">
          <a:extLst>
            <a:ext uri="{FF2B5EF4-FFF2-40B4-BE49-F238E27FC236}">
              <a16:creationId xmlns:a16="http://schemas.microsoft.com/office/drawing/2014/main" id="{00000000-0008-0000-0E00-0000E1010000}"/>
            </a:ext>
          </a:extLst>
        </xdr:cNvPr>
        <xdr:cNvSpPr/>
      </xdr:nvSpPr>
      <xdr:spPr>
        <a:xfrm>
          <a:off x="9588500" y="172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129290</xdr:rowOff>
    </xdr:from>
    <xdr:to>
      <xdr:col>55</xdr:col>
      <xdr:colOff>0</xdr:colOff>
      <xdr:row>101</xdr:row>
      <xdr:rowOff>19393</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9639300" y="17274290"/>
          <a:ext cx="838200" cy="6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681</xdr:rowOff>
    </xdr:from>
    <xdr:to>
      <xdr:col>46</xdr:col>
      <xdr:colOff>38100</xdr:colOff>
      <xdr:row>101</xdr:row>
      <xdr:rowOff>102281</xdr:rowOff>
    </xdr:to>
    <xdr:sp macro="" textlink="">
      <xdr:nvSpPr>
        <xdr:cNvPr id="483" name="楕円 482">
          <a:extLst>
            <a:ext uri="{FF2B5EF4-FFF2-40B4-BE49-F238E27FC236}">
              <a16:creationId xmlns:a16="http://schemas.microsoft.com/office/drawing/2014/main" id="{00000000-0008-0000-0E00-0000E3010000}"/>
            </a:ext>
          </a:extLst>
        </xdr:cNvPr>
        <xdr:cNvSpPr/>
      </xdr:nvSpPr>
      <xdr:spPr>
        <a:xfrm>
          <a:off x="8699500" y="173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19393</xdr:rowOff>
    </xdr:from>
    <xdr:to>
      <xdr:col>50</xdr:col>
      <xdr:colOff>114300</xdr:colOff>
      <xdr:row>101</xdr:row>
      <xdr:rowOff>51481</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flipV="1">
          <a:off x="8750300" y="17335843"/>
          <a:ext cx="889000" cy="3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35286</xdr:rowOff>
    </xdr:from>
    <xdr:to>
      <xdr:col>41</xdr:col>
      <xdr:colOff>101600</xdr:colOff>
      <xdr:row>101</xdr:row>
      <xdr:rowOff>136886</xdr:rowOff>
    </xdr:to>
    <xdr:sp macro="" textlink="">
      <xdr:nvSpPr>
        <xdr:cNvPr id="485" name="楕円 484">
          <a:extLst>
            <a:ext uri="{FF2B5EF4-FFF2-40B4-BE49-F238E27FC236}">
              <a16:creationId xmlns:a16="http://schemas.microsoft.com/office/drawing/2014/main" id="{00000000-0008-0000-0E00-0000E5010000}"/>
            </a:ext>
          </a:extLst>
        </xdr:cNvPr>
        <xdr:cNvSpPr/>
      </xdr:nvSpPr>
      <xdr:spPr>
        <a:xfrm>
          <a:off x="7810500" y="1735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51481</xdr:rowOff>
    </xdr:from>
    <xdr:to>
      <xdr:col>45</xdr:col>
      <xdr:colOff>177800</xdr:colOff>
      <xdr:row>101</xdr:row>
      <xdr:rowOff>86086</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flipV="1">
          <a:off x="7861300" y="17367931"/>
          <a:ext cx="889000" cy="3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80621</xdr:rowOff>
    </xdr:from>
    <xdr:to>
      <xdr:col>36</xdr:col>
      <xdr:colOff>165100</xdr:colOff>
      <xdr:row>102</xdr:row>
      <xdr:rowOff>10771</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6921500" y="173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86086</xdr:rowOff>
    </xdr:from>
    <xdr:to>
      <xdr:col>41</xdr:col>
      <xdr:colOff>50800</xdr:colOff>
      <xdr:row>101</xdr:row>
      <xdr:rowOff>131421</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flipV="1">
          <a:off x="6972300" y="17402536"/>
          <a:ext cx="889000" cy="4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87169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9327095" y="1843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98874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8450795" y="1844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88005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7561795" y="1843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103289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6672795" y="1844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86720</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9281505" y="17060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118808</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00000000-0008-0000-0E00-0000EE010000}"/>
            </a:ext>
          </a:extLst>
        </xdr:cNvPr>
        <xdr:cNvSpPr txBox="1"/>
      </xdr:nvSpPr>
      <xdr:spPr>
        <a:xfrm>
          <a:off x="8405205" y="17092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153413</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00000000-0008-0000-0E00-0000EF010000}"/>
            </a:ext>
          </a:extLst>
        </xdr:cNvPr>
        <xdr:cNvSpPr txBox="1"/>
      </xdr:nvSpPr>
      <xdr:spPr>
        <a:xfrm>
          <a:off x="7516205" y="171269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27298</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00000000-0008-0000-0E00-0000F0010000}"/>
            </a:ext>
          </a:extLst>
        </xdr:cNvPr>
        <xdr:cNvSpPr txBox="1"/>
      </xdr:nvSpPr>
      <xdr:spPr>
        <a:xfrm>
          <a:off x="6627205" y="171722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E00-000009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E00-00000B020000}"/>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E00-00000D020000}"/>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E00-00000F020000}"/>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00000000-0008-0000-0E00-000011020000}"/>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4173</xdr:rowOff>
    </xdr:from>
    <xdr:to>
      <xdr:col>85</xdr:col>
      <xdr:colOff>177800</xdr:colOff>
      <xdr:row>39</xdr:row>
      <xdr:rowOff>105773</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62687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154050</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E00-00001B020000}"/>
            </a:ext>
          </a:extLst>
        </xdr:cNvPr>
        <xdr:cNvSpPr txBox="1"/>
      </xdr:nvSpPr>
      <xdr:spPr>
        <a:xfrm>
          <a:off x="16357600"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111941</xdr:rowOff>
    </xdr:from>
    <xdr:to>
      <xdr:col>81</xdr:col>
      <xdr:colOff>101600</xdr:colOff>
      <xdr:row>40</xdr:row>
      <xdr:rowOff>42091</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5430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54973</xdr:rowOff>
    </xdr:from>
    <xdr:to>
      <xdr:col>85</xdr:col>
      <xdr:colOff>127000</xdr:colOff>
      <xdr:row>39</xdr:row>
      <xdr:rowOff>162741</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5481300" y="6741523"/>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87449</xdr:rowOff>
    </xdr:from>
    <xdr:to>
      <xdr:col>76</xdr:col>
      <xdr:colOff>165100</xdr:colOff>
      <xdr:row>42</xdr:row>
      <xdr:rowOff>17599</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45415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162741</xdr:rowOff>
    </xdr:from>
    <xdr:to>
      <xdr:col>81</xdr:col>
      <xdr:colOff>50800</xdr:colOff>
      <xdr:row>41</xdr:row>
      <xdr:rowOff>138249</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4592300" y="6849291"/>
          <a:ext cx="889000" cy="31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87449</xdr:rowOff>
    </xdr:from>
    <xdr:to>
      <xdr:col>72</xdr:col>
      <xdr:colOff>38100</xdr:colOff>
      <xdr:row>42</xdr:row>
      <xdr:rowOff>17599</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36525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138249</xdr:rowOff>
    </xdr:from>
    <xdr:to>
      <xdr:col>76</xdr:col>
      <xdr:colOff>114300</xdr:colOff>
      <xdr:row>41</xdr:row>
      <xdr:rowOff>138249</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3703300" y="71676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49893</xdr:rowOff>
    </xdr:from>
    <xdr:to>
      <xdr:col>67</xdr:col>
      <xdr:colOff>101600</xdr:colOff>
      <xdr:row>41</xdr:row>
      <xdr:rowOff>151493</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2763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100693</xdr:rowOff>
    </xdr:from>
    <xdr:to>
      <xdr:col>71</xdr:col>
      <xdr:colOff>177800</xdr:colOff>
      <xdr:row>41</xdr:row>
      <xdr:rowOff>138249</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2814300" y="713014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33218</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E00-000028020000}"/>
            </a:ext>
          </a:extLst>
        </xdr:cNvPr>
        <xdr:cNvSpPr txBox="1"/>
      </xdr:nvSpPr>
      <xdr:spPr>
        <a:xfrm>
          <a:off x="152660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8726</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E00-000029020000}"/>
            </a:ext>
          </a:extLst>
        </xdr:cNvPr>
        <xdr:cNvSpPr txBox="1"/>
      </xdr:nvSpPr>
      <xdr:spPr>
        <a:xfrm>
          <a:off x="14389744" y="720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8726</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E00-00002A020000}"/>
            </a:ext>
          </a:extLst>
        </xdr:cNvPr>
        <xdr:cNvSpPr txBox="1"/>
      </xdr:nvSpPr>
      <xdr:spPr>
        <a:xfrm>
          <a:off x="13500744" y="720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142620</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E00-00002B020000}"/>
            </a:ext>
          </a:extLst>
        </xdr:cNvPr>
        <xdr:cNvSpPr txBox="1"/>
      </xdr:nvSpPr>
      <xdr:spPr>
        <a:xfrm>
          <a:off x="126117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00000000-0008-0000-0E00-000044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00000000-0008-0000-0E00-00004602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00000000-0008-0000-0E00-000048020000}"/>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00000000-0008-0000-0E00-00004A020000}"/>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23767</xdr:rowOff>
    </xdr:from>
    <xdr:to>
      <xdr:col>116</xdr:col>
      <xdr:colOff>114300</xdr:colOff>
      <xdr:row>40</xdr:row>
      <xdr:rowOff>125367</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221107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2194</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00000000-0008-0000-0E00-000056020000}"/>
            </a:ext>
          </a:extLst>
        </xdr:cNvPr>
        <xdr:cNvSpPr txBox="1"/>
      </xdr:nvSpPr>
      <xdr:spPr>
        <a:xfrm>
          <a:off x="22199600" y="686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31931</xdr:rowOff>
    </xdr:from>
    <xdr:to>
      <xdr:col>112</xdr:col>
      <xdr:colOff>38100</xdr:colOff>
      <xdr:row>40</xdr:row>
      <xdr:rowOff>133531</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212725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74567</xdr:rowOff>
    </xdr:from>
    <xdr:to>
      <xdr:col>116</xdr:col>
      <xdr:colOff>63500</xdr:colOff>
      <xdr:row>40</xdr:row>
      <xdr:rowOff>82731</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21323300" y="693256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164193</xdr:rowOff>
    </xdr:from>
    <xdr:to>
      <xdr:col>107</xdr:col>
      <xdr:colOff>101600</xdr:colOff>
      <xdr:row>41</xdr:row>
      <xdr:rowOff>94343</xdr:rowOff>
    </xdr:to>
    <xdr:sp macro="" textlink="">
      <xdr:nvSpPr>
        <xdr:cNvPr id="601" name="楕円 600">
          <a:extLst>
            <a:ext uri="{FF2B5EF4-FFF2-40B4-BE49-F238E27FC236}">
              <a16:creationId xmlns:a16="http://schemas.microsoft.com/office/drawing/2014/main" id="{00000000-0008-0000-0E00-000059020000}"/>
            </a:ext>
          </a:extLst>
        </xdr:cNvPr>
        <xdr:cNvSpPr/>
      </xdr:nvSpPr>
      <xdr:spPr>
        <a:xfrm>
          <a:off x="20383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82731</xdr:rowOff>
    </xdr:from>
    <xdr:to>
      <xdr:col>111</xdr:col>
      <xdr:colOff>177800</xdr:colOff>
      <xdr:row>41</xdr:row>
      <xdr:rowOff>43543</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flipV="1">
          <a:off x="20434300" y="6940731"/>
          <a:ext cx="889000" cy="1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167459</xdr:rowOff>
    </xdr:from>
    <xdr:to>
      <xdr:col>102</xdr:col>
      <xdr:colOff>165100</xdr:colOff>
      <xdr:row>41</xdr:row>
      <xdr:rowOff>97609</xdr:rowOff>
    </xdr:to>
    <xdr:sp macro="" textlink="">
      <xdr:nvSpPr>
        <xdr:cNvPr id="603" name="楕円 602">
          <a:extLst>
            <a:ext uri="{FF2B5EF4-FFF2-40B4-BE49-F238E27FC236}">
              <a16:creationId xmlns:a16="http://schemas.microsoft.com/office/drawing/2014/main" id="{00000000-0008-0000-0E00-00005B020000}"/>
            </a:ext>
          </a:extLst>
        </xdr:cNvPr>
        <xdr:cNvSpPr/>
      </xdr:nvSpPr>
      <xdr:spPr>
        <a:xfrm>
          <a:off x="19494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43543</xdr:rowOff>
    </xdr:from>
    <xdr:to>
      <xdr:col>107</xdr:col>
      <xdr:colOff>50800</xdr:colOff>
      <xdr:row>41</xdr:row>
      <xdr:rowOff>46809</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flipV="1">
          <a:off x="19545300" y="707299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146231</xdr:rowOff>
    </xdr:from>
    <xdr:to>
      <xdr:col>98</xdr:col>
      <xdr:colOff>38100</xdr:colOff>
      <xdr:row>41</xdr:row>
      <xdr:rowOff>76381</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8605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25581</xdr:rowOff>
    </xdr:from>
    <xdr:to>
      <xdr:col>102</xdr:col>
      <xdr:colOff>114300</xdr:colOff>
      <xdr:row>41</xdr:row>
      <xdr:rowOff>46809</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a:off x="18656300" y="705503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00000000-0008-0000-0E00-000061020000}"/>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00000000-0008-0000-0E00-000062020000}"/>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124658</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00000000-0008-0000-0E00-000063020000}"/>
            </a:ext>
          </a:extLst>
        </xdr:cNvPr>
        <xdr:cNvSpPr txBox="1"/>
      </xdr:nvSpPr>
      <xdr:spPr>
        <a:xfrm>
          <a:off x="21075727" y="698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85470</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00000000-0008-0000-0E00-000064020000}"/>
            </a:ext>
          </a:extLst>
        </xdr:cNvPr>
        <xdr:cNvSpPr txBox="1"/>
      </xdr:nvSpPr>
      <xdr:spPr>
        <a:xfrm>
          <a:off x="20199427" y="711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88736</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00000000-0008-0000-0E00-000065020000}"/>
            </a:ext>
          </a:extLst>
        </xdr:cNvPr>
        <xdr:cNvSpPr txBox="1"/>
      </xdr:nvSpPr>
      <xdr:spPr>
        <a:xfrm>
          <a:off x="19310427" y="711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67508</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00000000-0008-0000-0E00-000066020000}"/>
            </a:ext>
          </a:extLst>
        </xdr:cNvPr>
        <xdr:cNvSpPr txBox="1"/>
      </xdr:nvSpPr>
      <xdr:spPr>
        <a:xfrm>
          <a:off x="18421427" y="709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00000000-0008-0000-0E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00000000-0008-0000-0E00-00008002000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00000000-0008-0000-0E00-000082020000}"/>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00000000-0008-0000-0E00-000084020000}"/>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113030</xdr:rowOff>
    </xdr:from>
    <xdr:to>
      <xdr:col>85</xdr:col>
      <xdr:colOff>177800</xdr:colOff>
      <xdr:row>60</xdr:row>
      <xdr:rowOff>43180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62687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135907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00000000-0008-0000-0E00-000090020000}"/>
            </a:ext>
          </a:extLst>
        </xdr:cNvPr>
        <xdr:cNvSpPr txBox="1"/>
      </xdr:nvSpPr>
      <xdr:spPr>
        <a:xfrm>
          <a:off x="16357600"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74930</xdr:rowOff>
    </xdr:from>
    <xdr:to>
      <xdr:col>81</xdr:col>
      <xdr:colOff>101600</xdr:colOff>
      <xdr:row>60</xdr:row>
      <xdr:rowOff>5080</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5430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125730</xdr:rowOff>
    </xdr:from>
    <xdr:to>
      <xdr:col>85</xdr:col>
      <xdr:colOff>127000</xdr:colOff>
      <xdr:row>59</xdr:row>
      <xdr:rowOff>163830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5481300" y="10241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xdr:rowOff>
    </xdr:from>
    <xdr:to>
      <xdr:col>76</xdr:col>
      <xdr:colOff>165100</xdr:colOff>
      <xdr:row>60</xdr:row>
      <xdr:rowOff>104140</xdr:rowOff>
    </xdr:to>
    <xdr:sp macro="" textlink="">
      <xdr:nvSpPr>
        <xdr:cNvPr id="659" name="楕円 658">
          <a:extLst>
            <a:ext uri="{FF2B5EF4-FFF2-40B4-BE49-F238E27FC236}">
              <a16:creationId xmlns:a16="http://schemas.microsoft.com/office/drawing/2014/main" id="{00000000-0008-0000-0E00-000093020000}"/>
            </a:ext>
          </a:extLst>
        </xdr:cNvPr>
        <xdr:cNvSpPr/>
      </xdr:nvSpPr>
      <xdr:spPr>
        <a:xfrm>
          <a:off x="14541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125730</xdr:rowOff>
    </xdr:from>
    <xdr:to>
      <xdr:col>81</xdr:col>
      <xdr:colOff>50800</xdr:colOff>
      <xdr:row>60</xdr:row>
      <xdr:rowOff>53340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flipV="1">
          <a:off x="14592300" y="102412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162560</xdr:rowOff>
    </xdr:from>
    <xdr:to>
      <xdr:col>72</xdr:col>
      <xdr:colOff>38100</xdr:colOff>
      <xdr:row>61</xdr:row>
      <xdr:rowOff>92710</xdr:rowOff>
    </xdr:to>
    <xdr:sp macro="" textlink="">
      <xdr:nvSpPr>
        <xdr:cNvPr id="661" name="楕円 660">
          <a:extLst>
            <a:ext uri="{FF2B5EF4-FFF2-40B4-BE49-F238E27FC236}">
              <a16:creationId xmlns:a16="http://schemas.microsoft.com/office/drawing/2014/main" id="{00000000-0008-0000-0E00-000095020000}"/>
            </a:ext>
          </a:extLst>
        </xdr:cNvPr>
        <xdr:cNvSpPr/>
      </xdr:nvSpPr>
      <xdr:spPr>
        <a:xfrm>
          <a:off x="13652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53340</xdr:rowOff>
    </xdr:from>
    <xdr:to>
      <xdr:col>76</xdr:col>
      <xdr:colOff>114300</xdr:colOff>
      <xdr:row>61</xdr:row>
      <xdr:rowOff>41910</xdr:rowOff>
    </xdr:to>
    <xdr:cxnSp macro="">
      <xdr:nvCxnSpPr>
        <xdr:cNvPr id="662" name="直線コネクタ 661">
          <a:extLst>
            <a:ext uri="{FF2B5EF4-FFF2-40B4-BE49-F238E27FC236}">
              <a16:creationId xmlns:a16="http://schemas.microsoft.com/office/drawing/2014/main" id="{00000000-0008-0000-0E00-000096020000}"/>
            </a:ext>
          </a:extLst>
        </xdr:cNvPr>
        <xdr:cNvCxnSpPr/>
      </xdr:nvCxnSpPr>
      <xdr:spPr>
        <a:xfrm flipV="1">
          <a:off x="13703300" y="103403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663" name="楕円 662">
          <a:extLst>
            <a:ext uri="{FF2B5EF4-FFF2-40B4-BE49-F238E27FC236}">
              <a16:creationId xmlns:a16="http://schemas.microsoft.com/office/drawing/2014/main" id="{00000000-0008-0000-0E00-000097020000}"/>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41910</xdr:rowOff>
    </xdr:from>
    <xdr:to>
      <xdr:col>71</xdr:col>
      <xdr:colOff>177800</xdr:colOff>
      <xdr:row>61</xdr:row>
      <xdr:rowOff>53340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flipV="1">
          <a:off x="12814300" y="105003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65" name="n_1aveValue【学校施設】&#10;有形固定資産減価償却率">
          <a:extLst>
            <a:ext uri="{FF2B5EF4-FFF2-40B4-BE49-F238E27FC236}">
              <a16:creationId xmlns:a16="http://schemas.microsoft.com/office/drawing/2014/main" id="{00000000-0008-0000-0E00-000099020000}"/>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00000000-0008-0000-0E00-00009A020000}"/>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667" name="n_3aveValue【学校施設】&#10;有形固定資産減価償却率">
          <a:extLst>
            <a:ext uri="{FF2B5EF4-FFF2-40B4-BE49-F238E27FC236}">
              <a16:creationId xmlns:a16="http://schemas.microsoft.com/office/drawing/2014/main" id="{00000000-0008-0000-0E00-00009B020000}"/>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668" name="n_4aveValue【学校施設】&#10;有形固定資産減価償却率">
          <a:extLst>
            <a:ext uri="{FF2B5EF4-FFF2-40B4-BE49-F238E27FC236}">
              <a16:creationId xmlns:a16="http://schemas.microsoft.com/office/drawing/2014/main" id="{00000000-0008-0000-0E00-00009C020000}"/>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21607</xdr:rowOff>
    </xdr:from>
    <xdr:ext cx="405111" cy="259045"/>
    <xdr:sp macro="" textlink="">
      <xdr:nvSpPr>
        <xdr:cNvPr id="669" name="n_1mainValue【学校施設】&#10;有形固定資産減価償却率">
          <a:extLst>
            <a:ext uri="{FF2B5EF4-FFF2-40B4-BE49-F238E27FC236}">
              <a16:creationId xmlns:a16="http://schemas.microsoft.com/office/drawing/2014/main" id="{00000000-0008-0000-0E00-00009D020000}"/>
            </a:ext>
          </a:extLst>
        </xdr:cNvPr>
        <xdr:cNvSpPr txBox="1"/>
      </xdr:nvSpPr>
      <xdr:spPr>
        <a:xfrm>
          <a:off x="152660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95267</xdr:rowOff>
    </xdr:from>
    <xdr:ext cx="405111" cy="259045"/>
    <xdr:sp macro="" textlink="">
      <xdr:nvSpPr>
        <xdr:cNvPr id="670" name="n_2mainValue【学校施設】&#10;有形固定資産減価償却率">
          <a:extLst>
            <a:ext uri="{FF2B5EF4-FFF2-40B4-BE49-F238E27FC236}">
              <a16:creationId xmlns:a16="http://schemas.microsoft.com/office/drawing/2014/main" id="{00000000-0008-0000-0E00-00009E020000}"/>
            </a:ext>
          </a:extLst>
        </xdr:cNvPr>
        <xdr:cNvSpPr txBox="1"/>
      </xdr:nvSpPr>
      <xdr:spPr>
        <a:xfrm>
          <a:off x="14389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83837</xdr:rowOff>
    </xdr:from>
    <xdr:ext cx="405111" cy="259045"/>
    <xdr:sp macro="" textlink="">
      <xdr:nvSpPr>
        <xdr:cNvPr id="671" name="n_3mainValue【学校施設】&#10;有形固定資産減価償却率">
          <a:extLst>
            <a:ext uri="{FF2B5EF4-FFF2-40B4-BE49-F238E27FC236}">
              <a16:creationId xmlns:a16="http://schemas.microsoft.com/office/drawing/2014/main" id="{00000000-0008-0000-0E00-00009F020000}"/>
            </a:ext>
          </a:extLst>
        </xdr:cNvPr>
        <xdr:cNvSpPr txBox="1"/>
      </xdr:nvSpPr>
      <xdr:spPr>
        <a:xfrm>
          <a:off x="13500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95267</xdr:rowOff>
    </xdr:from>
    <xdr:ext cx="405111" cy="259045"/>
    <xdr:sp macro="" textlink="">
      <xdr:nvSpPr>
        <xdr:cNvPr id="672" name="n_4mainValue【学校施設】&#10;有形固定資産減価償却率">
          <a:extLst>
            <a:ext uri="{FF2B5EF4-FFF2-40B4-BE49-F238E27FC236}">
              <a16:creationId xmlns:a16="http://schemas.microsoft.com/office/drawing/2014/main" id="{00000000-0008-0000-0E00-0000A0020000}"/>
            </a:ext>
          </a:extLst>
        </xdr:cNvPr>
        <xdr:cNvSpPr txBox="1"/>
      </xdr:nvSpPr>
      <xdr:spPr>
        <a:xfrm>
          <a:off x="12611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00000000-0008-0000-0E00-0000B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00000000-0008-0000-0E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00000000-0008-0000-0E00-0000B702000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00000000-0008-0000-0E00-0000B902000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00000000-0008-0000-0E00-0000BB020000}"/>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00000000-0008-0000-0E00-0000BE020000}"/>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00000000-0008-0000-0E00-0000C002000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91618</xdr:rowOff>
    </xdr:from>
    <xdr:to>
      <xdr:col>116</xdr:col>
      <xdr:colOff>114300</xdr:colOff>
      <xdr:row>59</xdr:row>
      <xdr:rowOff>21768</xdr:rowOff>
    </xdr:to>
    <xdr:sp macro="" textlink="">
      <xdr:nvSpPr>
        <xdr:cNvPr id="710" name="楕円 709">
          <a:extLst>
            <a:ext uri="{FF2B5EF4-FFF2-40B4-BE49-F238E27FC236}">
              <a16:creationId xmlns:a16="http://schemas.microsoft.com/office/drawing/2014/main" id="{00000000-0008-0000-0E00-0000C6020000}"/>
            </a:ext>
          </a:extLst>
        </xdr:cNvPr>
        <xdr:cNvSpPr/>
      </xdr:nvSpPr>
      <xdr:spPr>
        <a:xfrm>
          <a:off x="22110700" y="100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114495</xdr:rowOff>
    </xdr:from>
    <xdr:ext cx="469744" cy="259045"/>
    <xdr:sp macro="" textlink="">
      <xdr:nvSpPr>
        <xdr:cNvPr id="711" name="【学校施設】&#10;一人当たり面積該当値テキスト">
          <a:extLst>
            <a:ext uri="{FF2B5EF4-FFF2-40B4-BE49-F238E27FC236}">
              <a16:creationId xmlns:a16="http://schemas.microsoft.com/office/drawing/2014/main" id="{00000000-0008-0000-0E00-0000C7020000}"/>
            </a:ext>
          </a:extLst>
        </xdr:cNvPr>
        <xdr:cNvSpPr txBox="1"/>
      </xdr:nvSpPr>
      <xdr:spPr>
        <a:xfrm>
          <a:off x="22199600" y="9887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114021</xdr:rowOff>
    </xdr:from>
    <xdr:to>
      <xdr:col>112</xdr:col>
      <xdr:colOff>38100</xdr:colOff>
      <xdr:row>59</xdr:row>
      <xdr:rowOff>44171</xdr:rowOff>
    </xdr:to>
    <xdr:sp macro="" textlink="">
      <xdr:nvSpPr>
        <xdr:cNvPr id="712" name="楕円 711">
          <a:extLst>
            <a:ext uri="{FF2B5EF4-FFF2-40B4-BE49-F238E27FC236}">
              <a16:creationId xmlns:a16="http://schemas.microsoft.com/office/drawing/2014/main" id="{00000000-0008-0000-0E00-0000C8020000}"/>
            </a:ext>
          </a:extLst>
        </xdr:cNvPr>
        <xdr:cNvSpPr/>
      </xdr:nvSpPr>
      <xdr:spPr>
        <a:xfrm>
          <a:off x="21272500" y="1005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142418</xdr:rowOff>
    </xdr:from>
    <xdr:to>
      <xdr:col>116</xdr:col>
      <xdr:colOff>63500</xdr:colOff>
      <xdr:row>58</xdr:row>
      <xdr:rowOff>164821</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21323300" y="10086518"/>
          <a:ext cx="8382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64871</xdr:rowOff>
    </xdr:from>
    <xdr:to>
      <xdr:col>107</xdr:col>
      <xdr:colOff>101600</xdr:colOff>
      <xdr:row>57</xdr:row>
      <xdr:rowOff>166471</xdr:rowOff>
    </xdr:to>
    <xdr:sp macro="" textlink="">
      <xdr:nvSpPr>
        <xdr:cNvPr id="714" name="楕円 713">
          <a:extLst>
            <a:ext uri="{FF2B5EF4-FFF2-40B4-BE49-F238E27FC236}">
              <a16:creationId xmlns:a16="http://schemas.microsoft.com/office/drawing/2014/main" id="{00000000-0008-0000-0E00-0000CA020000}"/>
            </a:ext>
          </a:extLst>
        </xdr:cNvPr>
        <xdr:cNvSpPr/>
      </xdr:nvSpPr>
      <xdr:spPr>
        <a:xfrm>
          <a:off x="20383500" y="98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115671</xdr:rowOff>
    </xdr:from>
    <xdr:to>
      <xdr:col>111</xdr:col>
      <xdr:colOff>177800</xdr:colOff>
      <xdr:row>58</xdr:row>
      <xdr:rowOff>164821</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20434300" y="9888321"/>
          <a:ext cx="889000" cy="2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123622</xdr:rowOff>
    </xdr:from>
    <xdr:to>
      <xdr:col>102</xdr:col>
      <xdr:colOff>165100</xdr:colOff>
      <xdr:row>58</xdr:row>
      <xdr:rowOff>53772</xdr:rowOff>
    </xdr:to>
    <xdr:sp macro="" textlink="">
      <xdr:nvSpPr>
        <xdr:cNvPr id="716" name="楕円 715">
          <a:extLst>
            <a:ext uri="{FF2B5EF4-FFF2-40B4-BE49-F238E27FC236}">
              <a16:creationId xmlns:a16="http://schemas.microsoft.com/office/drawing/2014/main" id="{00000000-0008-0000-0E00-0000CC020000}"/>
            </a:ext>
          </a:extLst>
        </xdr:cNvPr>
        <xdr:cNvSpPr/>
      </xdr:nvSpPr>
      <xdr:spPr>
        <a:xfrm>
          <a:off x="19494500" y="98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115671</xdr:rowOff>
    </xdr:from>
    <xdr:to>
      <xdr:col>107</xdr:col>
      <xdr:colOff>50800</xdr:colOff>
      <xdr:row>58</xdr:row>
      <xdr:rowOff>2972</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flipV="1">
          <a:off x="19545300" y="9888321"/>
          <a:ext cx="889000" cy="5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112420</xdr:rowOff>
    </xdr:from>
    <xdr:to>
      <xdr:col>98</xdr:col>
      <xdr:colOff>38100</xdr:colOff>
      <xdr:row>58</xdr:row>
      <xdr:rowOff>42570</xdr:rowOff>
    </xdr:to>
    <xdr:sp macro="" textlink="">
      <xdr:nvSpPr>
        <xdr:cNvPr id="718" name="楕円 717">
          <a:extLst>
            <a:ext uri="{FF2B5EF4-FFF2-40B4-BE49-F238E27FC236}">
              <a16:creationId xmlns:a16="http://schemas.microsoft.com/office/drawing/2014/main" id="{00000000-0008-0000-0E00-0000CE020000}"/>
            </a:ext>
          </a:extLst>
        </xdr:cNvPr>
        <xdr:cNvSpPr/>
      </xdr:nvSpPr>
      <xdr:spPr>
        <a:xfrm>
          <a:off x="18605500" y="988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163220</xdr:rowOff>
    </xdr:from>
    <xdr:to>
      <xdr:col>102</xdr:col>
      <xdr:colOff>114300</xdr:colOff>
      <xdr:row>58</xdr:row>
      <xdr:rowOff>2972</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8656300" y="9935870"/>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00000000-0008-0000-0E00-0000D0020000}"/>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00000000-0008-0000-0E00-0000D1020000}"/>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00000000-0008-0000-0E00-0000D2020000}"/>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00000000-0008-0000-0E00-0000D3020000}"/>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60698</xdr:rowOff>
    </xdr:from>
    <xdr:ext cx="469744" cy="259045"/>
    <xdr:sp macro="" textlink="">
      <xdr:nvSpPr>
        <xdr:cNvPr id="724" name="n_1mainValue【学校施設】&#10;一人当たり面積">
          <a:extLst>
            <a:ext uri="{FF2B5EF4-FFF2-40B4-BE49-F238E27FC236}">
              <a16:creationId xmlns:a16="http://schemas.microsoft.com/office/drawing/2014/main" id="{00000000-0008-0000-0E00-0000D4020000}"/>
            </a:ext>
          </a:extLst>
        </xdr:cNvPr>
        <xdr:cNvSpPr txBox="1"/>
      </xdr:nvSpPr>
      <xdr:spPr>
        <a:xfrm>
          <a:off x="21075727" y="983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11548</xdr:rowOff>
    </xdr:from>
    <xdr:ext cx="469744" cy="259045"/>
    <xdr:sp macro="" textlink="">
      <xdr:nvSpPr>
        <xdr:cNvPr id="725" name="n_2mainValue【学校施設】&#10;一人当たり面積">
          <a:extLst>
            <a:ext uri="{FF2B5EF4-FFF2-40B4-BE49-F238E27FC236}">
              <a16:creationId xmlns:a16="http://schemas.microsoft.com/office/drawing/2014/main" id="{00000000-0008-0000-0E00-0000D5020000}"/>
            </a:ext>
          </a:extLst>
        </xdr:cNvPr>
        <xdr:cNvSpPr txBox="1"/>
      </xdr:nvSpPr>
      <xdr:spPr>
        <a:xfrm>
          <a:off x="20199427" y="961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70299</xdr:rowOff>
    </xdr:from>
    <xdr:ext cx="469744" cy="259045"/>
    <xdr:sp macro="" textlink="">
      <xdr:nvSpPr>
        <xdr:cNvPr id="726" name="n_3mainValue【学校施設】&#10;一人当たり面積">
          <a:extLst>
            <a:ext uri="{FF2B5EF4-FFF2-40B4-BE49-F238E27FC236}">
              <a16:creationId xmlns:a16="http://schemas.microsoft.com/office/drawing/2014/main" id="{00000000-0008-0000-0E00-0000D6020000}"/>
            </a:ext>
          </a:extLst>
        </xdr:cNvPr>
        <xdr:cNvSpPr txBox="1"/>
      </xdr:nvSpPr>
      <xdr:spPr>
        <a:xfrm>
          <a:off x="19310427" y="967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59097</xdr:rowOff>
    </xdr:from>
    <xdr:ext cx="469744" cy="259045"/>
    <xdr:sp macro="" textlink="">
      <xdr:nvSpPr>
        <xdr:cNvPr id="727" name="n_4mainValue【学校施設】&#10;一人当たり面積">
          <a:extLst>
            <a:ext uri="{FF2B5EF4-FFF2-40B4-BE49-F238E27FC236}">
              <a16:creationId xmlns:a16="http://schemas.microsoft.com/office/drawing/2014/main" id="{00000000-0008-0000-0E00-0000D7020000}"/>
            </a:ext>
          </a:extLst>
        </xdr:cNvPr>
        <xdr:cNvSpPr txBox="1"/>
      </xdr:nvSpPr>
      <xdr:spPr>
        <a:xfrm>
          <a:off x="18421427" y="966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00000000-0008-0000-0E00-00000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59871</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flipV="1">
          <a:off x="16318864" y="17376321"/>
          <a:ext cx="0" cy="1347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00000000-0008-0000-0E00-000002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6548</xdr:rowOff>
    </xdr:from>
    <xdr:ext cx="405111" cy="259045"/>
    <xdr:sp macro="" textlink="">
      <xdr:nvSpPr>
        <xdr:cNvPr id="772" name="【公民館】&#10;有形固定資産減価償却率最大値テキスト">
          <a:extLst>
            <a:ext uri="{FF2B5EF4-FFF2-40B4-BE49-F238E27FC236}">
              <a16:creationId xmlns:a16="http://schemas.microsoft.com/office/drawing/2014/main" id="{00000000-0008-0000-0E00-000004030000}"/>
            </a:ext>
          </a:extLst>
        </xdr:cNvPr>
        <xdr:cNvSpPr txBox="1"/>
      </xdr:nvSpPr>
      <xdr:spPr>
        <a:xfrm>
          <a:off x="16357600" y="17151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59871</xdr:rowOff>
    </xdr:from>
    <xdr:to>
      <xdr:col>86</xdr:col>
      <xdr:colOff>25400</xdr:colOff>
      <xdr:row>101</xdr:row>
      <xdr:rowOff>59871</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737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150784</xdr:rowOff>
    </xdr:from>
    <xdr:ext cx="405111" cy="259045"/>
    <xdr:sp macro="" textlink="">
      <xdr:nvSpPr>
        <xdr:cNvPr id="774" name="【公民館】&#10;有形固定資産減価償却率平均値テキスト">
          <a:extLst>
            <a:ext uri="{FF2B5EF4-FFF2-40B4-BE49-F238E27FC236}">
              <a16:creationId xmlns:a16="http://schemas.microsoft.com/office/drawing/2014/main" id="{00000000-0008-0000-0E00-000006030000}"/>
            </a:ext>
          </a:extLst>
        </xdr:cNvPr>
        <xdr:cNvSpPr txBox="1"/>
      </xdr:nvSpPr>
      <xdr:spPr>
        <a:xfrm>
          <a:off x="16357600" y="181530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xdr:rowOff>
    </xdr:from>
    <xdr:to>
      <xdr:col>85</xdr:col>
      <xdr:colOff>177800</xdr:colOff>
      <xdr:row>106</xdr:row>
      <xdr:rowOff>102507</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62687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49893</xdr:rowOff>
    </xdr:from>
    <xdr:to>
      <xdr:col>81</xdr:col>
      <xdr:colOff>101600</xdr:colOff>
      <xdr:row>106</xdr:row>
      <xdr:rowOff>151493</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5430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44994</xdr:rowOff>
    </xdr:from>
    <xdr:to>
      <xdr:col>76</xdr:col>
      <xdr:colOff>165100</xdr:colOff>
      <xdr:row>106</xdr:row>
      <xdr:rowOff>146594</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4541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15602</xdr:rowOff>
    </xdr:from>
    <xdr:to>
      <xdr:col>72</xdr:col>
      <xdr:colOff>38100</xdr:colOff>
      <xdr:row>106</xdr:row>
      <xdr:rowOff>117202</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365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49893</xdr:rowOff>
    </xdr:from>
    <xdr:to>
      <xdr:col>67</xdr:col>
      <xdr:colOff>101600</xdr:colOff>
      <xdr:row>106</xdr:row>
      <xdr:rowOff>151493</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2763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10705</xdr:rowOff>
    </xdr:from>
    <xdr:to>
      <xdr:col>85</xdr:col>
      <xdr:colOff>177800</xdr:colOff>
      <xdr:row>103</xdr:row>
      <xdr:rowOff>112305</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6268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33582</xdr:rowOff>
    </xdr:from>
    <xdr:ext cx="405111" cy="259045"/>
    <xdr:sp macro="" textlink="">
      <xdr:nvSpPr>
        <xdr:cNvPr id="786" name="【公民館】&#10;有形固定資産減価償却率該当値テキスト">
          <a:extLst>
            <a:ext uri="{FF2B5EF4-FFF2-40B4-BE49-F238E27FC236}">
              <a16:creationId xmlns:a16="http://schemas.microsoft.com/office/drawing/2014/main" id="{00000000-0008-0000-0E00-000012030000}"/>
            </a:ext>
          </a:extLst>
        </xdr:cNvPr>
        <xdr:cNvSpPr txBox="1"/>
      </xdr:nvSpPr>
      <xdr:spPr>
        <a:xfrm>
          <a:off x="16357600" y="1752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147864</xdr:rowOff>
    </xdr:from>
    <xdr:to>
      <xdr:col>81</xdr:col>
      <xdr:colOff>101600</xdr:colOff>
      <xdr:row>103</xdr:row>
      <xdr:rowOff>78014</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5430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27214</xdr:rowOff>
    </xdr:from>
    <xdr:to>
      <xdr:col>85</xdr:col>
      <xdr:colOff>127000</xdr:colOff>
      <xdr:row>103</xdr:row>
      <xdr:rowOff>61505</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5481300" y="1768656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113574</xdr:rowOff>
    </xdr:from>
    <xdr:to>
      <xdr:col>76</xdr:col>
      <xdr:colOff>165100</xdr:colOff>
      <xdr:row>103</xdr:row>
      <xdr:rowOff>43724</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4541500" y="1760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164374</xdr:rowOff>
    </xdr:from>
    <xdr:to>
      <xdr:col>81</xdr:col>
      <xdr:colOff>50800</xdr:colOff>
      <xdr:row>103</xdr:row>
      <xdr:rowOff>27214</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4592300" y="176522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147864</xdr:rowOff>
    </xdr:from>
    <xdr:to>
      <xdr:col>72</xdr:col>
      <xdr:colOff>38100</xdr:colOff>
      <xdr:row>103</xdr:row>
      <xdr:rowOff>78014</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3652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164374</xdr:rowOff>
    </xdr:from>
    <xdr:to>
      <xdr:col>76</xdr:col>
      <xdr:colOff>114300</xdr:colOff>
      <xdr:row>103</xdr:row>
      <xdr:rowOff>27214</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flipV="1">
          <a:off x="13703300" y="176522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154395</xdr:rowOff>
    </xdr:from>
    <xdr:to>
      <xdr:col>67</xdr:col>
      <xdr:colOff>101600</xdr:colOff>
      <xdr:row>100</xdr:row>
      <xdr:rowOff>84545</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2763500" y="171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33745</xdr:rowOff>
    </xdr:from>
    <xdr:to>
      <xdr:col>71</xdr:col>
      <xdr:colOff>177800</xdr:colOff>
      <xdr:row>103</xdr:row>
      <xdr:rowOff>27214</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2814300" y="17178745"/>
          <a:ext cx="889000" cy="50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142620</xdr:rowOff>
    </xdr:from>
    <xdr:ext cx="405111" cy="259045"/>
    <xdr:sp macro="" textlink="">
      <xdr:nvSpPr>
        <xdr:cNvPr id="795" name="n_1ave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137721</xdr:rowOff>
    </xdr:from>
    <xdr:ext cx="405111" cy="259045"/>
    <xdr:sp macro="" textlink="">
      <xdr:nvSpPr>
        <xdr:cNvPr id="796" name="n_2ave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108329</xdr:rowOff>
    </xdr:from>
    <xdr:ext cx="405111" cy="259045"/>
    <xdr:sp macro="" textlink="">
      <xdr:nvSpPr>
        <xdr:cNvPr id="797" name="n_3ave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142620</xdr:rowOff>
    </xdr:from>
    <xdr:ext cx="405111" cy="259045"/>
    <xdr:sp macro="" textlink="">
      <xdr:nvSpPr>
        <xdr:cNvPr id="798" name="n_4ave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94541</xdr:rowOff>
    </xdr:from>
    <xdr:ext cx="405111" cy="259045"/>
    <xdr:sp macro="" textlink="">
      <xdr:nvSpPr>
        <xdr:cNvPr id="799" name="n_1mainValue【公民館】&#10;有形固定資産減価償却率">
          <a:extLst>
            <a:ext uri="{FF2B5EF4-FFF2-40B4-BE49-F238E27FC236}">
              <a16:creationId xmlns:a16="http://schemas.microsoft.com/office/drawing/2014/main" id="{00000000-0008-0000-0E00-00001F030000}"/>
            </a:ext>
          </a:extLst>
        </xdr:cNvPr>
        <xdr:cNvSpPr txBox="1"/>
      </xdr:nvSpPr>
      <xdr:spPr>
        <a:xfrm>
          <a:off x="15266044"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60251</xdr:rowOff>
    </xdr:from>
    <xdr:ext cx="405111" cy="259045"/>
    <xdr:sp macro="" textlink="">
      <xdr:nvSpPr>
        <xdr:cNvPr id="800" name="n_2mainValue【公民館】&#10;有形固定資産減価償却率">
          <a:extLst>
            <a:ext uri="{FF2B5EF4-FFF2-40B4-BE49-F238E27FC236}">
              <a16:creationId xmlns:a16="http://schemas.microsoft.com/office/drawing/2014/main" id="{00000000-0008-0000-0E00-000020030000}"/>
            </a:ext>
          </a:extLst>
        </xdr:cNvPr>
        <xdr:cNvSpPr txBox="1"/>
      </xdr:nvSpPr>
      <xdr:spPr>
        <a:xfrm>
          <a:off x="14389744" y="1737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94541</xdr:rowOff>
    </xdr:from>
    <xdr:ext cx="405111" cy="259045"/>
    <xdr:sp macro="" textlink="">
      <xdr:nvSpPr>
        <xdr:cNvPr id="801" name="n_3mainValue【公民館】&#10;有形固定資産減価償却率">
          <a:extLst>
            <a:ext uri="{FF2B5EF4-FFF2-40B4-BE49-F238E27FC236}">
              <a16:creationId xmlns:a16="http://schemas.microsoft.com/office/drawing/2014/main" id="{00000000-0008-0000-0E00-000021030000}"/>
            </a:ext>
          </a:extLst>
        </xdr:cNvPr>
        <xdr:cNvSpPr txBox="1"/>
      </xdr:nvSpPr>
      <xdr:spPr>
        <a:xfrm>
          <a:off x="13500744"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101072</xdr:rowOff>
    </xdr:from>
    <xdr:ext cx="340478" cy="259045"/>
    <xdr:sp macro="" textlink="">
      <xdr:nvSpPr>
        <xdr:cNvPr id="802" name="n_4mainValue【公民館】&#10;有形固定資産減価償却率">
          <a:extLst>
            <a:ext uri="{FF2B5EF4-FFF2-40B4-BE49-F238E27FC236}">
              <a16:creationId xmlns:a16="http://schemas.microsoft.com/office/drawing/2014/main" id="{00000000-0008-0000-0E00-000022030000}"/>
            </a:ext>
          </a:extLst>
        </xdr:cNvPr>
        <xdr:cNvSpPr txBox="1"/>
      </xdr:nvSpPr>
      <xdr:spPr>
        <a:xfrm>
          <a:off x="12644061" y="169031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0000000-0008-0000-0E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5" name="【公民館】&#10;一人当たり面積最小値テキスト">
          <a:extLst>
            <a:ext uri="{FF2B5EF4-FFF2-40B4-BE49-F238E27FC236}">
              <a16:creationId xmlns:a16="http://schemas.microsoft.com/office/drawing/2014/main" id="{00000000-0008-0000-0E00-000039030000}"/>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7" name="【公民館】&#10;一人当たり面積最大値テキスト">
          <a:extLst>
            <a:ext uri="{FF2B5EF4-FFF2-40B4-BE49-F238E27FC236}">
              <a16:creationId xmlns:a16="http://schemas.microsoft.com/office/drawing/2014/main" id="{00000000-0008-0000-0E00-00003B03000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9" name="【公民館】&#10;一人当たり面積平均値テキスト">
          <a:extLst>
            <a:ext uri="{FF2B5EF4-FFF2-40B4-BE49-F238E27FC236}">
              <a16:creationId xmlns:a16="http://schemas.microsoft.com/office/drawing/2014/main" id="{00000000-0008-0000-0E00-00003D030000}"/>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160731</xdr:rowOff>
    </xdr:from>
    <xdr:to>
      <xdr:col>116</xdr:col>
      <xdr:colOff>114300</xdr:colOff>
      <xdr:row>108</xdr:row>
      <xdr:rowOff>90881</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2110700" y="1850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75658</xdr:rowOff>
    </xdr:from>
    <xdr:ext cx="469744" cy="259045"/>
    <xdr:sp macro="" textlink="">
      <xdr:nvSpPr>
        <xdr:cNvPr id="841" name="【公民館】&#10;一人当たり面積該当値テキスト">
          <a:extLst>
            <a:ext uri="{FF2B5EF4-FFF2-40B4-BE49-F238E27FC236}">
              <a16:creationId xmlns:a16="http://schemas.microsoft.com/office/drawing/2014/main" id="{00000000-0008-0000-0E00-000049030000}"/>
            </a:ext>
          </a:extLst>
        </xdr:cNvPr>
        <xdr:cNvSpPr txBox="1"/>
      </xdr:nvSpPr>
      <xdr:spPr>
        <a:xfrm>
          <a:off x="22199600" y="1842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161646</xdr:rowOff>
    </xdr:from>
    <xdr:to>
      <xdr:col>112</xdr:col>
      <xdr:colOff>38100</xdr:colOff>
      <xdr:row>108</xdr:row>
      <xdr:rowOff>91796</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1272500" y="1850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40081</xdr:rowOff>
    </xdr:from>
    <xdr:to>
      <xdr:col>116</xdr:col>
      <xdr:colOff>63500</xdr:colOff>
      <xdr:row>108</xdr:row>
      <xdr:rowOff>40996</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21323300" y="1855668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0383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40996</xdr:rowOff>
    </xdr:from>
    <xdr:to>
      <xdr:col>111</xdr:col>
      <xdr:colOff>177800</xdr:colOff>
      <xdr:row>108</xdr:row>
      <xdr:rowOff>41911</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0434300" y="1855759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157074</xdr:rowOff>
    </xdr:from>
    <xdr:to>
      <xdr:col>102</xdr:col>
      <xdr:colOff>165100</xdr:colOff>
      <xdr:row>108</xdr:row>
      <xdr:rowOff>87224</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9494500" y="185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36424</xdr:rowOff>
    </xdr:from>
    <xdr:to>
      <xdr:col>107</xdr:col>
      <xdr:colOff>50800</xdr:colOff>
      <xdr:row>108</xdr:row>
      <xdr:rowOff>41911</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9545300" y="18553024"/>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127812</xdr:rowOff>
    </xdr:from>
    <xdr:to>
      <xdr:col>98</xdr:col>
      <xdr:colOff>38100</xdr:colOff>
      <xdr:row>108</xdr:row>
      <xdr:rowOff>57962</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8605500" y="1847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7162</xdr:rowOff>
    </xdr:from>
    <xdr:to>
      <xdr:col>102</xdr:col>
      <xdr:colOff>114300</xdr:colOff>
      <xdr:row>108</xdr:row>
      <xdr:rowOff>36424</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8656300" y="18523762"/>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50" name="n_1aveValue【公民館】&#10;一人当たり面積">
          <a:extLst>
            <a:ext uri="{FF2B5EF4-FFF2-40B4-BE49-F238E27FC236}">
              <a16:creationId xmlns:a16="http://schemas.microsoft.com/office/drawing/2014/main" id="{00000000-0008-0000-0E00-000052030000}"/>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51" name="n_2aveValue【公民館】&#10;一人当たり面積">
          <a:extLst>
            <a:ext uri="{FF2B5EF4-FFF2-40B4-BE49-F238E27FC236}">
              <a16:creationId xmlns:a16="http://schemas.microsoft.com/office/drawing/2014/main" id="{00000000-0008-0000-0E00-000053030000}"/>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52" name="n_3aveValue【公民館】&#10;一人当たり面積">
          <a:extLst>
            <a:ext uri="{FF2B5EF4-FFF2-40B4-BE49-F238E27FC236}">
              <a16:creationId xmlns:a16="http://schemas.microsoft.com/office/drawing/2014/main" id="{00000000-0008-0000-0E00-000054030000}"/>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3" name="n_4aveValue【公民館】&#10;一人当たり面積">
          <a:extLst>
            <a:ext uri="{FF2B5EF4-FFF2-40B4-BE49-F238E27FC236}">
              <a16:creationId xmlns:a16="http://schemas.microsoft.com/office/drawing/2014/main" id="{00000000-0008-0000-0E00-000055030000}"/>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82923</xdr:rowOff>
    </xdr:from>
    <xdr:ext cx="469744" cy="259045"/>
    <xdr:sp macro="" textlink="">
      <xdr:nvSpPr>
        <xdr:cNvPr id="854" name="n_1mainValue【公民館】&#10;一人当たり面積">
          <a:extLst>
            <a:ext uri="{FF2B5EF4-FFF2-40B4-BE49-F238E27FC236}">
              <a16:creationId xmlns:a16="http://schemas.microsoft.com/office/drawing/2014/main" id="{00000000-0008-0000-0E00-000056030000}"/>
            </a:ext>
          </a:extLst>
        </xdr:cNvPr>
        <xdr:cNvSpPr txBox="1"/>
      </xdr:nvSpPr>
      <xdr:spPr>
        <a:xfrm>
          <a:off x="21075727" y="1859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55" name="n_2mainValue【公民館】&#10;一人当たり面積">
          <a:extLst>
            <a:ext uri="{FF2B5EF4-FFF2-40B4-BE49-F238E27FC236}">
              <a16:creationId xmlns:a16="http://schemas.microsoft.com/office/drawing/2014/main" id="{00000000-0008-0000-0E00-000057030000}"/>
            </a:ext>
          </a:extLst>
        </xdr:cNvPr>
        <xdr:cNvSpPr txBox="1"/>
      </xdr:nvSpPr>
      <xdr:spPr>
        <a:xfrm>
          <a:off x="20199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78351</xdr:rowOff>
    </xdr:from>
    <xdr:ext cx="469744" cy="259045"/>
    <xdr:sp macro="" textlink="">
      <xdr:nvSpPr>
        <xdr:cNvPr id="856" name="n_3mainValue【公民館】&#10;一人当たり面積">
          <a:extLst>
            <a:ext uri="{FF2B5EF4-FFF2-40B4-BE49-F238E27FC236}">
              <a16:creationId xmlns:a16="http://schemas.microsoft.com/office/drawing/2014/main" id="{00000000-0008-0000-0E00-000058030000}"/>
            </a:ext>
          </a:extLst>
        </xdr:cNvPr>
        <xdr:cNvSpPr txBox="1"/>
      </xdr:nvSpPr>
      <xdr:spPr>
        <a:xfrm>
          <a:off x="19310427" y="1859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49089</xdr:rowOff>
    </xdr:from>
    <xdr:ext cx="469744" cy="259045"/>
    <xdr:sp macro="" textlink="">
      <xdr:nvSpPr>
        <xdr:cNvPr id="857" name="n_4mainValue【公民館】&#10;一人当たり面積">
          <a:extLst>
            <a:ext uri="{FF2B5EF4-FFF2-40B4-BE49-F238E27FC236}">
              <a16:creationId xmlns:a16="http://schemas.microsoft.com/office/drawing/2014/main" id="{00000000-0008-0000-0E00-000059030000}"/>
            </a:ext>
          </a:extLst>
        </xdr:cNvPr>
        <xdr:cNvSpPr txBox="1"/>
      </xdr:nvSpPr>
      <xdr:spPr>
        <a:xfrm>
          <a:off x="18421427" y="1856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E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E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類似団体と比較して特に有形固定資産減価償却率が高くなっている施設は、認定こども園・幼稚園・保育所、公営住宅である。</a:t>
          </a:r>
          <a:endParaRPr lang="ja-JP" altLang="ja-JP" sz="1400">
            <a:effectLst/>
          </a:endParaRPr>
        </a:p>
        <a:p>
          <a:r>
            <a:rPr kumimoji="1" lang="ja-JP" altLang="ja-JP" sz="1100">
              <a:solidFill>
                <a:schemeClr val="dk1"/>
              </a:solidFill>
              <a:effectLst/>
              <a:latin typeface="+mn-lt"/>
              <a:ea typeface="+mn-ea"/>
              <a:cs typeface="+mn-cs"/>
            </a:rPr>
            <a:t>保育所および幼稚園を３施設保有しているが、いずれも建設されてから３０年以上が経過しているため、有形固定資産減価償却率は</a:t>
          </a:r>
          <a:r>
            <a:rPr kumimoji="1" lang="ja-JP" altLang="en-US" sz="1100">
              <a:solidFill>
                <a:schemeClr val="dk1"/>
              </a:solidFill>
              <a:effectLst/>
              <a:latin typeface="+mn-lt"/>
              <a:ea typeface="+mn-ea"/>
              <a:cs typeface="+mn-cs"/>
            </a:rPr>
            <a:t>６５</a:t>
          </a:r>
          <a:r>
            <a:rPr kumimoji="1" lang="ja-JP" altLang="ja-JP" sz="1100">
              <a:solidFill>
                <a:schemeClr val="dk1"/>
              </a:solidFill>
              <a:effectLst/>
              <a:latin typeface="+mn-lt"/>
              <a:ea typeface="+mn-ea"/>
              <a:cs typeface="+mn-cs"/>
            </a:rPr>
            <a:t>％を超えている。</a:t>
          </a:r>
          <a:endParaRPr lang="ja-JP" altLang="ja-JP" sz="1400">
            <a:effectLst/>
          </a:endParaRPr>
        </a:p>
        <a:p>
          <a:r>
            <a:rPr kumimoji="1" lang="ja-JP" altLang="ja-JP" sz="1100">
              <a:solidFill>
                <a:schemeClr val="dk1"/>
              </a:solidFill>
              <a:effectLst/>
              <a:latin typeface="+mn-lt"/>
              <a:ea typeface="+mn-ea"/>
              <a:cs typeface="+mn-cs"/>
            </a:rPr>
            <a:t>子ども・子育て支援制度や今後の人口減少・少子化の動向を注視しながら、幼稚園及び保育園のあり方を検討していく。</a:t>
          </a:r>
          <a:endParaRPr lang="ja-JP" altLang="ja-JP" sz="1400">
            <a:effectLst/>
          </a:endParaRPr>
        </a:p>
        <a:p>
          <a:r>
            <a:rPr kumimoji="1" lang="ja-JP" altLang="ja-JP" sz="1100">
              <a:solidFill>
                <a:schemeClr val="dk1"/>
              </a:solidFill>
              <a:effectLst/>
              <a:latin typeface="+mn-lt"/>
              <a:ea typeface="+mn-ea"/>
              <a:cs typeface="+mn-cs"/>
            </a:rPr>
            <a:t>学校施設については、昭和３０年代に建設されたものも多く、随時修繕を行っているが、小中学校では、児童生徒数が減少傾向にあり、</a:t>
          </a:r>
          <a:endParaRPr lang="ja-JP" altLang="ja-JP" sz="1400">
            <a:effectLst/>
          </a:endParaRPr>
        </a:p>
        <a:p>
          <a:r>
            <a:rPr kumimoji="1" lang="ja-JP" altLang="ja-JP" sz="1100">
              <a:solidFill>
                <a:schemeClr val="dk1"/>
              </a:solidFill>
              <a:effectLst/>
              <a:latin typeface="+mn-lt"/>
              <a:ea typeface="+mn-ea"/>
              <a:cs typeface="+mn-cs"/>
            </a:rPr>
            <a:t>児童生徒数に対する施設やコストの規模が大きくなっているものがある。</a:t>
          </a:r>
          <a:endParaRPr lang="ja-JP" altLang="ja-JP" sz="1400">
            <a:effectLst/>
          </a:endParaRPr>
        </a:p>
        <a:p>
          <a:r>
            <a:rPr kumimoji="1" lang="ja-JP" altLang="ja-JP" sz="1100">
              <a:solidFill>
                <a:schemeClr val="dk1"/>
              </a:solidFill>
              <a:effectLst/>
              <a:latin typeface="+mn-lt"/>
              <a:ea typeface="+mn-ea"/>
              <a:cs typeface="+mn-cs"/>
            </a:rPr>
            <a:t>公営住宅は長寿命化計画に基づきストック改善事業等を行っている。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鹿児島県瀬戸内町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8,084
8,052
239.65
11,860,472
11,071,186
525,444
5,757,348
7,736,556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138067</xdr:rowOff>
    </xdr:from>
    <xdr:to>
      <xdr:col>20</xdr:col>
      <xdr:colOff>38100</xdr:colOff>
      <xdr:row>38</xdr:row>
      <xdr:rowOff>68218</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17417</xdr:rowOff>
    </xdr:from>
    <xdr:to>
      <xdr:col>24</xdr:col>
      <xdr:colOff>63500</xdr:colOff>
      <xdr:row>38</xdr:row>
      <xdr:rowOff>53340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53251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100511</xdr:rowOff>
    </xdr:from>
    <xdr:to>
      <xdr:col>15</xdr:col>
      <xdr:colOff>101600</xdr:colOff>
      <xdr:row>38</xdr:row>
      <xdr:rowOff>30662</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151311</xdr:rowOff>
    </xdr:from>
    <xdr:to>
      <xdr:col>19</xdr:col>
      <xdr:colOff>177800</xdr:colOff>
      <xdr:row>38</xdr:row>
      <xdr:rowOff>17417</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49496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151311</xdr:rowOff>
    </xdr:from>
    <xdr:to>
      <xdr:col>15</xdr:col>
      <xdr:colOff>50800</xdr:colOff>
      <xdr:row>37</xdr:row>
      <xdr:rowOff>156210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flipV="1">
          <a:off x="2019300" y="649496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141333</xdr:rowOff>
    </xdr:from>
    <xdr:to>
      <xdr:col>6</xdr:col>
      <xdr:colOff>38100</xdr:colOff>
      <xdr:row>38</xdr:row>
      <xdr:rowOff>71482</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156210</xdr:rowOff>
    </xdr:from>
    <xdr:to>
      <xdr:col>10</xdr:col>
      <xdr:colOff>114300</xdr:colOff>
      <xdr:row>38</xdr:row>
      <xdr:rowOff>20683</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flipV="1">
          <a:off x="1130300" y="64998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59344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57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21789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62610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48260</xdr:rowOff>
    </xdr:from>
    <xdr:to>
      <xdr:col>50</xdr:col>
      <xdr:colOff>165100</xdr:colOff>
      <xdr:row>36</xdr:row>
      <xdr:rowOff>149860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76200</xdr:rowOff>
    </xdr:from>
    <xdr:to>
      <xdr:col>55</xdr:col>
      <xdr:colOff>0</xdr:colOff>
      <xdr:row>36</xdr:row>
      <xdr:rowOff>99060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248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67310</xdr:rowOff>
    </xdr:from>
    <xdr:to>
      <xdr:col>46</xdr:col>
      <xdr:colOff>38100</xdr:colOff>
      <xdr:row>36</xdr:row>
      <xdr:rowOff>168910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99060</xdr:rowOff>
    </xdr:from>
    <xdr:to>
      <xdr:col>50</xdr:col>
      <xdr:colOff>114300</xdr:colOff>
      <xdr:row>36</xdr:row>
      <xdr:rowOff>118110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62712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86360</xdr:rowOff>
    </xdr:from>
    <xdr:to>
      <xdr:col>41</xdr:col>
      <xdr:colOff>101600</xdr:colOff>
      <xdr:row>37</xdr:row>
      <xdr:rowOff>16510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118110</xdr:rowOff>
    </xdr:from>
    <xdr:to>
      <xdr:col>45</xdr:col>
      <xdr:colOff>177800</xdr:colOff>
      <xdr:row>36</xdr:row>
      <xdr:rowOff>137160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2903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143510</xdr:rowOff>
    </xdr:from>
    <xdr:to>
      <xdr:col>36</xdr:col>
      <xdr:colOff>165100</xdr:colOff>
      <xdr:row>37</xdr:row>
      <xdr:rowOff>73660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137160</xdr:rowOff>
    </xdr:from>
    <xdr:to>
      <xdr:col>41</xdr:col>
      <xdr:colOff>50800</xdr:colOff>
      <xdr:row>37</xdr:row>
      <xdr:rowOff>22860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3093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166387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13987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01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33037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90187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09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34109</xdr:rowOff>
    </xdr:from>
    <xdr:to>
      <xdr:col>24</xdr:col>
      <xdr:colOff>114300</xdr:colOff>
      <xdr:row>60</xdr:row>
      <xdr:rowOff>135709</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56986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84909</xdr:rowOff>
    </xdr:from>
    <xdr:to>
      <xdr:col>24</xdr:col>
      <xdr:colOff>63500</xdr:colOff>
      <xdr:row>61</xdr:row>
      <xdr:rowOff>47353</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flipV="1">
          <a:off x="3797300" y="10371909"/>
          <a:ext cx="8382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127181</xdr:rowOff>
    </xdr:from>
    <xdr:to>
      <xdr:col>15</xdr:col>
      <xdr:colOff>101600</xdr:colOff>
      <xdr:row>61</xdr:row>
      <xdr:rowOff>57331</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xdr:rowOff>
    </xdr:from>
    <xdr:to>
      <xdr:col>19</xdr:col>
      <xdr:colOff>177800</xdr:colOff>
      <xdr:row>61</xdr:row>
      <xdr:rowOff>47353</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1046498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146776</xdr:rowOff>
    </xdr:from>
    <xdr:to>
      <xdr:col>10</xdr:col>
      <xdr:colOff>165100</xdr:colOff>
      <xdr:row>62</xdr:row>
      <xdr:rowOff>76926</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62</xdr:row>
      <xdr:rowOff>26126</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flipV="1">
          <a:off x="2019300" y="10464981"/>
          <a:ext cx="889000" cy="19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110853</xdr:rowOff>
    </xdr:from>
    <xdr:to>
      <xdr:col>6</xdr:col>
      <xdr:colOff>38100</xdr:colOff>
      <xdr:row>62</xdr:row>
      <xdr:rowOff>41003</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161653</xdr:rowOff>
    </xdr:from>
    <xdr:to>
      <xdr:col>10</xdr:col>
      <xdr:colOff>114300</xdr:colOff>
      <xdr:row>62</xdr:row>
      <xdr:rowOff>26126</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1130300" y="106201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114680</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68053</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816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32130</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927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62738</xdr:rowOff>
    </xdr:from>
    <xdr:to>
      <xdr:col>55</xdr:col>
      <xdr:colOff>50800</xdr:colOff>
      <xdr:row>63</xdr:row>
      <xdr:rowOff>164338</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86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149115</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77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66167</xdr:rowOff>
    </xdr:from>
    <xdr:to>
      <xdr:col>50</xdr:col>
      <xdr:colOff>165100</xdr:colOff>
      <xdr:row>63</xdr:row>
      <xdr:rowOff>167767</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8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113538</xdr:rowOff>
    </xdr:from>
    <xdr:to>
      <xdr:col>55</xdr:col>
      <xdr:colOff>0</xdr:colOff>
      <xdr:row>63</xdr:row>
      <xdr:rowOff>116967</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9639300" y="10914888"/>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68453</xdr:rowOff>
    </xdr:from>
    <xdr:to>
      <xdr:col>46</xdr:col>
      <xdr:colOff>38100</xdr:colOff>
      <xdr:row>63</xdr:row>
      <xdr:rowOff>170053</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86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116967</xdr:rowOff>
    </xdr:from>
    <xdr:to>
      <xdr:col>50</xdr:col>
      <xdr:colOff>114300</xdr:colOff>
      <xdr:row>63</xdr:row>
      <xdr:rowOff>119253</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750300" y="1091831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70739</xdr:rowOff>
    </xdr:from>
    <xdr:to>
      <xdr:col>41</xdr:col>
      <xdr:colOff>101600</xdr:colOff>
      <xdr:row>64</xdr:row>
      <xdr:rowOff>889</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87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119253</xdr:rowOff>
    </xdr:from>
    <xdr:to>
      <xdr:col>45</xdr:col>
      <xdr:colOff>177800</xdr:colOff>
      <xdr:row>63</xdr:row>
      <xdr:rowOff>121539</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861300" y="1092060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73787</xdr:rowOff>
    </xdr:from>
    <xdr:to>
      <xdr:col>36</xdr:col>
      <xdr:colOff>165100</xdr:colOff>
      <xdr:row>64</xdr:row>
      <xdr:rowOff>3937</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87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121539</xdr:rowOff>
    </xdr:from>
    <xdr:to>
      <xdr:col>41</xdr:col>
      <xdr:colOff>50800</xdr:colOff>
      <xdr:row>63</xdr:row>
      <xdr:rowOff>124587</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72300" y="1092288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158894</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161180</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096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163466</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166514</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09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35306</xdr:rowOff>
    </xdr:from>
    <xdr:to>
      <xdr:col>24</xdr:col>
      <xdr:colOff>114300</xdr:colOff>
      <xdr:row>82</xdr:row>
      <xdr:rowOff>136906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0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13733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151892</xdr:rowOff>
    </xdr:from>
    <xdr:to>
      <xdr:col>20</xdr:col>
      <xdr:colOff>38100</xdr:colOff>
      <xdr:row>82</xdr:row>
      <xdr:rowOff>82042</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31242</xdr:rowOff>
    </xdr:from>
    <xdr:to>
      <xdr:col>24</xdr:col>
      <xdr:colOff>63500</xdr:colOff>
      <xdr:row>82</xdr:row>
      <xdr:rowOff>86106</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09014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99313</xdr:rowOff>
    </xdr:from>
    <xdr:to>
      <xdr:col>15</xdr:col>
      <xdr:colOff>101600</xdr:colOff>
      <xdr:row>82</xdr:row>
      <xdr:rowOff>29463</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150113</xdr:rowOff>
    </xdr:from>
    <xdr:to>
      <xdr:col>19</xdr:col>
      <xdr:colOff>177800</xdr:colOff>
      <xdr:row>82</xdr:row>
      <xdr:rowOff>31242</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037563"/>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51308</xdr:rowOff>
    </xdr:from>
    <xdr:to>
      <xdr:col>10</xdr:col>
      <xdr:colOff>165100</xdr:colOff>
      <xdr:row>81</xdr:row>
      <xdr:rowOff>152908</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102108</xdr:rowOff>
    </xdr:from>
    <xdr:to>
      <xdr:col>15</xdr:col>
      <xdr:colOff>50800</xdr:colOff>
      <xdr:row>81</xdr:row>
      <xdr:rowOff>150113</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3989558"/>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108458</xdr:rowOff>
    </xdr:from>
    <xdr:to>
      <xdr:col>6</xdr:col>
      <xdr:colOff>38100</xdr:colOff>
      <xdr:row>85</xdr:row>
      <xdr:rowOff>38608</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102108</xdr:rowOff>
    </xdr:from>
    <xdr:to>
      <xdr:col>10</xdr:col>
      <xdr:colOff>114300</xdr:colOff>
      <xdr:row>84</xdr:row>
      <xdr:rowOff>159258</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flipV="1">
          <a:off x="1130300" y="13989558"/>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73169</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169435</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71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29735</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460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103124</xdr:rowOff>
    </xdr:from>
    <xdr:to>
      <xdr:col>55</xdr:col>
      <xdr:colOff>50800</xdr:colOff>
      <xdr:row>86</xdr:row>
      <xdr:rowOff>33274</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6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18051</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10515600" y="1459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106935</xdr:rowOff>
    </xdr:from>
    <xdr:to>
      <xdr:col>50</xdr:col>
      <xdr:colOff>165100</xdr:colOff>
      <xdr:row>86</xdr:row>
      <xdr:rowOff>37085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68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153924</xdr:rowOff>
    </xdr:from>
    <xdr:to>
      <xdr:col>55</xdr:col>
      <xdr:colOff>0</xdr:colOff>
      <xdr:row>85</xdr:row>
      <xdr:rowOff>157735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9639300" y="1472717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109220</xdr:rowOff>
    </xdr:from>
    <xdr:to>
      <xdr:col>46</xdr:col>
      <xdr:colOff>38100</xdr:colOff>
      <xdr:row>86</xdr:row>
      <xdr:rowOff>39370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157735</xdr:rowOff>
    </xdr:from>
    <xdr:to>
      <xdr:col>50</xdr:col>
      <xdr:colOff>114300</xdr:colOff>
      <xdr:row>85</xdr:row>
      <xdr:rowOff>160020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8750300" y="1473098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111506</xdr:rowOff>
    </xdr:from>
    <xdr:to>
      <xdr:col>41</xdr:col>
      <xdr:colOff>101600</xdr:colOff>
      <xdr:row>86</xdr:row>
      <xdr:rowOff>41656</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6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160020</xdr:rowOff>
    </xdr:from>
    <xdr:to>
      <xdr:col>45</xdr:col>
      <xdr:colOff>177800</xdr:colOff>
      <xdr:row>85</xdr:row>
      <xdr:rowOff>162306</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7861300" y="147332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140463</xdr:rowOff>
    </xdr:from>
    <xdr:to>
      <xdr:col>36</xdr:col>
      <xdr:colOff>165100</xdr:colOff>
      <xdr:row>86</xdr:row>
      <xdr:rowOff>70613</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162306</xdr:rowOff>
    </xdr:from>
    <xdr:to>
      <xdr:col>41</xdr:col>
      <xdr:colOff>50800</xdr:colOff>
      <xdr:row>86</xdr:row>
      <xdr:rowOff>19813</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6972300" y="14735556"/>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28212</xdr:rowOff>
    </xdr:from>
    <xdr:ext cx="469744" cy="259045"/>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9391727"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30497</xdr:rowOff>
    </xdr:from>
    <xdr:ext cx="469744" cy="259045"/>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8515427"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32783</xdr:rowOff>
    </xdr:from>
    <xdr:ext cx="469744" cy="259045"/>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7626427" y="1477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61740</xdr:rowOff>
    </xdr:from>
    <xdr:ext cx="469744" cy="259045"/>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6737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F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0000000-0008-0000-0F00-0000A4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0000000-0008-0000-0F00-0000A6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F00-0000A8010000}"/>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62687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F00-0000B4010000}"/>
            </a:ext>
          </a:extLst>
        </xdr:cNvPr>
        <xdr:cNvSpPr txBox="1"/>
      </xdr:nvSpPr>
      <xdr:spPr>
        <a:xfrm>
          <a:off x="16357600"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87449</xdr:rowOff>
    </xdr:from>
    <xdr:to>
      <xdr:col>81</xdr:col>
      <xdr:colOff>101600</xdr:colOff>
      <xdr:row>40</xdr:row>
      <xdr:rowOff>17599</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5430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138249</xdr:rowOff>
    </xdr:from>
    <xdr:to>
      <xdr:col>85</xdr:col>
      <xdr:colOff>127000</xdr:colOff>
      <xdr:row>40</xdr:row>
      <xdr:rowOff>12519</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5481300" y="682479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43362</xdr:rowOff>
    </xdr:from>
    <xdr:to>
      <xdr:col>76</xdr:col>
      <xdr:colOff>165100</xdr:colOff>
      <xdr:row>39</xdr:row>
      <xdr:rowOff>144962</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4541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94162</xdr:rowOff>
    </xdr:from>
    <xdr:to>
      <xdr:col>81</xdr:col>
      <xdr:colOff>50800</xdr:colOff>
      <xdr:row>39</xdr:row>
      <xdr:rowOff>138249</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4592300" y="678071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33565</xdr:rowOff>
    </xdr:from>
    <xdr:to>
      <xdr:col>72</xdr:col>
      <xdr:colOff>38100</xdr:colOff>
      <xdr:row>39</xdr:row>
      <xdr:rowOff>135165</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3652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84365</xdr:rowOff>
    </xdr:from>
    <xdr:to>
      <xdr:col>76</xdr:col>
      <xdr:colOff>114300</xdr:colOff>
      <xdr:row>39</xdr:row>
      <xdr:rowOff>94162</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3703300" y="67709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103777</xdr:rowOff>
    </xdr:from>
    <xdr:to>
      <xdr:col>67</xdr:col>
      <xdr:colOff>101600</xdr:colOff>
      <xdr:row>39</xdr:row>
      <xdr:rowOff>33927</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2763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154577</xdr:rowOff>
    </xdr:from>
    <xdr:to>
      <xdr:col>71</xdr:col>
      <xdr:colOff>177800</xdr:colOff>
      <xdr:row>39</xdr:row>
      <xdr:rowOff>84365</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814300" y="6669677"/>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8726</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5266044"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136089</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43897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126292</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3500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25054</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2611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0000000-0008-0000-0F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00000000-0008-0000-0F00-0000DD010000}"/>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00000000-0008-0000-0F00-0000DF01000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0000000-0008-0000-0F00-0000E1010000}"/>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133432</xdr:rowOff>
    </xdr:from>
    <xdr:to>
      <xdr:col>116</xdr:col>
      <xdr:colOff>114300</xdr:colOff>
      <xdr:row>42</xdr:row>
      <xdr:rowOff>63582</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22110700" y="716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0F00-0000ED010000}"/>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133909</xdr:rowOff>
    </xdr:from>
    <xdr:to>
      <xdr:col>112</xdr:col>
      <xdr:colOff>38100</xdr:colOff>
      <xdr:row>42</xdr:row>
      <xdr:rowOff>64059</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1272500" y="716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12782</xdr:rowOff>
    </xdr:from>
    <xdr:to>
      <xdr:col>116</xdr:col>
      <xdr:colOff>63500</xdr:colOff>
      <xdr:row>42</xdr:row>
      <xdr:rowOff>13259</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21323300" y="7213682"/>
          <a:ext cx="8382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134506</xdr:rowOff>
    </xdr:from>
    <xdr:to>
      <xdr:col>107</xdr:col>
      <xdr:colOff>101600</xdr:colOff>
      <xdr:row>42</xdr:row>
      <xdr:rowOff>64656</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20383500" y="716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13259</xdr:rowOff>
    </xdr:from>
    <xdr:to>
      <xdr:col>111</xdr:col>
      <xdr:colOff>177800</xdr:colOff>
      <xdr:row>42</xdr:row>
      <xdr:rowOff>13856</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20434300" y="7214159"/>
          <a:ext cx="8890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135695</xdr:rowOff>
    </xdr:from>
    <xdr:to>
      <xdr:col>102</xdr:col>
      <xdr:colOff>165100</xdr:colOff>
      <xdr:row>42</xdr:row>
      <xdr:rowOff>65845</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19494500" y="716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13856</xdr:rowOff>
    </xdr:from>
    <xdr:to>
      <xdr:col>107</xdr:col>
      <xdr:colOff>50800</xdr:colOff>
      <xdr:row>42</xdr:row>
      <xdr:rowOff>15045</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19545300" y="7214756"/>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149556</xdr:rowOff>
    </xdr:from>
    <xdr:to>
      <xdr:col>98</xdr:col>
      <xdr:colOff>38100</xdr:colOff>
      <xdr:row>42</xdr:row>
      <xdr:rowOff>79706</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8605500" y="717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15045</xdr:rowOff>
    </xdr:from>
    <xdr:to>
      <xdr:col>102</xdr:col>
      <xdr:colOff>114300</xdr:colOff>
      <xdr:row>42</xdr:row>
      <xdr:rowOff>28906</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8656300" y="7215945"/>
          <a:ext cx="889000" cy="1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55186</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21011095" y="7256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55783</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0134795" y="725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56972</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19245795" y="7257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70833</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18389111" y="727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F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0000000-0008-0000-0F00-00002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00000000-0008-0000-0F00-000029020000}"/>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F00-00002B020000}"/>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00000000-0008-0000-0F00-000030020000}"/>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F00-000037020000}"/>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10161</xdr:rowOff>
    </xdr:from>
    <xdr:to>
      <xdr:col>81</xdr:col>
      <xdr:colOff>101600</xdr:colOff>
      <xdr:row>83</xdr:row>
      <xdr:rowOff>111761</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5430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60961</xdr:rowOff>
    </xdr:from>
    <xdr:to>
      <xdr:col>85</xdr:col>
      <xdr:colOff>127000</xdr:colOff>
      <xdr:row>83</xdr:row>
      <xdr:rowOff>89536</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5481300" y="142913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153036</xdr:rowOff>
    </xdr:from>
    <xdr:to>
      <xdr:col>76</xdr:col>
      <xdr:colOff>165100</xdr:colOff>
      <xdr:row>83</xdr:row>
      <xdr:rowOff>83186</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4541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32386</xdr:rowOff>
    </xdr:from>
    <xdr:to>
      <xdr:col>81</xdr:col>
      <xdr:colOff>50800</xdr:colOff>
      <xdr:row>83</xdr:row>
      <xdr:rowOff>60961</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4592300" y="142627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126364</xdr:rowOff>
    </xdr:from>
    <xdr:to>
      <xdr:col>72</xdr:col>
      <xdr:colOff>38100</xdr:colOff>
      <xdr:row>83</xdr:row>
      <xdr:rowOff>56514</xdr:rowOff>
    </xdr:to>
    <xdr:sp macro="" textlink="">
      <xdr:nvSpPr>
        <xdr:cNvPr id="572" name="楕円 571">
          <a:extLst>
            <a:ext uri="{FF2B5EF4-FFF2-40B4-BE49-F238E27FC236}">
              <a16:creationId xmlns:a16="http://schemas.microsoft.com/office/drawing/2014/main" id="{00000000-0008-0000-0F00-00003C020000}"/>
            </a:ext>
          </a:extLst>
        </xdr:cNvPr>
        <xdr:cNvSpPr/>
      </xdr:nvSpPr>
      <xdr:spPr>
        <a:xfrm>
          <a:off x="13652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5714</xdr:rowOff>
    </xdr:from>
    <xdr:to>
      <xdr:col>76</xdr:col>
      <xdr:colOff>114300</xdr:colOff>
      <xdr:row>83</xdr:row>
      <xdr:rowOff>32386</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3703300" y="142360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158750</xdr:rowOff>
    </xdr:from>
    <xdr:to>
      <xdr:col>67</xdr:col>
      <xdr:colOff>101600</xdr:colOff>
      <xdr:row>82</xdr:row>
      <xdr:rowOff>88900</xdr:rowOff>
    </xdr:to>
    <xdr:sp macro="" textlink="">
      <xdr:nvSpPr>
        <xdr:cNvPr id="574" name="楕円 573">
          <a:extLst>
            <a:ext uri="{FF2B5EF4-FFF2-40B4-BE49-F238E27FC236}">
              <a16:creationId xmlns:a16="http://schemas.microsoft.com/office/drawing/2014/main" id="{00000000-0008-0000-0F00-00003E020000}"/>
            </a:ext>
          </a:extLst>
        </xdr:cNvPr>
        <xdr:cNvSpPr/>
      </xdr:nvSpPr>
      <xdr:spPr>
        <a:xfrm>
          <a:off x="1276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38100</xdr:rowOff>
    </xdr:from>
    <xdr:to>
      <xdr:col>71</xdr:col>
      <xdr:colOff>177800</xdr:colOff>
      <xdr:row>83</xdr:row>
      <xdr:rowOff>5714</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2814300" y="14097000"/>
          <a:ext cx="88900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F00-000040020000}"/>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F00-000041020000}"/>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F00-000042020000}"/>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F00-000043020000}"/>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102888</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F00-000044020000}"/>
            </a:ext>
          </a:extLst>
        </xdr:cNvPr>
        <xdr:cNvSpPr txBox="1"/>
      </xdr:nvSpPr>
      <xdr:spPr>
        <a:xfrm>
          <a:off x="15266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74313</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F00-000045020000}"/>
            </a:ext>
          </a:extLst>
        </xdr:cNvPr>
        <xdr:cNvSpPr txBox="1"/>
      </xdr:nvSpPr>
      <xdr:spPr>
        <a:xfrm>
          <a:off x="14389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47641</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F00-000046020000}"/>
            </a:ext>
          </a:extLst>
        </xdr:cNvPr>
        <xdr:cNvSpPr txBox="1"/>
      </xdr:nvSpPr>
      <xdr:spPr>
        <a:xfrm>
          <a:off x="13500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80027</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F00-000047020000}"/>
            </a:ext>
          </a:extLst>
        </xdr:cNvPr>
        <xdr:cNvSpPr txBox="1"/>
      </xdr:nvSpPr>
      <xdr:spPr>
        <a:xfrm>
          <a:off x="12611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0000000-0008-0000-0F00-00006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00000000-0008-0000-0F00-000062020000}"/>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00000000-0008-0000-0F00-000064020000}"/>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00000000-0008-0000-0F00-00006602000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00000000-0008-0000-0F00-000067020000}"/>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00000000-0008-0000-0F00-000068020000}"/>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00000000-0008-0000-0F00-000069020000}"/>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00000000-0008-0000-0F00-00006A020000}"/>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00000000-0008-0000-0F00-00006B02000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115773</xdr:rowOff>
    </xdr:from>
    <xdr:to>
      <xdr:col>116</xdr:col>
      <xdr:colOff>114300</xdr:colOff>
      <xdr:row>87</xdr:row>
      <xdr:rowOff>45923</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22110700" y="1486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6" name="【消防施設】&#10;一人当たり面積該当値テキスト">
          <a:extLst>
            <a:ext uri="{FF2B5EF4-FFF2-40B4-BE49-F238E27FC236}">
              <a16:creationId xmlns:a16="http://schemas.microsoft.com/office/drawing/2014/main" id="{00000000-0008-0000-0F00-000072020000}"/>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115729</xdr:rowOff>
    </xdr:from>
    <xdr:to>
      <xdr:col>112</xdr:col>
      <xdr:colOff>38100</xdr:colOff>
      <xdr:row>87</xdr:row>
      <xdr:rowOff>45879</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21272500" y="1486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166529</xdr:rowOff>
    </xdr:from>
    <xdr:to>
      <xdr:col>116</xdr:col>
      <xdr:colOff>63500</xdr:colOff>
      <xdr:row>86</xdr:row>
      <xdr:rowOff>166573</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1323300" y="14911229"/>
          <a:ext cx="8382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115881</xdr:rowOff>
    </xdr:from>
    <xdr:to>
      <xdr:col>107</xdr:col>
      <xdr:colOff>101600</xdr:colOff>
      <xdr:row>87</xdr:row>
      <xdr:rowOff>46031</xdr:rowOff>
    </xdr:to>
    <xdr:sp macro="" textlink="">
      <xdr:nvSpPr>
        <xdr:cNvPr id="629" name="楕円 628">
          <a:extLst>
            <a:ext uri="{FF2B5EF4-FFF2-40B4-BE49-F238E27FC236}">
              <a16:creationId xmlns:a16="http://schemas.microsoft.com/office/drawing/2014/main" id="{00000000-0008-0000-0F00-000075020000}"/>
            </a:ext>
          </a:extLst>
        </xdr:cNvPr>
        <xdr:cNvSpPr/>
      </xdr:nvSpPr>
      <xdr:spPr>
        <a:xfrm>
          <a:off x="20383500" y="1486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166529</xdr:rowOff>
    </xdr:from>
    <xdr:to>
      <xdr:col>111</xdr:col>
      <xdr:colOff>177800</xdr:colOff>
      <xdr:row>86</xdr:row>
      <xdr:rowOff>166681</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flipV="1">
          <a:off x="20434300" y="1491122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115937</xdr:rowOff>
    </xdr:from>
    <xdr:to>
      <xdr:col>102</xdr:col>
      <xdr:colOff>165100</xdr:colOff>
      <xdr:row>87</xdr:row>
      <xdr:rowOff>46087</xdr:rowOff>
    </xdr:to>
    <xdr:sp macro="" textlink="">
      <xdr:nvSpPr>
        <xdr:cNvPr id="631" name="楕円 630">
          <a:extLst>
            <a:ext uri="{FF2B5EF4-FFF2-40B4-BE49-F238E27FC236}">
              <a16:creationId xmlns:a16="http://schemas.microsoft.com/office/drawing/2014/main" id="{00000000-0008-0000-0F00-000077020000}"/>
            </a:ext>
          </a:extLst>
        </xdr:cNvPr>
        <xdr:cNvSpPr/>
      </xdr:nvSpPr>
      <xdr:spPr>
        <a:xfrm>
          <a:off x="19494500" y="1486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166681</xdr:rowOff>
    </xdr:from>
    <xdr:to>
      <xdr:col>107</xdr:col>
      <xdr:colOff>50800</xdr:colOff>
      <xdr:row>86</xdr:row>
      <xdr:rowOff>166737</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flipV="1">
          <a:off x="19545300" y="14911381"/>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117754</xdr:rowOff>
    </xdr:from>
    <xdr:to>
      <xdr:col>98</xdr:col>
      <xdr:colOff>38100</xdr:colOff>
      <xdr:row>87</xdr:row>
      <xdr:rowOff>47904</xdr:rowOff>
    </xdr:to>
    <xdr:sp macro="" textlink="">
      <xdr:nvSpPr>
        <xdr:cNvPr id="633" name="楕円 632">
          <a:extLst>
            <a:ext uri="{FF2B5EF4-FFF2-40B4-BE49-F238E27FC236}">
              <a16:creationId xmlns:a16="http://schemas.microsoft.com/office/drawing/2014/main" id="{00000000-0008-0000-0F00-000079020000}"/>
            </a:ext>
          </a:extLst>
        </xdr:cNvPr>
        <xdr:cNvSpPr/>
      </xdr:nvSpPr>
      <xdr:spPr>
        <a:xfrm>
          <a:off x="18605500" y="148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166737</xdr:rowOff>
    </xdr:from>
    <xdr:to>
      <xdr:col>102</xdr:col>
      <xdr:colOff>114300</xdr:colOff>
      <xdr:row>86</xdr:row>
      <xdr:rowOff>168554</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flipV="1">
          <a:off x="18656300" y="14911437"/>
          <a:ext cx="889000" cy="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5" name="n_1aveValue【消防施設】&#10;一人当たり面積">
          <a:extLst>
            <a:ext uri="{FF2B5EF4-FFF2-40B4-BE49-F238E27FC236}">
              <a16:creationId xmlns:a16="http://schemas.microsoft.com/office/drawing/2014/main" id="{00000000-0008-0000-0F00-00007B020000}"/>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6" name="n_2aveValue【消防施設】&#10;一人当たり面積">
          <a:extLst>
            <a:ext uri="{FF2B5EF4-FFF2-40B4-BE49-F238E27FC236}">
              <a16:creationId xmlns:a16="http://schemas.microsoft.com/office/drawing/2014/main" id="{00000000-0008-0000-0F00-00007C020000}"/>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7" name="n_3aveValue【消防施設】&#10;一人当たり面積">
          <a:extLst>
            <a:ext uri="{FF2B5EF4-FFF2-40B4-BE49-F238E27FC236}">
              <a16:creationId xmlns:a16="http://schemas.microsoft.com/office/drawing/2014/main" id="{00000000-0008-0000-0F00-00007D020000}"/>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8" name="n_4aveValue【消防施設】&#10;一人当たり面積">
          <a:extLst>
            <a:ext uri="{FF2B5EF4-FFF2-40B4-BE49-F238E27FC236}">
              <a16:creationId xmlns:a16="http://schemas.microsoft.com/office/drawing/2014/main" id="{00000000-0008-0000-0F00-00007E020000}"/>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62406</xdr:rowOff>
    </xdr:from>
    <xdr:ext cx="469744" cy="259045"/>
    <xdr:sp macro="" textlink="">
      <xdr:nvSpPr>
        <xdr:cNvPr id="639" name="n_1mainValue【消防施設】&#10;一人当たり面積">
          <a:extLst>
            <a:ext uri="{FF2B5EF4-FFF2-40B4-BE49-F238E27FC236}">
              <a16:creationId xmlns:a16="http://schemas.microsoft.com/office/drawing/2014/main" id="{00000000-0008-0000-0F00-00007F020000}"/>
            </a:ext>
          </a:extLst>
        </xdr:cNvPr>
        <xdr:cNvSpPr txBox="1"/>
      </xdr:nvSpPr>
      <xdr:spPr>
        <a:xfrm>
          <a:off x="21075727" y="1463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62558</xdr:rowOff>
    </xdr:from>
    <xdr:ext cx="469744" cy="259045"/>
    <xdr:sp macro="" textlink="">
      <xdr:nvSpPr>
        <xdr:cNvPr id="640" name="n_2mainValue【消防施設】&#10;一人当たり面積">
          <a:extLst>
            <a:ext uri="{FF2B5EF4-FFF2-40B4-BE49-F238E27FC236}">
              <a16:creationId xmlns:a16="http://schemas.microsoft.com/office/drawing/2014/main" id="{00000000-0008-0000-0F00-000080020000}"/>
            </a:ext>
          </a:extLst>
        </xdr:cNvPr>
        <xdr:cNvSpPr txBox="1"/>
      </xdr:nvSpPr>
      <xdr:spPr>
        <a:xfrm>
          <a:off x="20199427" y="1463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62614</xdr:rowOff>
    </xdr:from>
    <xdr:ext cx="469744" cy="259045"/>
    <xdr:sp macro="" textlink="">
      <xdr:nvSpPr>
        <xdr:cNvPr id="641" name="n_3mainValue【消防施設】&#10;一人当たり面積">
          <a:extLst>
            <a:ext uri="{FF2B5EF4-FFF2-40B4-BE49-F238E27FC236}">
              <a16:creationId xmlns:a16="http://schemas.microsoft.com/office/drawing/2014/main" id="{00000000-0008-0000-0F00-000081020000}"/>
            </a:ext>
          </a:extLst>
        </xdr:cNvPr>
        <xdr:cNvSpPr txBox="1"/>
      </xdr:nvSpPr>
      <xdr:spPr>
        <a:xfrm>
          <a:off x="19310427" y="146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39031</xdr:rowOff>
    </xdr:from>
    <xdr:ext cx="469744" cy="259045"/>
    <xdr:sp macro="" textlink="">
      <xdr:nvSpPr>
        <xdr:cNvPr id="642" name="n_4mainValue【消防施設】&#10;一人当たり面積">
          <a:extLst>
            <a:ext uri="{FF2B5EF4-FFF2-40B4-BE49-F238E27FC236}">
              <a16:creationId xmlns:a16="http://schemas.microsoft.com/office/drawing/2014/main" id="{00000000-0008-0000-0F00-000082020000}"/>
            </a:ext>
          </a:extLst>
        </xdr:cNvPr>
        <xdr:cNvSpPr txBox="1"/>
      </xdr:nvSpPr>
      <xdr:spPr>
        <a:xfrm>
          <a:off x="18421427" y="1495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0F00-00009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00000000-0008-0000-0F00-00009D02000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00000000-0008-0000-0F00-00009F020000}"/>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00000000-0008-0000-0F00-0000A102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00000000-0008-0000-0F00-0000A202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00000000-0008-0000-0F00-0000A302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00000000-0008-0000-0F00-0000A402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00000000-0008-0000-0F00-0000A5020000}"/>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00000000-0008-0000-0F00-0000A6020000}"/>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113574</xdr:rowOff>
    </xdr:from>
    <xdr:to>
      <xdr:col>85</xdr:col>
      <xdr:colOff>177800</xdr:colOff>
      <xdr:row>106</xdr:row>
      <xdr:rowOff>43724</xdr:rowOff>
    </xdr:to>
    <xdr:sp macro="" textlink="">
      <xdr:nvSpPr>
        <xdr:cNvPr id="684" name="楕円 683">
          <a:extLst>
            <a:ext uri="{FF2B5EF4-FFF2-40B4-BE49-F238E27FC236}">
              <a16:creationId xmlns:a16="http://schemas.microsoft.com/office/drawing/2014/main" id="{00000000-0008-0000-0F00-0000AC020000}"/>
            </a:ext>
          </a:extLst>
        </xdr:cNvPr>
        <xdr:cNvSpPr/>
      </xdr:nvSpPr>
      <xdr:spPr>
        <a:xfrm>
          <a:off x="162687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92001</xdr:rowOff>
    </xdr:from>
    <xdr:ext cx="405111" cy="259045"/>
    <xdr:sp macro="" textlink="">
      <xdr:nvSpPr>
        <xdr:cNvPr id="685" name="【庁舎】&#10;有形固定資産減価償却率該当値テキスト">
          <a:extLst>
            <a:ext uri="{FF2B5EF4-FFF2-40B4-BE49-F238E27FC236}">
              <a16:creationId xmlns:a16="http://schemas.microsoft.com/office/drawing/2014/main" id="{00000000-0008-0000-0F00-0000AD020000}"/>
            </a:ext>
          </a:extLst>
        </xdr:cNvPr>
        <xdr:cNvSpPr txBox="1"/>
      </xdr:nvSpPr>
      <xdr:spPr>
        <a:xfrm>
          <a:off x="16357600"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71120</xdr:rowOff>
    </xdr:from>
    <xdr:to>
      <xdr:col>81</xdr:col>
      <xdr:colOff>101600</xdr:colOff>
      <xdr:row>106</xdr:row>
      <xdr:rowOff>1270</xdr:rowOff>
    </xdr:to>
    <xdr:sp macro="" textlink="">
      <xdr:nvSpPr>
        <xdr:cNvPr id="686" name="楕円 685">
          <a:extLst>
            <a:ext uri="{FF2B5EF4-FFF2-40B4-BE49-F238E27FC236}">
              <a16:creationId xmlns:a16="http://schemas.microsoft.com/office/drawing/2014/main" id="{00000000-0008-0000-0F00-0000AE020000}"/>
            </a:ext>
          </a:extLst>
        </xdr:cNvPr>
        <xdr:cNvSpPr/>
      </xdr:nvSpPr>
      <xdr:spPr>
        <a:xfrm>
          <a:off x="15430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121920</xdr:rowOff>
    </xdr:from>
    <xdr:to>
      <xdr:col>85</xdr:col>
      <xdr:colOff>127000</xdr:colOff>
      <xdr:row>105</xdr:row>
      <xdr:rowOff>164374</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5481300" y="1812417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30299</xdr:rowOff>
    </xdr:from>
    <xdr:to>
      <xdr:col>76</xdr:col>
      <xdr:colOff>165100</xdr:colOff>
      <xdr:row>105</xdr:row>
      <xdr:rowOff>131899</xdr:rowOff>
    </xdr:to>
    <xdr:sp macro="" textlink="">
      <xdr:nvSpPr>
        <xdr:cNvPr id="688" name="楕円 687">
          <a:extLst>
            <a:ext uri="{FF2B5EF4-FFF2-40B4-BE49-F238E27FC236}">
              <a16:creationId xmlns:a16="http://schemas.microsoft.com/office/drawing/2014/main" id="{00000000-0008-0000-0F00-0000B0020000}"/>
            </a:ext>
          </a:extLst>
        </xdr:cNvPr>
        <xdr:cNvSpPr/>
      </xdr:nvSpPr>
      <xdr:spPr>
        <a:xfrm>
          <a:off x="14541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81099</xdr:rowOff>
    </xdr:from>
    <xdr:to>
      <xdr:col>81</xdr:col>
      <xdr:colOff>50800</xdr:colOff>
      <xdr:row>105</xdr:row>
      <xdr:rowOff>121920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4592300" y="1808334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159294</xdr:rowOff>
    </xdr:from>
    <xdr:to>
      <xdr:col>72</xdr:col>
      <xdr:colOff>38100</xdr:colOff>
      <xdr:row>105</xdr:row>
      <xdr:rowOff>89444</xdr:rowOff>
    </xdr:to>
    <xdr:sp macro="" textlink="">
      <xdr:nvSpPr>
        <xdr:cNvPr id="690" name="楕円 689">
          <a:extLst>
            <a:ext uri="{FF2B5EF4-FFF2-40B4-BE49-F238E27FC236}">
              <a16:creationId xmlns:a16="http://schemas.microsoft.com/office/drawing/2014/main" id="{00000000-0008-0000-0F00-0000B2020000}"/>
            </a:ext>
          </a:extLst>
        </xdr:cNvPr>
        <xdr:cNvSpPr/>
      </xdr:nvSpPr>
      <xdr:spPr>
        <a:xfrm>
          <a:off x="136525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38644</xdr:rowOff>
    </xdr:from>
    <xdr:to>
      <xdr:col>76</xdr:col>
      <xdr:colOff>114300</xdr:colOff>
      <xdr:row>105</xdr:row>
      <xdr:rowOff>81099</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3703300" y="1804089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49893</xdr:rowOff>
    </xdr:from>
    <xdr:to>
      <xdr:col>67</xdr:col>
      <xdr:colOff>101600</xdr:colOff>
      <xdr:row>105</xdr:row>
      <xdr:rowOff>151493</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12763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38644</xdr:rowOff>
    </xdr:from>
    <xdr:to>
      <xdr:col>71</xdr:col>
      <xdr:colOff>177800</xdr:colOff>
      <xdr:row>105</xdr:row>
      <xdr:rowOff>100693</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flipV="1">
          <a:off x="12814300" y="180408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00000000-0008-0000-0F00-0000B602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00000000-0008-0000-0F00-0000B702000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00000000-0008-0000-0F00-0000B802000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7" name="n_4aveValue【庁舎】&#10;有形固定資産減価償却率">
          <a:extLst>
            <a:ext uri="{FF2B5EF4-FFF2-40B4-BE49-F238E27FC236}">
              <a16:creationId xmlns:a16="http://schemas.microsoft.com/office/drawing/2014/main" id="{00000000-0008-0000-0F00-0000B9020000}"/>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163847</xdr:rowOff>
    </xdr:from>
    <xdr:ext cx="405111" cy="259045"/>
    <xdr:sp macro="" textlink="">
      <xdr:nvSpPr>
        <xdr:cNvPr id="698" name="n_1mainValue【庁舎】&#10;有形固定資産減価償却率">
          <a:extLst>
            <a:ext uri="{FF2B5EF4-FFF2-40B4-BE49-F238E27FC236}">
              <a16:creationId xmlns:a16="http://schemas.microsoft.com/office/drawing/2014/main" id="{00000000-0008-0000-0F00-0000BA020000}"/>
            </a:ext>
          </a:extLst>
        </xdr:cNvPr>
        <xdr:cNvSpPr txBox="1"/>
      </xdr:nvSpPr>
      <xdr:spPr>
        <a:xfrm>
          <a:off x="15266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123026</xdr:rowOff>
    </xdr:from>
    <xdr:ext cx="405111" cy="259045"/>
    <xdr:sp macro="" textlink="">
      <xdr:nvSpPr>
        <xdr:cNvPr id="699" name="n_2mainValue【庁舎】&#10;有形固定資産減価償却率">
          <a:extLst>
            <a:ext uri="{FF2B5EF4-FFF2-40B4-BE49-F238E27FC236}">
              <a16:creationId xmlns:a16="http://schemas.microsoft.com/office/drawing/2014/main" id="{00000000-0008-0000-0F00-0000BB020000}"/>
            </a:ext>
          </a:extLst>
        </xdr:cNvPr>
        <xdr:cNvSpPr txBox="1"/>
      </xdr:nvSpPr>
      <xdr:spPr>
        <a:xfrm>
          <a:off x="14389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80571</xdr:rowOff>
    </xdr:from>
    <xdr:ext cx="405111" cy="259045"/>
    <xdr:sp macro="" textlink="">
      <xdr:nvSpPr>
        <xdr:cNvPr id="700" name="n_3mainValue【庁舎】&#10;有形固定資産減価償却率">
          <a:extLst>
            <a:ext uri="{FF2B5EF4-FFF2-40B4-BE49-F238E27FC236}">
              <a16:creationId xmlns:a16="http://schemas.microsoft.com/office/drawing/2014/main" id="{00000000-0008-0000-0F00-0000BC020000}"/>
            </a:ext>
          </a:extLst>
        </xdr:cNvPr>
        <xdr:cNvSpPr txBox="1"/>
      </xdr:nvSpPr>
      <xdr:spPr>
        <a:xfrm>
          <a:off x="13500744"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701" name="n_4mainValue【庁舎】&#10;有形固定資産減価償却率">
          <a:extLst>
            <a:ext uri="{FF2B5EF4-FFF2-40B4-BE49-F238E27FC236}">
              <a16:creationId xmlns:a16="http://schemas.microsoft.com/office/drawing/2014/main" id="{00000000-0008-0000-0F00-0000BD020000}"/>
            </a:ext>
          </a:extLst>
        </xdr:cNvPr>
        <xdr:cNvSpPr txBox="1"/>
      </xdr:nvSpPr>
      <xdr:spPr>
        <a:xfrm>
          <a:off x="12611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0000000-0008-0000-0F00-0000D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00000000-0008-0000-0F00-0000D702000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00000000-0008-0000-0F00-0000D902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1" name="【庁舎】&#10;一人当たり面積平均値テキスト">
          <a:extLst>
            <a:ext uri="{FF2B5EF4-FFF2-40B4-BE49-F238E27FC236}">
              <a16:creationId xmlns:a16="http://schemas.microsoft.com/office/drawing/2014/main" id="{00000000-0008-0000-0F00-0000DB02000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00000000-0008-0000-0F00-0000DC02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00000000-0008-0000-0F00-0000DD02000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00000000-0008-0000-0F00-0000DE02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00000000-0008-0000-0F00-0000DF020000}"/>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00000000-0008-0000-0F00-0000E0020000}"/>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83820</xdr:rowOff>
    </xdr:from>
    <xdr:to>
      <xdr:col>116</xdr:col>
      <xdr:colOff>114300</xdr:colOff>
      <xdr:row>107</xdr:row>
      <xdr:rowOff>13970</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22110700" y="182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62247</xdr:rowOff>
    </xdr:from>
    <xdr:ext cx="469744" cy="259045"/>
    <xdr:sp macro="" textlink="">
      <xdr:nvSpPr>
        <xdr:cNvPr id="743" name="【庁舎】&#10;一人当たり面積該当値テキスト">
          <a:extLst>
            <a:ext uri="{FF2B5EF4-FFF2-40B4-BE49-F238E27FC236}">
              <a16:creationId xmlns:a16="http://schemas.microsoft.com/office/drawing/2014/main" id="{00000000-0008-0000-0F00-0000E7020000}"/>
            </a:ext>
          </a:extLst>
        </xdr:cNvPr>
        <xdr:cNvSpPr txBox="1"/>
      </xdr:nvSpPr>
      <xdr:spPr>
        <a:xfrm>
          <a:off x="22199600" y="1823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102870</xdr:rowOff>
    </xdr:from>
    <xdr:to>
      <xdr:col>112</xdr:col>
      <xdr:colOff>38100</xdr:colOff>
      <xdr:row>107</xdr:row>
      <xdr:rowOff>33020</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212725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134620</xdr:rowOff>
    </xdr:from>
    <xdr:to>
      <xdr:col>116</xdr:col>
      <xdr:colOff>63500</xdr:colOff>
      <xdr:row>106</xdr:row>
      <xdr:rowOff>153670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21323300" y="183083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115570</xdr:rowOff>
    </xdr:from>
    <xdr:to>
      <xdr:col>107</xdr:col>
      <xdr:colOff>101600</xdr:colOff>
      <xdr:row>107</xdr:row>
      <xdr:rowOff>45720</xdr:rowOff>
    </xdr:to>
    <xdr:sp macro="" textlink="">
      <xdr:nvSpPr>
        <xdr:cNvPr id="746" name="楕円 745">
          <a:extLst>
            <a:ext uri="{FF2B5EF4-FFF2-40B4-BE49-F238E27FC236}">
              <a16:creationId xmlns:a16="http://schemas.microsoft.com/office/drawing/2014/main" id="{00000000-0008-0000-0F00-0000EA020000}"/>
            </a:ext>
          </a:extLst>
        </xdr:cNvPr>
        <xdr:cNvSpPr/>
      </xdr:nvSpPr>
      <xdr:spPr>
        <a:xfrm>
          <a:off x="20383500" y="1828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153670</xdr:rowOff>
    </xdr:from>
    <xdr:to>
      <xdr:col>111</xdr:col>
      <xdr:colOff>177800</xdr:colOff>
      <xdr:row>106</xdr:row>
      <xdr:rowOff>166370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20434300" y="1832737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129539</xdr:rowOff>
    </xdr:from>
    <xdr:to>
      <xdr:col>102</xdr:col>
      <xdr:colOff>165100</xdr:colOff>
      <xdr:row>107</xdr:row>
      <xdr:rowOff>59689</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9494500" y="183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166370</xdr:rowOff>
    </xdr:from>
    <xdr:to>
      <xdr:col>107</xdr:col>
      <xdr:colOff>50800</xdr:colOff>
      <xdr:row>107</xdr:row>
      <xdr:rowOff>8889</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9545300" y="183400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31750</xdr:rowOff>
    </xdr:from>
    <xdr:to>
      <xdr:col>98</xdr:col>
      <xdr:colOff>38100</xdr:colOff>
      <xdr:row>107</xdr:row>
      <xdr:rowOff>133350</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8605500" y="183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8889</xdr:rowOff>
    </xdr:from>
    <xdr:to>
      <xdr:col>102</xdr:col>
      <xdr:colOff>114300</xdr:colOff>
      <xdr:row>107</xdr:row>
      <xdr:rowOff>82550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18656300" y="18354039"/>
          <a:ext cx="8890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2" name="n_1aveValue【庁舎】&#10;一人当たり面積">
          <a:extLst>
            <a:ext uri="{FF2B5EF4-FFF2-40B4-BE49-F238E27FC236}">
              <a16:creationId xmlns:a16="http://schemas.microsoft.com/office/drawing/2014/main" id="{00000000-0008-0000-0F00-0000F002000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3" name="n_2aveValue【庁舎】&#10;一人当たり面積">
          <a:extLst>
            <a:ext uri="{FF2B5EF4-FFF2-40B4-BE49-F238E27FC236}">
              <a16:creationId xmlns:a16="http://schemas.microsoft.com/office/drawing/2014/main" id="{00000000-0008-0000-0F00-0000F1020000}"/>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4" name="n_3aveValue【庁舎】&#10;一人当たり面積">
          <a:extLst>
            <a:ext uri="{FF2B5EF4-FFF2-40B4-BE49-F238E27FC236}">
              <a16:creationId xmlns:a16="http://schemas.microsoft.com/office/drawing/2014/main" id="{00000000-0008-0000-0F00-0000F2020000}"/>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5" name="n_4aveValue【庁舎】&#10;一人当たり面積">
          <a:extLst>
            <a:ext uri="{FF2B5EF4-FFF2-40B4-BE49-F238E27FC236}">
              <a16:creationId xmlns:a16="http://schemas.microsoft.com/office/drawing/2014/main" id="{00000000-0008-0000-0F00-0000F3020000}"/>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24147</xdr:rowOff>
    </xdr:from>
    <xdr:ext cx="469744" cy="259045"/>
    <xdr:sp macro="" textlink="">
      <xdr:nvSpPr>
        <xdr:cNvPr id="756" name="n_1mainValue【庁舎】&#10;一人当たり面積">
          <a:extLst>
            <a:ext uri="{FF2B5EF4-FFF2-40B4-BE49-F238E27FC236}">
              <a16:creationId xmlns:a16="http://schemas.microsoft.com/office/drawing/2014/main" id="{00000000-0008-0000-0F00-0000F4020000}"/>
            </a:ext>
          </a:extLst>
        </xdr:cNvPr>
        <xdr:cNvSpPr txBox="1"/>
      </xdr:nvSpPr>
      <xdr:spPr>
        <a:xfrm>
          <a:off x="21075727" y="183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36847</xdr:rowOff>
    </xdr:from>
    <xdr:ext cx="469744" cy="259045"/>
    <xdr:sp macro="" textlink="">
      <xdr:nvSpPr>
        <xdr:cNvPr id="757" name="n_2mainValue【庁舎】&#10;一人当たり面積">
          <a:extLst>
            <a:ext uri="{FF2B5EF4-FFF2-40B4-BE49-F238E27FC236}">
              <a16:creationId xmlns:a16="http://schemas.microsoft.com/office/drawing/2014/main" id="{00000000-0008-0000-0F00-0000F5020000}"/>
            </a:ext>
          </a:extLst>
        </xdr:cNvPr>
        <xdr:cNvSpPr txBox="1"/>
      </xdr:nvSpPr>
      <xdr:spPr>
        <a:xfrm>
          <a:off x="20199427" y="1838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50816</xdr:rowOff>
    </xdr:from>
    <xdr:ext cx="469744" cy="259045"/>
    <xdr:sp macro="" textlink="">
      <xdr:nvSpPr>
        <xdr:cNvPr id="758" name="n_3mainValue【庁舎】&#10;一人当たり面積">
          <a:extLst>
            <a:ext uri="{FF2B5EF4-FFF2-40B4-BE49-F238E27FC236}">
              <a16:creationId xmlns:a16="http://schemas.microsoft.com/office/drawing/2014/main" id="{00000000-0008-0000-0F00-0000F6020000}"/>
            </a:ext>
          </a:extLst>
        </xdr:cNvPr>
        <xdr:cNvSpPr txBox="1"/>
      </xdr:nvSpPr>
      <xdr:spPr>
        <a:xfrm>
          <a:off x="19310427" y="1839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124477</xdr:rowOff>
    </xdr:from>
    <xdr:ext cx="469744" cy="259045"/>
    <xdr:sp macro="" textlink="">
      <xdr:nvSpPr>
        <xdr:cNvPr id="759" name="n_4mainValue【庁舎】&#10;一人当たり面積">
          <a:extLst>
            <a:ext uri="{FF2B5EF4-FFF2-40B4-BE49-F238E27FC236}">
              <a16:creationId xmlns:a16="http://schemas.microsoft.com/office/drawing/2014/main" id="{00000000-0008-0000-0F00-0000F7020000}"/>
            </a:ext>
          </a:extLst>
        </xdr:cNvPr>
        <xdr:cNvSpPr txBox="1"/>
      </xdr:nvSpPr>
      <xdr:spPr>
        <a:xfrm>
          <a:off x="18421427" y="1846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0000000-0008-0000-0F00-0000F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0000000-0008-0000-0F00-0000F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福祉施設の有形固定資産減価償却率が令和３年度より急激に下がっている。これは、すこやか福祉センターの改修が大きな要因になっている。</a:t>
          </a:r>
          <a:endParaRPr lang="ja-JP" altLang="ja-JP" sz="1400">
            <a:effectLst/>
          </a:endParaRPr>
        </a:p>
        <a:p>
          <a:r>
            <a:rPr kumimoji="1" lang="ja-JP" altLang="ja-JP" sz="1100">
              <a:solidFill>
                <a:schemeClr val="dk1"/>
              </a:solidFill>
              <a:effectLst/>
              <a:latin typeface="+mn-lt"/>
              <a:ea typeface="+mn-ea"/>
              <a:cs typeface="+mn-cs"/>
            </a:rPr>
            <a:t>しかし、同じ福祉施設である母子生活支援施設、母子健康センターの２施設とも昭和５０年代に建設されたものであり、老朽化が進んでいる。</a:t>
          </a:r>
          <a:endParaRPr lang="ja-JP" altLang="ja-JP" sz="1400">
            <a:effectLst/>
          </a:endParaRPr>
        </a:p>
        <a:p>
          <a:r>
            <a:rPr kumimoji="1" lang="ja-JP" altLang="ja-JP" sz="1100">
              <a:solidFill>
                <a:schemeClr val="dk1"/>
              </a:solidFill>
              <a:effectLst/>
              <a:latin typeface="+mn-lt"/>
              <a:ea typeface="+mn-ea"/>
              <a:cs typeface="+mn-cs"/>
            </a:rPr>
            <a:t>このうち母子生活支援施設については現在、使用を停止しており、今後のあり方について検討を行っている。</a:t>
          </a:r>
          <a:endParaRPr lang="ja-JP" altLang="ja-JP" sz="1400">
            <a:effectLst/>
          </a:endParaRPr>
        </a:p>
        <a:p>
          <a:r>
            <a:rPr kumimoji="1" lang="ja-JP" altLang="ja-JP" sz="1100">
              <a:solidFill>
                <a:schemeClr val="dk1"/>
              </a:solidFill>
              <a:effectLst/>
              <a:latin typeface="+mn-lt"/>
              <a:ea typeface="+mn-ea"/>
              <a:cs typeface="+mn-cs"/>
            </a:rPr>
            <a:t>また、福祉施設以外の施設においても有形固定資産減価償却率が類似団体平均値を上回っている。公共施設総合管理計画に基づき、更新、改修、廃止を検討し適正な管理を行っていく。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11860472</v>
      </c>
      <c r="BO4" s="384"/>
      <c r="BP4" s="384"/>
      <c r="BQ4" s="384"/>
      <c r="BR4" s="384"/>
      <c r="BS4" s="384"/>
      <c r="BT4" s="384"/>
      <c r="BU4" s="385"/>
      <c r="BV4" s="383">
        <v>11640507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9.1</v>
      </c>
      <c r="CU4" s="390"/>
      <c r="CV4" s="390"/>
      <c r="CW4" s="390"/>
      <c r="CX4" s="390"/>
      <c r="CY4" s="390"/>
      <c r="CZ4" s="390"/>
      <c r="DA4" s="391"/>
      <c r="DB4" s="389">
        <v>12.6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11071186</v>
      </c>
      <c r="BO5" s="421"/>
      <c r="BP5" s="421"/>
      <c r="BQ5" s="421"/>
      <c r="BR5" s="421"/>
      <c r="BS5" s="421"/>
      <c r="BT5" s="421"/>
      <c r="BU5" s="422"/>
      <c r="BV5" s="420">
        <v>10746325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92.3</v>
      </c>
      <c r="CU5" s="418"/>
      <c r="CV5" s="418"/>
      <c r="CW5" s="418"/>
      <c r="CX5" s="418"/>
      <c r="CY5" s="418"/>
      <c r="CZ5" s="418"/>
      <c r="DA5" s="419"/>
      <c r="DB5" s="417">
        <v>92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789286</v>
      </c>
      <c r="BO6" s="421"/>
      <c r="BP6" s="421"/>
      <c r="BQ6" s="421"/>
      <c r="BR6" s="421"/>
      <c r="BS6" s="421"/>
      <c r="BT6" s="421"/>
      <c r="BU6" s="422"/>
      <c r="BV6" s="420">
        <v>894182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92.5</v>
      </c>
      <c r="CU6" s="458"/>
      <c r="CV6" s="458"/>
      <c r="CW6" s="458"/>
      <c r="CX6" s="458"/>
      <c r="CY6" s="458"/>
      <c r="CZ6" s="458"/>
      <c r="DA6" s="459"/>
      <c r="DB6" s="457">
        <v>92.3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263842</v>
      </c>
      <c r="BO7" s="421"/>
      <c r="BP7" s="421"/>
      <c r="BQ7" s="421"/>
      <c r="BR7" s="421"/>
      <c r="BS7" s="421"/>
      <c r="BT7" s="421"/>
      <c r="BU7" s="422"/>
      <c r="BV7" s="420">
        <v>188756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5757348</v>
      </c>
      <c r="CU7" s="421"/>
      <c r="CV7" s="421"/>
      <c r="CW7" s="421"/>
      <c r="CX7" s="421"/>
      <c r="CY7" s="421"/>
      <c r="CZ7" s="421"/>
      <c r="DA7" s="422"/>
      <c r="DB7" s="420">
        <v>5576810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525444</v>
      </c>
      <c r="BO8" s="421"/>
      <c r="BP8" s="421"/>
      <c r="BQ8" s="421"/>
      <c r="BR8" s="421"/>
      <c r="BS8" s="421"/>
      <c r="BT8" s="421"/>
      <c r="BU8" s="422"/>
      <c r="BV8" s="420">
        <v>705426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8546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-179982</v>
      </c>
      <c r="BO9" s="421"/>
      <c r="BP9" s="421"/>
      <c r="BQ9" s="421"/>
      <c r="BR9" s="421"/>
      <c r="BS9" s="421"/>
      <c r="BT9" s="421"/>
      <c r="BU9" s="422"/>
      <c r="BV9" s="420">
        <v>135840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18.100000000000001</v>
      </c>
      <c r="CU9" s="418"/>
      <c r="CV9" s="418"/>
      <c r="CW9" s="418"/>
      <c r="CX9" s="418"/>
      <c r="CY9" s="418"/>
      <c r="CZ9" s="418"/>
      <c r="DA9" s="419"/>
      <c r="DB9" s="417">
        <v>17.899999999999999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9042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386856</v>
      </c>
      <c r="BO10" s="421"/>
      <c r="BP10" s="421"/>
      <c r="BQ10" s="421"/>
      <c r="BR10" s="421"/>
      <c r="BS10" s="421"/>
      <c r="BT10" s="421"/>
      <c r="BU10" s="422"/>
      <c r="BV10" s="420">
        <v>284793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8084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371103</v>
      </c>
      <c r="BO12" s="421"/>
      <c r="BP12" s="421"/>
      <c r="BQ12" s="421"/>
      <c r="BR12" s="421"/>
      <c r="BS12" s="421"/>
      <c r="BT12" s="421"/>
      <c r="BU12" s="422"/>
      <c r="BV12" s="420">
        <v>706129</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8052</v>
      </c>
      <c r="S13" s="505"/>
      <c r="T13" s="505"/>
      <c r="U13" s="505"/>
      <c r="V13" s="506"/>
      <c r="W13" s="436" t="s">
        <v>131</v>
      </c>
      <c r="X13" s="437"/>
      <c r="Y13" s="437"/>
      <c r="Z13" s="437"/>
      <c r="AA13" s="437"/>
      <c r="AB13" s="427"/>
      <c r="AC13" s="471">
        <v>318</v>
      </c>
      <c r="AD13" s="472"/>
      <c r="AE13" s="472"/>
      <c r="AF13" s="472"/>
      <c r="AG13" s="514"/>
      <c r="AH13" s="471">
        <v>359</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-164229</v>
      </c>
      <c r="BO13" s="421"/>
      <c r="BP13" s="421"/>
      <c r="BQ13" s="421"/>
      <c r="BR13" s="421"/>
      <c r="BS13" s="421"/>
      <c r="BT13" s="421"/>
      <c r="BU13" s="422"/>
      <c r="BV13" s="420">
        <v>-285496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9.6</v>
      </c>
      <c r="CU13" s="418"/>
      <c r="CV13" s="418"/>
      <c r="CW13" s="418"/>
      <c r="CX13" s="418"/>
      <c r="CY13" s="418"/>
      <c r="CZ13" s="418"/>
      <c r="DA13" s="419"/>
      <c r="DB13" s="417">
        <v>9.3000000000000007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8294</v>
      </c>
      <c r="S14" s="505"/>
      <c r="T14" s="505"/>
      <c r="U14" s="505"/>
      <c r="V14" s="506"/>
      <c r="W14" s="410"/>
      <c r="X14" s="411"/>
      <c r="Y14" s="411"/>
      <c r="Z14" s="411"/>
      <c r="AA14" s="411"/>
      <c r="AB14" s="400"/>
      <c r="AC14" s="507">
        <v>8.8000000000000007</v>
      </c>
      <c r="AD14" s="508"/>
      <c r="AE14" s="508"/>
      <c r="AF14" s="508"/>
      <c r="AG14" s="509"/>
      <c r="AH14" s="507">
        <v>9.6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8272</v>
      </c>
      <c r="S15" s="505"/>
      <c r="T15" s="505"/>
      <c r="U15" s="505"/>
      <c r="V15" s="506"/>
      <c r="W15" s="436" t="s">
        <v>137</v>
      </c>
      <c r="X15" s="437"/>
      <c r="Y15" s="437"/>
      <c r="Z15" s="437"/>
      <c r="AA15" s="437"/>
      <c r="AB15" s="427"/>
      <c r="AC15" s="471">
        <v>491</v>
      </c>
      <c r="AD15" s="472"/>
      <c r="AE15" s="472"/>
      <c r="AF15" s="472"/>
      <c r="AG15" s="514"/>
      <c r="AH15" s="471">
        <v>520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850633</v>
      </c>
      <c r="BO15" s="384"/>
      <c r="BP15" s="384"/>
      <c r="BQ15" s="384"/>
      <c r="BR15" s="384"/>
      <c r="BS15" s="384"/>
      <c r="BT15" s="384"/>
      <c r="BU15" s="385"/>
      <c r="BV15" s="383">
        <v>860075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13.6</v>
      </c>
      <c r="AD16" s="508"/>
      <c r="AE16" s="508"/>
      <c r="AF16" s="508"/>
      <c r="AG16" s="509"/>
      <c r="AH16" s="507">
        <v>13.9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5540175</v>
      </c>
      <c r="BO16" s="421"/>
      <c r="BP16" s="421"/>
      <c r="BQ16" s="421"/>
      <c r="BR16" s="421"/>
      <c r="BS16" s="421"/>
      <c r="BT16" s="421"/>
      <c r="BU16" s="422"/>
      <c r="BV16" s="420">
        <v>5349039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2797</v>
      </c>
      <c r="AD17" s="472"/>
      <c r="AE17" s="472"/>
      <c r="AF17" s="472"/>
      <c r="AG17" s="514"/>
      <c r="AH17" s="471">
        <v>2849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1056180</v>
      </c>
      <c r="BO17" s="421"/>
      <c r="BP17" s="421"/>
      <c r="BQ17" s="421"/>
      <c r="BR17" s="421"/>
      <c r="BS17" s="421"/>
      <c r="BT17" s="421"/>
      <c r="BU17" s="422"/>
      <c r="BV17" s="420">
        <v>1066981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239.65</v>
      </c>
      <c r="M18" s="544"/>
      <c r="N18" s="544"/>
      <c r="O18" s="544"/>
      <c r="P18" s="544"/>
      <c r="Q18" s="544"/>
      <c r="R18" s="545"/>
      <c r="S18" s="545"/>
      <c r="T18" s="545"/>
      <c r="U18" s="545"/>
      <c r="V18" s="546"/>
      <c r="W18" s="438"/>
      <c r="X18" s="439"/>
      <c r="Y18" s="439"/>
      <c r="Z18" s="439"/>
      <c r="AA18" s="439"/>
      <c r="AB18" s="430"/>
      <c r="AC18" s="547">
        <v>77.599999999999994</v>
      </c>
      <c r="AD18" s="548"/>
      <c r="AE18" s="548"/>
      <c r="AF18" s="548"/>
      <c r="AG18" s="549"/>
      <c r="AH18" s="547">
        <v>76.400000000000006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5431518</v>
      </c>
      <c r="BO18" s="421"/>
      <c r="BP18" s="421"/>
      <c r="BQ18" s="421"/>
      <c r="BR18" s="421"/>
      <c r="BS18" s="421"/>
      <c r="BT18" s="421"/>
      <c r="BU18" s="422"/>
      <c r="BV18" s="420">
        <v>5219369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7962198</v>
      </c>
      <c r="BO19" s="421"/>
      <c r="BP19" s="421"/>
      <c r="BQ19" s="421"/>
      <c r="BR19" s="421"/>
      <c r="BS19" s="421"/>
      <c r="BT19" s="421"/>
      <c r="BU19" s="422"/>
      <c r="BV19" s="420">
        <v>7894916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4270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7736556</v>
      </c>
      <c r="BO22" s="384"/>
      <c r="BP22" s="384"/>
      <c r="BQ22" s="384"/>
      <c r="BR22" s="384"/>
      <c r="BS22" s="384"/>
      <c r="BT22" s="384"/>
      <c r="BU22" s="385"/>
      <c r="BV22" s="383">
        <v>8177404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7615626</v>
      </c>
      <c r="BO23" s="421"/>
      <c r="BP23" s="421"/>
      <c r="BQ23" s="421"/>
      <c r="BR23" s="421"/>
      <c r="BS23" s="421"/>
      <c r="BT23" s="421"/>
      <c r="BU23" s="422"/>
      <c r="BV23" s="420">
        <v>8082214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6840</v>
      </c>
      <c r="R24" s="472"/>
      <c r="S24" s="472"/>
      <c r="T24" s="472"/>
      <c r="U24" s="472"/>
      <c r="V24" s="514"/>
      <c r="W24" s="566"/>
      <c r="X24" s="567"/>
      <c r="Y24" s="568"/>
      <c r="Z24" s="470" t="s">
        <v>162</v>
      </c>
      <c r="AA24" s="450"/>
      <c r="AB24" s="450"/>
      <c r="AC24" s="450"/>
      <c r="AD24" s="450"/>
      <c r="AE24" s="450"/>
      <c r="AF24" s="450"/>
      <c r="AG24" s="451"/>
      <c r="AH24" s="471">
        <v>168</v>
      </c>
      <c r="AI24" s="472"/>
      <c r="AJ24" s="472"/>
      <c r="AK24" s="472"/>
      <c r="AL24" s="514"/>
      <c r="AM24" s="471">
        <v>502152</v>
      </c>
      <c r="AN24" s="472"/>
      <c r="AO24" s="472"/>
      <c r="AP24" s="472"/>
      <c r="AQ24" s="472"/>
      <c r="AR24" s="514"/>
      <c r="AS24" s="471">
        <v>2989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6715858</v>
      </c>
      <c r="BO24" s="421"/>
      <c r="BP24" s="421"/>
      <c r="BQ24" s="421"/>
      <c r="BR24" s="421"/>
      <c r="BS24" s="421"/>
      <c r="BT24" s="421"/>
      <c r="BU24" s="422"/>
      <c r="BV24" s="420">
        <v>6940268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174549</v>
      </c>
      <c r="BO25" s="384"/>
      <c r="BP25" s="384"/>
      <c r="BQ25" s="384"/>
      <c r="BR25" s="384"/>
      <c r="BS25" s="384"/>
      <c r="BT25" s="384"/>
      <c r="BU25" s="385"/>
      <c r="BV25" s="383">
        <v>230036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5670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3120</v>
      </c>
      <c r="R27" s="472"/>
      <c r="S27" s="472"/>
      <c r="T27" s="472"/>
      <c r="U27" s="472"/>
      <c r="V27" s="514"/>
      <c r="W27" s="566"/>
      <c r="X27" s="567"/>
      <c r="Y27" s="568"/>
      <c r="Z27" s="470" t="s">
        <v>171</v>
      </c>
      <c r="AA27" s="450"/>
      <c r="AB27" s="450"/>
      <c r="AC27" s="450"/>
      <c r="AD27" s="450"/>
      <c r="AE27" s="450"/>
      <c r="AF27" s="450"/>
      <c r="AG27" s="451"/>
      <c r="AH27" s="471">
        <v>9</v>
      </c>
      <c r="AI27" s="472"/>
      <c r="AJ27" s="472"/>
      <c r="AK27" s="472"/>
      <c r="AL27" s="514"/>
      <c r="AM27" s="471">
        <v>24853</v>
      </c>
      <c r="AN27" s="472"/>
      <c r="AO27" s="472"/>
      <c r="AP27" s="472"/>
      <c r="AQ27" s="472"/>
      <c r="AR27" s="514"/>
      <c r="AS27" s="471">
        <v>2761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27591</v>
      </c>
      <c r="BO27" s="540"/>
      <c r="BP27" s="540"/>
      <c r="BQ27" s="540"/>
      <c r="BR27" s="540"/>
      <c r="BS27" s="540"/>
      <c r="BT27" s="540"/>
      <c r="BU27" s="541"/>
      <c r="BV27" s="539">
        <v>27591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2680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1360000</v>
      </c>
      <c r="BO28" s="384"/>
      <c r="BP28" s="384"/>
      <c r="BQ28" s="384"/>
      <c r="BR28" s="384"/>
      <c r="BS28" s="384"/>
      <c r="BT28" s="384"/>
      <c r="BU28" s="385"/>
      <c r="BV28" s="383">
        <v>1344247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2460</v>
      </c>
      <c r="R29" s="472"/>
      <c r="S29" s="472"/>
      <c r="T29" s="472"/>
      <c r="U29" s="472"/>
      <c r="V29" s="514"/>
      <c r="W29" s="569"/>
      <c r="X29" s="570"/>
      <c r="Y29" s="571"/>
      <c r="Z29" s="470" t="s">
        <v>177</v>
      </c>
      <c r="AA29" s="450"/>
      <c r="AB29" s="450"/>
      <c r="AC29" s="450"/>
      <c r="AD29" s="450"/>
      <c r="AE29" s="450"/>
      <c r="AF29" s="450"/>
      <c r="AG29" s="451"/>
      <c r="AH29" s="471">
        <v>177</v>
      </c>
      <c r="AI29" s="472"/>
      <c r="AJ29" s="472"/>
      <c r="AK29" s="472"/>
      <c r="AL29" s="514"/>
      <c r="AM29" s="471">
        <v>527005</v>
      </c>
      <c r="AN29" s="472"/>
      <c r="AO29" s="472"/>
      <c r="AP29" s="472"/>
      <c r="AQ29" s="472"/>
      <c r="AR29" s="514"/>
      <c r="AS29" s="471">
        <v>2977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216309</v>
      </c>
      <c r="BO29" s="421"/>
      <c r="BP29" s="421"/>
      <c r="BQ29" s="421"/>
      <c r="BR29" s="421"/>
      <c r="BS29" s="421"/>
      <c r="BT29" s="421"/>
      <c r="BU29" s="422"/>
      <c r="BV29" s="420">
        <v>216309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92.4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1622960</v>
      </c>
      <c r="BO30" s="540"/>
      <c r="BP30" s="540"/>
      <c r="BQ30" s="540"/>
      <c r="BR30" s="540"/>
      <c r="BS30" s="540"/>
      <c r="BT30" s="540"/>
      <c r="BU30" s="541"/>
      <c r="BV30" s="539">
        <v>1569692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瀬戸内町国民健康保険（事業勘定）特別会計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瀬戸内町水道事業会計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瀬戸内町船舶交通事業特別会計</v>
      </c>
      <c r="BH34" s="611"/>
      <c r="BI34" s="611"/>
      <c r="BJ34" s="611"/>
      <c r="BK34" s="611"/>
      <c r="BL34" s="611"/>
      <c r="BM34" s="611"/>
      <c r="BN34" s="611"/>
      <c r="BO34" s="611"/>
      <c r="BP34" s="611"/>
      <c r="BQ34" s="611"/>
      <c r="BR34" s="611"/>
      <c r="BS34" s="611"/>
      <c r="BT34" s="611"/>
      <c r="BU34" s="611"/>
      <c r="BV34" s="163"/>
      <c r="BW34" s="610">
        <f>IF(BY34="","",MAX(C34:D43,U34:V43,AM34:AN43,BE34:BF43)+1)</f>
        <v>13</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奄美海運</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瀬戸内町巡回診療施設特別会計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瀬戸内町国民健康保険（直営診療勘定）特別会計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瀬戸内町簡易水道事業会計</v>
      </c>
      <c r="AP35" s="611"/>
      <c r="AQ35" s="611"/>
      <c r="AR35" s="611"/>
      <c r="AS35" s="611"/>
      <c r="AT35" s="611"/>
      <c r="AU35" s="611"/>
      <c r="AV35" s="611"/>
      <c r="AW35" s="611"/>
      <c r="AX35" s="611"/>
      <c r="AY35" s="611"/>
      <c r="AZ35" s="611"/>
      <c r="BA35" s="611"/>
      <c r="BB35" s="611"/>
      <c r="BC35" s="611"/>
      <c r="BD35" s="163"/>
      <c r="BE35" s="610">
        <f t="shared" ref="BE35:BE43" si="1">IF(BG35="","",BE34+1)</f>
        <v>11</v>
      </c>
      <c r="BF35" s="610"/>
      <c r="BG35" s="611" t="str">
        <f>IF('各会計、関係団体の財政状況及び健全化判断比率'!B36="","",'各会計、関係団体の財政状況及び健全化判断比率'!B36)</f>
        <v>瀬戸内町古仁屋港上屋事業特別会計</v>
      </c>
      <c r="BH35" s="611"/>
      <c r="BI35" s="611"/>
      <c r="BJ35" s="611"/>
      <c r="BK35" s="611"/>
      <c r="BL35" s="611"/>
      <c r="BM35" s="611"/>
      <c r="BN35" s="611"/>
      <c r="BO35" s="611"/>
      <c r="BP35" s="611"/>
      <c r="BQ35" s="611"/>
      <c r="BR35" s="611"/>
      <c r="BS35" s="611"/>
      <c r="BT35" s="611"/>
      <c r="BU35" s="611"/>
      <c r="BV35" s="163"/>
      <c r="BW35" s="610">
        <f t="shared" ref="BW35:BW43" si="2">IF(BY35="","",BW34+1)</f>
        <v>14</v>
      </c>
      <c r="BX35" s="610"/>
      <c r="BY35" s="611" t="str">
        <f>IF('各会計、関係団体の財政状況及び健全化判断比率'!B69="","",'各会計、関係団体の財政状況及び健全化判断比率'!B69)</f>
        <v>大島地区衛生組合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加計呂麻バス</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瀬戸内町介護保険特別会計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瀬戸内町農業集落排水道事業会計</v>
      </c>
      <c r="AP36" s="611"/>
      <c r="AQ36" s="611"/>
      <c r="AR36" s="611"/>
      <c r="AS36" s="611"/>
      <c r="AT36" s="611"/>
      <c r="AU36" s="611"/>
      <c r="AV36" s="611"/>
      <c r="AW36" s="611"/>
      <c r="AX36" s="611"/>
      <c r="AY36" s="611"/>
      <c r="AZ36" s="611"/>
      <c r="BA36" s="611"/>
      <c r="BB36" s="611"/>
      <c r="BC36" s="611"/>
      <c r="BD36" s="163"/>
      <c r="BE36" s="610">
        <f t="shared" si="1"/>
        <v>12</v>
      </c>
      <c r="BF36" s="610"/>
      <c r="BG36" s="611" t="str">
        <f>IF('各会計、関係団体の財政状況及び健全化判断比率'!B37="","",'各会計、関係団体の財政状況及び健全化判断比率'!B37)</f>
        <v>瀬戸内町屠畜場事業特別会計</v>
      </c>
      <c r="BH36" s="611"/>
      <c r="BI36" s="611"/>
      <c r="BJ36" s="611"/>
      <c r="BK36" s="611"/>
      <c r="BL36" s="611"/>
      <c r="BM36" s="611"/>
      <c r="BN36" s="611"/>
      <c r="BO36" s="611"/>
      <c r="BP36" s="611"/>
      <c r="BQ36" s="611"/>
      <c r="BR36" s="611"/>
      <c r="BS36" s="611"/>
      <c r="BT36" s="611"/>
      <c r="BU36" s="611"/>
      <c r="BV36" s="163"/>
      <c r="BW36" s="610">
        <f t="shared" si="2"/>
        <v>15</v>
      </c>
      <c r="BX36" s="610"/>
      <c r="BY36" s="611" t="str">
        <f>IF('各会計、関係団体の財政状況及び健全化判断比率'!B70="","",'各会計、関係団体の財政状況及び健全化判断比率'!B70)</f>
        <v>大島地区消防組合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瀬戸内町後期高齢者医療事業特別会計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16</v>
      </c>
      <c r="BX37" s="610"/>
      <c r="BY37" s="611" t="str">
        <f>IF('各会計、関係団体の財政状況及び健全化判断比率'!B71="","",'各会計、関係団体の財政状況及び健全化判断比率'!B71)</f>
        <v>奄美群島広域事務組合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17</v>
      </c>
      <c r="BX38" s="610"/>
      <c r="BY38" s="611" t="str">
        <f>IF('各会計、関係団体の財政状況及び健全化判断比率'!B72="","",'各会計、関係団体の財政状況及び健全化判断比率'!B72)</f>
        <v>奄美大島地区介護保険一部事務組合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18</v>
      </c>
      <c r="BX39" s="610"/>
      <c r="BY39" s="611" t="str">
        <f>IF('各会計、関係団体の財政状況及び健全化判断比率'!B73="","",'各会計、関係団体の財政状況及び健全化判断比率'!B73)</f>
        <v>鹿児島県後期高齢者医療広域連合（一般会計）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19</v>
      </c>
      <c r="BX40" s="610"/>
      <c r="BY40" s="611" t="str">
        <f>IF('各会計、関係団体の財政状況及び健全化判断比率'!B74="","",'各会計、関係団体の財政状況及び健全化判断比率'!B74)</f>
        <v>鹿児島県後期高齢者医療広域連合（特別会計）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TR8eH1kNcsb/bNiUz8XdWEJlbDw9SLPfFCAxrFWkzk6pERgSiW92O4m9ntZnVInz6X+QUPXlDVFrphUFToP2w==" saltValue="yLM+rR+2iFzVowpg4ArT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754472</v>
      </c>
      <c r="S5" s="626"/>
      <c r="T5" s="626"/>
      <c r="U5" s="626"/>
      <c r="V5" s="626"/>
      <c r="W5" s="626"/>
      <c r="X5" s="626"/>
      <c r="Y5" s="627"/>
      <c r="Z5" s="628">
        <v>6.4</v>
      </c>
      <c r="AA5" s="628"/>
      <c r="AB5" s="628"/>
      <c r="AC5" s="628"/>
      <c r="AD5" s="629">
        <v>754472</v>
      </c>
      <c r="AE5" s="629"/>
      <c r="AF5" s="629"/>
      <c r="AG5" s="629"/>
      <c r="AH5" s="629"/>
      <c r="AI5" s="629"/>
      <c r="AJ5" s="629"/>
      <c r="AK5" s="629"/>
      <c r="AL5" s="630">
        <v>12.8</v>
      </c>
      <c r="AM5" s="631"/>
      <c r="AN5" s="631"/>
      <c r="AO5" s="632"/>
      <c r="AP5" s="622" t="s">
        <v>216</v>
      </c>
      <c r="AQ5" s="623"/>
      <c r="AR5" s="623"/>
      <c r="AS5" s="623"/>
      <c r="AT5" s="623"/>
      <c r="AU5" s="623"/>
      <c r="AV5" s="623"/>
      <c r="AW5" s="623"/>
      <c r="AX5" s="623"/>
      <c r="AY5" s="623"/>
      <c r="AZ5" s="623"/>
      <c r="BA5" s="623"/>
      <c r="BB5" s="623"/>
      <c r="BC5" s="623"/>
      <c r="BD5" s="623"/>
      <c r="BE5" s="623"/>
      <c r="BF5" s="624"/>
      <c r="BG5" s="636">
        <v>754472</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50926</v>
      </c>
      <c r="S6" s="637"/>
      <c r="T6" s="637"/>
      <c r="U6" s="637"/>
      <c r="V6" s="637"/>
      <c r="W6" s="637"/>
      <c r="X6" s="637"/>
      <c r="Y6" s="638"/>
      <c r="Z6" s="639">
        <v>0.4</v>
      </c>
      <c r="AA6" s="639"/>
      <c r="AB6" s="639"/>
      <c r="AC6" s="639"/>
      <c r="AD6" s="640">
        <v>50926</v>
      </c>
      <c r="AE6" s="640"/>
      <c r="AF6" s="640"/>
      <c r="AG6" s="640"/>
      <c r="AH6" s="640"/>
      <c r="AI6" s="640"/>
      <c r="AJ6" s="640"/>
      <c r="AK6" s="640"/>
      <c r="AL6" s="641">
        <v>0.9</v>
      </c>
      <c r="AM6" s="642"/>
      <c r="AN6" s="642"/>
      <c r="AO6" s="643"/>
      <c r="AP6" s="633" t="s">
        <v>221</v>
      </c>
      <c r="AQ6" s="634"/>
      <c r="AR6" s="634"/>
      <c r="AS6" s="634"/>
      <c r="AT6" s="634"/>
      <c r="AU6" s="634"/>
      <c r="AV6" s="634"/>
      <c r="AW6" s="634"/>
      <c r="AX6" s="634"/>
      <c r="AY6" s="634"/>
      <c r="AZ6" s="634"/>
      <c r="BA6" s="634"/>
      <c r="BB6" s="634"/>
      <c r="BC6" s="634"/>
      <c r="BD6" s="634"/>
      <c r="BE6" s="634"/>
      <c r="BF6" s="635"/>
      <c r="BG6" s="636">
        <v>754472</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83144</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83144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350</v>
      </c>
      <c r="S7" s="637"/>
      <c r="T7" s="637"/>
      <c r="U7" s="637"/>
      <c r="V7" s="637"/>
      <c r="W7" s="637"/>
      <c r="X7" s="637"/>
      <c r="Y7" s="638"/>
      <c r="Z7" s="639">
        <v>0</v>
      </c>
      <c r="AA7" s="639"/>
      <c r="AB7" s="639"/>
      <c r="AC7" s="639"/>
      <c r="AD7" s="640">
        <v>350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323304</v>
      </c>
      <c r="BH7" s="637"/>
      <c r="BI7" s="637"/>
      <c r="BJ7" s="637"/>
      <c r="BK7" s="637"/>
      <c r="BL7" s="637"/>
      <c r="BM7" s="637"/>
      <c r="BN7" s="638"/>
      <c r="BO7" s="639">
        <v>42.9</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2160884</v>
      </c>
      <c r="CS7" s="637"/>
      <c r="CT7" s="637"/>
      <c r="CU7" s="637"/>
      <c r="CV7" s="637"/>
      <c r="CW7" s="637"/>
      <c r="CX7" s="637"/>
      <c r="CY7" s="638"/>
      <c r="CZ7" s="639">
        <v>19.5</v>
      </c>
      <c r="DA7" s="639"/>
      <c r="DB7" s="639"/>
      <c r="DC7" s="639"/>
      <c r="DD7" s="645">
        <v>160043</v>
      </c>
      <c r="DE7" s="637"/>
      <c r="DF7" s="637"/>
      <c r="DG7" s="637"/>
      <c r="DH7" s="637"/>
      <c r="DI7" s="637"/>
      <c r="DJ7" s="637"/>
      <c r="DK7" s="637"/>
      <c r="DL7" s="637"/>
      <c r="DM7" s="637"/>
      <c r="DN7" s="637"/>
      <c r="DO7" s="637"/>
      <c r="DP7" s="638"/>
      <c r="DQ7" s="645">
        <v>1525089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4022</v>
      </c>
      <c r="S8" s="637"/>
      <c r="T8" s="637"/>
      <c r="U8" s="637"/>
      <c r="V8" s="637"/>
      <c r="W8" s="637"/>
      <c r="X8" s="637"/>
      <c r="Y8" s="638"/>
      <c r="Z8" s="639">
        <v>0</v>
      </c>
      <c r="AA8" s="639"/>
      <c r="AB8" s="639"/>
      <c r="AC8" s="639"/>
      <c r="AD8" s="640">
        <v>4022</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10428</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1807246</v>
      </c>
      <c r="CS8" s="637"/>
      <c r="CT8" s="637"/>
      <c r="CU8" s="637"/>
      <c r="CV8" s="637"/>
      <c r="CW8" s="637"/>
      <c r="CX8" s="637"/>
      <c r="CY8" s="638"/>
      <c r="CZ8" s="639">
        <v>16.3</v>
      </c>
      <c r="DA8" s="639"/>
      <c r="DB8" s="639"/>
      <c r="DC8" s="639"/>
      <c r="DD8" s="645" t="s">
        <v>122</v>
      </c>
      <c r="DE8" s="637"/>
      <c r="DF8" s="637"/>
      <c r="DG8" s="637"/>
      <c r="DH8" s="637"/>
      <c r="DI8" s="637"/>
      <c r="DJ8" s="637"/>
      <c r="DK8" s="637"/>
      <c r="DL8" s="637"/>
      <c r="DM8" s="637"/>
      <c r="DN8" s="637"/>
      <c r="DO8" s="637"/>
      <c r="DP8" s="638"/>
      <c r="DQ8" s="645">
        <v>1131902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5619</v>
      </c>
      <c r="S9" s="637"/>
      <c r="T9" s="637"/>
      <c r="U9" s="637"/>
      <c r="V9" s="637"/>
      <c r="W9" s="637"/>
      <c r="X9" s="637"/>
      <c r="Y9" s="638"/>
      <c r="Z9" s="639">
        <v>0</v>
      </c>
      <c r="AA9" s="639"/>
      <c r="AB9" s="639"/>
      <c r="AC9" s="639"/>
      <c r="AD9" s="640">
        <v>5619</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274186</v>
      </c>
      <c r="BH9" s="637"/>
      <c r="BI9" s="637"/>
      <c r="BJ9" s="637"/>
      <c r="BK9" s="637"/>
      <c r="BL9" s="637"/>
      <c r="BM9" s="637"/>
      <c r="BN9" s="638"/>
      <c r="BO9" s="639">
        <v>36.299999999999997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832180</v>
      </c>
      <c r="CS9" s="637"/>
      <c r="CT9" s="637"/>
      <c r="CU9" s="637"/>
      <c r="CV9" s="637"/>
      <c r="CW9" s="637"/>
      <c r="CX9" s="637"/>
      <c r="CY9" s="638"/>
      <c r="CZ9" s="639">
        <v>7.5</v>
      </c>
      <c r="DA9" s="639"/>
      <c r="DB9" s="639"/>
      <c r="DC9" s="639"/>
      <c r="DD9" s="645">
        <v>38153</v>
      </c>
      <c r="DE9" s="637"/>
      <c r="DF9" s="637"/>
      <c r="DG9" s="637"/>
      <c r="DH9" s="637"/>
      <c r="DI9" s="637"/>
      <c r="DJ9" s="637"/>
      <c r="DK9" s="637"/>
      <c r="DL9" s="637"/>
      <c r="DM9" s="637"/>
      <c r="DN9" s="637"/>
      <c r="DO9" s="637"/>
      <c r="DP9" s="638"/>
      <c r="DQ9" s="645">
        <v>731960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21117</v>
      </c>
      <c r="BH10" s="637"/>
      <c r="BI10" s="637"/>
      <c r="BJ10" s="637"/>
      <c r="BK10" s="637"/>
      <c r="BL10" s="637"/>
      <c r="BM10" s="637"/>
      <c r="BN10" s="638"/>
      <c r="BO10" s="639">
        <v>2.8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217404</v>
      </c>
      <c r="S11" s="637"/>
      <c r="T11" s="637"/>
      <c r="U11" s="637"/>
      <c r="V11" s="637"/>
      <c r="W11" s="637"/>
      <c r="X11" s="637"/>
      <c r="Y11" s="638"/>
      <c r="Z11" s="641">
        <v>1.8</v>
      </c>
      <c r="AA11" s="642"/>
      <c r="AB11" s="642"/>
      <c r="AC11" s="648"/>
      <c r="AD11" s="645">
        <v>217404</v>
      </c>
      <c r="AE11" s="637"/>
      <c r="AF11" s="637"/>
      <c r="AG11" s="637"/>
      <c r="AH11" s="637"/>
      <c r="AI11" s="637"/>
      <c r="AJ11" s="637"/>
      <c r="AK11" s="638"/>
      <c r="AL11" s="641">
        <v>3.7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17573</v>
      </c>
      <c r="BH11" s="637"/>
      <c r="BI11" s="637"/>
      <c r="BJ11" s="637"/>
      <c r="BK11" s="637"/>
      <c r="BL11" s="637"/>
      <c r="BM11" s="637"/>
      <c r="BN11" s="638"/>
      <c r="BO11" s="639">
        <v>2.2999999999999998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626432</v>
      </c>
      <c r="CS11" s="637"/>
      <c r="CT11" s="637"/>
      <c r="CU11" s="637"/>
      <c r="CV11" s="637"/>
      <c r="CW11" s="637"/>
      <c r="CX11" s="637"/>
      <c r="CY11" s="638"/>
      <c r="CZ11" s="639">
        <v>5.7</v>
      </c>
      <c r="DA11" s="639"/>
      <c r="DB11" s="639"/>
      <c r="DC11" s="639"/>
      <c r="DD11" s="645">
        <v>117579</v>
      </c>
      <c r="DE11" s="637"/>
      <c r="DF11" s="637"/>
      <c r="DG11" s="637"/>
      <c r="DH11" s="637"/>
      <c r="DI11" s="637"/>
      <c r="DJ11" s="637"/>
      <c r="DK11" s="637"/>
      <c r="DL11" s="637"/>
      <c r="DM11" s="637"/>
      <c r="DN11" s="637"/>
      <c r="DO11" s="637"/>
      <c r="DP11" s="638"/>
      <c r="DQ11" s="645">
        <v>342704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321329</v>
      </c>
      <c r="BH12" s="637"/>
      <c r="BI12" s="637"/>
      <c r="BJ12" s="637"/>
      <c r="BK12" s="637"/>
      <c r="BL12" s="637"/>
      <c r="BM12" s="637"/>
      <c r="BN12" s="638"/>
      <c r="BO12" s="639">
        <v>42.6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308626</v>
      </c>
      <c r="CS12" s="637"/>
      <c r="CT12" s="637"/>
      <c r="CU12" s="637"/>
      <c r="CV12" s="637"/>
      <c r="CW12" s="637"/>
      <c r="CX12" s="637"/>
      <c r="CY12" s="638"/>
      <c r="CZ12" s="639">
        <v>2.8</v>
      </c>
      <c r="DA12" s="639"/>
      <c r="DB12" s="639"/>
      <c r="DC12" s="639"/>
      <c r="DD12" s="645">
        <v>19623</v>
      </c>
      <c r="DE12" s="637"/>
      <c r="DF12" s="637"/>
      <c r="DG12" s="637"/>
      <c r="DH12" s="637"/>
      <c r="DI12" s="637"/>
      <c r="DJ12" s="637"/>
      <c r="DK12" s="637"/>
      <c r="DL12" s="637"/>
      <c r="DM12" s="637"/>
      <c r="DN12" s="637"/>
      <c r="DO12" s="637"/>
      <c r="DP12" s="638"/>
      <c r="DQ12" s="645">
        <v>238678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310346</v>
      </c>
      <c r="BH13" s="637"/>
      <c r="BI13" s="637"/>
      <c r="BJ13" s="637"/>
      <c r="BK13" s="637"/>
      <c r="BL13" s="637"/>
      <c r="BM13" s="637"/>
      <c r="BN13" s="638"/>
      <c r="BO13" s="639">
        <v>41.1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1511289</v>
      </c>
      <c r="CS13" s="637"/>
      <c r="CT13" s="637"/>
      <c r="CU13" s="637"/>
      <c r="CV13" s="637"/>
      <c r="CW13" s="637"/>
      <c r="CX13" s="637"/>
      <c r="CY13" s="638"/>
      <c r="CZ13" s="639">
        <v>13.7</v>
      </c>
      <c r="DA13" s="639"/>
      <c r="DB13" s="639"/>
      <c r="DC13" s="639"/>
      <c r="DD13" s="645">
        <v>1234335</v>
      </c>
      <c r="DE13" s="637"/>
      <c r="DF13" s="637"/>
      <c r="DG13" s="637"/>
      <c r="DH13" s="637"/>
      <c r="DI13" s="637"/>
      <c r="DJ13" s="637"/>
      <c r="DK13" s="637"/>
      <c r="DL13" s="637"/>
      <c r="DM13" s="637"/>
      <c r="DN13" s="637"/>
      <c r="DO13" s="637"/>
      <c r="DP13" s="638"/>
      <c r="DQ13" s="645">
        <v>339122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37573</v>
      </c>
      <c r="BH14" s="637"/>
      <c r="BI14" s="637"/>
      <c r="BJ14" s="637"/>
      <c r="BK14" s="637"/>
      <c r="BL14" s="637"/>
      <c r="BM14" s="637"/>
      <c r="BN14" s="638"/>
      <c r="BO14" s="639">
        <v>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402289</v>
      </c>
      <c r="CS14" s="637"/>
      <c r="CT14" s="637"/>
      <c r="CU14" s="637"/>
      <c r="CV14" s="637"/>
      <c r="CW14" s="637"/>
      <c r="CX14" s="637"/>
      <c r="CY14" s="638"/>
      <c r="CZ14" s="639">
        <v>3.6</v>
      </c>
      <c r="DA14" s="639"/>
      <c r="DB14" s="639"/>
      <c r="DC14" s="639"/>
      <c r="DD14" s="645">
        <v>87874</v>
      </c>
      <c r="DE14" s="637"/>
      <c r="DF14" s="637"/>
      <c r="DG14" s="637"/>
      <c r="DH14" s="637"/>
      <c r="DI14" s="637"/>
      <c r="DJ14" s="637"/>
      <c r="DK14" s="637"/>
      <c r="DL14" s="637"/>
      <c r="DM14" s="637"/>
      <c r="DN14" s="637"/>
      <c r="DO14" s="637"/>
      <c r="DP14" s="638"/>
      <c r="DQ14" s="645">
        <v>312892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3674</v>
      </c>
      <c r="S15" s="637"/>
      <c r="T15" s="637"/>
      <c r="U15" s="637"/>
      <c r="V15" s="637"/>
      <c r="W15" s="637"/>
      <c r="X15" s="637"/>
      <c r="Y15" s="638"/>
      <c r="Z15" s="639">
        <v>0</v>
      </c>
      <c r="AA15" s="639"/>
      <c r="AB15" s="639"/>
      <c r="AC15" s="639"/>
      <c r="AD15" s="640">
        <v>3674</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72266</v>
      </c>
      <c r="BH15" s="637"/>
      <c r="BI15" s="637"/>
      <c r="BJ15" s="637"/>
      <c r="BK15" s="637"/>
      <c r="BL15" s="637"/>
      <c r="BM15" s="637"/>
      <c r="BN15" s="638"/>
      <c r="BO15" s="639">
        <v>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1190912</v>
      </c>
      <c r="CS15" s="637"/>
      <c r="CT15" s="637"/>
      <c r="CU15" s="637"/>
      <c r="CV15" s="637"/>
      <c r="CW15" s="637"/>
      <c r="CX15" s="637"/>
      <c r="CY15" s="638"/>
      <c r="CZ15" s="639">
        <v>10.8</v>
      </c>
      <c r="DA15" s="639"/>
      <c r="DB15" s="639"/>
      <c r="DC15" s="639"/>
      <c r="DD15" s="645">
        <v>208545</v>
      </c>
      <c r="DE15" s="637"/>
      <c r="DF15" s="637"/>
      <c r="DG15" s="637"/>
      <c r="DH15" s="637"/>
      <c r="DI15" s="637"/>
      <c r="DJ15" s="637"/>
      <c r="DK15" s="637"/>
      <c r="DL15" s="637"/>
      <c r="DM15" s="637"/>
      <c r="DN15" s="637"/>
      <c r="DO15" s="637"/>
      <c r="DP15" s="638"/>
      <c r="DQ15" s="645">
        <v>807459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14875</v>
      </c>
      <c r="S16" s="637"/>
      <c r="T16" s="637"/>
      <c r="U16" s="637"/>
      <c r="V16" s="637"/>
      <c r="W16" s="637"/>
      <c r="X16" s="637"/>
      <c r="Y16" s="638"/>
      <c r="Z16" s="639">
        <v>0.1</v>
      </c>
      <c r="AA16" s="639"/>
      <c r="AB16" s="639"/>
      <c r="AC16" s="639"/>
      <c r="AD16" s="640">
        <v>14875</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578270</v>
      </c>
      <c r="CS16" s="637"/>
      <c r="CT16" s="637"/>
      <c r="CU16" s="637"/>
      <c r="CV16" s="637"/>
      <c r="CW16" s="637"/>
      <c r="CX16" s="637"/>
      <c r="CY16" s="638"/>
      <c r="CZ16" s="639">
        <v>5.2</v>
      </c>
      <c r="DA16" s="639"/>
      <c r="DB16" s="639"/>
      <c r="DC16" s="639"/>
      <c r="DD16" s="645" t="s">
        <v>122</v>
      </c>
      <c r="DE16" s="637"/>
      <c r="DF16" s="637"/>
      <c r="DG16" s="637"/>
      <c r="DH16" s="637"/>
      <c r="DI16" s="637"/>
      <c r="DJ16" s="637"/>
      <c r="DK16" s="637"/>
      <c r="DL16" s="637"/>
      <c r="DM16" s="637"/>
      <c r="DN16" s="637"/>
      <c r="DO16" s="637"/>
      <c r="DP16" s="638"/>
      <c r="DQ16" s="645">
        <v>122768</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31294</v>
      </c>
      <c r="S17" s="637"/>
      <c r="T17" s="637"/>
      <c r="U17" s="637"/>
      <c r="V17" s="637"/>
      <c r="W17" s="637"/>
      <c r="X17" s="637"/>
      <c r="Y17" s="638"/>
      <c r="Z17" s="639">
        <v>0.3</v>
      </c>
      <c r="AA17" s="639"/>
      <c r="AB17" s="639"/>
      <c r="AC17" s="639"/>
      <c r="AD17" s="640">
        <v>31294</v>
      </c>
      <c r="AE17" s="640"/>
      <c r="AF17" s="640"/>
      <c r="AG17" s="640"/>
      <c r="AH17" s="640"/>
      <c r="AI17" s="640"/>
      <c r="AJ17" s="640"/>
      <c r="AK17" s="640"/>
      <c r="AL17" s="641">
        <v>0.5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1474994</v>
      </c>
      <c r="CS17" s="637"/>
      <c r="CT17" s="637"/>
      <c r="CU17" s="637"/>
      <c r="CV17" s="637"/>
      <c r="CW17" s="637"/>
      <c r="CX17" s="637"/>
      <c r="CY17" s="638"/>
      <c r="CZ17" s="639">
        <v>13.3</v>
      </c>
      <c r="DA17" s="639"/>
      <c r="DB17" s="639"/>
      <c r="DC17" s="639"/>
      <c r="DD17" s="645" t="s">
        <v>122</v>
      </c>
      <c r="DE17" s="637"/>
      <c r="DF17" s="637"/>
      <c r="DG17" s="637"/>
      <c r="DH17" s="637"/>
      <c r="DI17" s="637"/>
      <c r="DJ17" s="637"/>
      <c r="DK17" s="637"/>
      <c r="DL17" s="637"/>
      <c r="DM17" s="637"/>
      <c r="DN17" s="637"/>
      <c r="DO17" s="637"/>
      <c r="DP17" s="638"/>
      <c r="DQ17" s="645">
        <v>1442274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1593</v>
      </c>
      <c r="S18" s="637"/>
      <c r="T18" s="637"/>
      <c r="U18" s="637"/>
      <c r="V18" s="637"/>
      <c r="W18" s="637"/>
      <c r="X18" s="637"/>
      <c r="Y18" s="638"/>
      <c r="Z18" s="639">
        <v>0</v>
      </c>
      <c r="AA18" s="639"/>
      <c r="AB18" s="639"/>
      <c r="AC18" s="639"/>
      <c r="AD18" s="640">
        <v>1593</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94920</v>
      </c>
      <c r="CS18" s="637"/>
      <c r="CT18" s="637"/>
      <c r="CU18" s="637"/>
      <c r="CV18" s="637"/>
      <c r="CW18" s="637"/>
      <c r="CX18" s="637"/>
      <c r="CY18" s="638"/>
      <c r="CZ18" s="639">
        <v>0.9</v>
      </c>
      <c r="DA18" s="639"/>
      <c r="DB18" s="639"/>
      <c r="DC18" s="639"/>
      <c r="DD18" s="645" t="s">
        <v>122</v>
      </c>
      <c r="DE18" s="637"/>
      <c r="DF18" s="637"/>
      <c r="DG18" s="637"/>
      <c r="DH18" s="637"/>
      <c r="DI18" s="637"/>
      <c r="DJ18" s="637"/>
      <c r="DK18" s="637"/>
      <c r="DL18" s="637"/>
      <c r="DM18" s="637"/>
      <c r="DN18" s="637"/>
      <c r="DO18" s="637"/>
      <c r="DP18" s="638"/>
      <c r="DQ18" s="645">
        <v>94920</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29701</v>
      </c>
      <c r="S19" s="637"/>
      <c r="T19" s="637"/>
      <c r="U19" s="637"/>
      <c r="V19" s="637"/>
      <c r="W19" s="637"/>
      <c r="X19" s="637"/>
      <c r="Y19" s="638"/>
      <c r="Z19" s="639">
        <v>0.3</v>
      </c>
      <c r="AA19" s="639"/>
      <c r="AB19" s="639"/>
      <c r="AC19" s="639"/>
      <c r="AD19" s="640">
        <v>29701</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11071186</v>
      </c>
      <c r="CS20" s="637"/>
      <c r="CT20" s="637"/>
      <c r="CU20" s="637"/>
      <c r="CV20" s="637"/>
      <c r="CW20" s="637"/>
      <c r="CX20" s="637"/>
      <c r="CY20" s="638"/>
      <c r="CZ20" s="639">
        <v>100</v>
      </c>
      <c r="DA20" s="639"/>
      <c r="DB20" s="639"/>
      <c r="DC20" s="639"/>
      <c r="DD20" s="645">
        <v>1866152</v>
      </c>
      <c r="DE20" s="637"/>
      <c r="DF20" s="637"/>
      <c r="DG20" s="637"/>
      <c r="DH20" s="637"/>
      <c r="DI20" s="637"/>
      <c r="DJ20" s="637"/>
      <c r="DK20" s="637"/>
      <c r="DL20" s="637"/>
      <c r="DM20" s="637"/>
      <c r="DN20" s="637"/>
      <c r="DO20" s="637"/>
      <c r="DP20" s="638"/>
      <c r="DQ20" s="645">
        <v>7172912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5069492</v>
      </c>
      <c r="S21" s="637"/>
      <c r="T21" s="637"/>
      <c r="U21" s="637"/>
      <c r="V21" s="637"/>
      <c r="W21" s="637"/>
      <c r="X21" s="637"/>
      <c r="Y21" s="638"/>
      <c r="Z21" s="639">
        <v>42.7</v>
      </c>
      <c r="AA21" s="639"/>
      <c r="AB21" s="639"/>
      <c r="AC21" s="639"/>
      <c r="AD21" s="640">
        <v>4691077</v>
      </c>
      <c r="AE21" s="640"/>
      <c r="AF21" s="640"/>
      <c r="AG21" s="640"/>
      <c r="AH21" s="640"/>
      <c r="AI21" s="640"/>
      <c r="AJ21" s="640"/>
      <c r="AK21" s="640"/>
      <c r="AL21" s="641">
        <v>79.900000000000006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4691077</v>
      </c>
      <c r="S22" s="637"/>
      <c r="T22" s="637"/>
      <c r="U22" s="637"/>
      <c r="V22" s="637"/>
      <c r="W22" s="637"/>
      <c r="X22" s="637"/>
      <c r="Y22" s="638"/>
      <c r="Z22" s="639">
        <v>39.6</v>
      </c>
      <c r="AA22" s="639"/>
      <c r="AB22" s="639"/>
      <c r="AC22" s="639"/>
      <c r="AD22" s="640">
        <v>4691077</v>
      </c>
      <c r="AE22" s="640"/>
      <c r="AF22" s="640"/>
      <c r="AG22" s="640"/>
      <c r="AH22" s="640"/>
      <c r="AI22" s="640"/>
      <c r="AJ22" s="640"/>
      <c r="AK22" s="640"/>
      <c r="AL22" s="641">
        <v>79.900000000000006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378415</v>
      </c>
      <c r="S23" s="637"/>
      <c r="T23" s="637"/>
      <c r="U23" s="637"/>
      <c r="V23" s="637"/>
      <c r="W23" s="637"/>
      <c r="X23" s="637"/>
      <c r="Y23" s="638"/>
      <c r="Z23" s="639">
        <v>3.2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4279055</v>
      </c>
      <c r="CS24" s="626"/>
      <c r="CT24" s="626"/>
      <c r="CU24" s="626"/>
      <c r="CV24" s="626"/>
      <c r="CW24" s="626"/>
      <c r="CX24" s="626"/>
      <c r="CY24" s="627"/>
      <c r="CZ24" s="630">
        <v>38.700000000000003</v>
      </c>
      <c r="DA24" s="631"/>
      <c r="DB24" s="631"/>
      <c r="DC24" s="647"/>
      <c r="DD24" s="668">
        <v>3659323</v>
      </c>
      <c r="DE24" s="626"/>
      <c r="DF24" s="626"/>
      <c r="DG24" s="626"/>
      <c r="DH24" s="626"/>
      <c r="DI24" s="626"/>
      <c r="DJ24" s="626"/>
      <c r="DK24" s="627"/>
      <c r="DL24" s="668">
        <v>3460143</v>
      </c>
      <c r="DM24" s="626"/>
      <c r="DN24" s="626"/>
      <c r="DO24" s="626"/>
      <c r="DP24" s="626"/>
      <c r="DQ24" s="626"/>
      <c r="DR24" s="626"/>
      <c r="DS24" s="626"/>
      <c r="DT24" s="626"/>
      <c r="DU24" s="626"/>
      <c r="DV24" s="627"/>
      <c r="DW24" s="630">
        <v>58.8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6152128</v>
      </c>
      <c r="S25" s="637"/>
      <c r="T25" s="637"/>
      <c r="U25" s="637"/>
      <c r="V25" s="637"/>
      <c r="W25" s="637"/>
      <c r="X25" s="637"/>
      <c r="Y25" s="638"/>
      <c r="Z25" s="639">
        <v>51.9</v>
      </c>
      <c r="AA25" s="639"/>
      <c r="AB25" s="639"/>
      <c r="AC25" s="639"/>
      <c r="AD25" s="640">
        <v>5773713</v>
      </c>
      <c r="AE25" s="640"/>
      <c r="AF25" s="640"/>
      <c r="AG25" s="640"/>
      <c r="AH25" s="640"/>
      <c r="AI25" s="640"/>
      <c r="AJ25" s="640"/>
      <c r="AK25" s="640"/>
      <c r="AL25" s="641">
        <v>98.3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1948871</v>
      </c>
      <c r="CS25" s="657"/>
      <c r="CT25" s="657"/>
      <c r="CU25" s="657"/>
      <c r="CV25" s="657"/>
      <c r="CW25" s="657"/>
      <c r="CX25" s="657"/>
      <c r="CY25" s="658"/>
      <c r="CZ25" s="641">
        <v>17.600000000000001</v>
      </c>
      <c r="DA25" s="669"/>
      <c r="DB25" s="669"/>
      <c r="DC25" s="671"/>
      <c r="DD25" s="645">
        <v>1824046</v>
      </c>
      <c r="DE25" s="657"/>
      <c r="DF25" s="657"/>
      <c r="DG25" s="657"/>
      <c r="DH25" s="657"/>
      <c r="DI25" s="657"/>
      <c r="DJ25" s="657"/>
      <c r="DK25" s="658"/>
      <c r="DL25" s="645">
        <v>1745979</v>
      </c>
      <c r="DM25" s="657"/>
      <c r="DN25" s="657"/>
      <c r="DO25" s="657"/>
      <c r="DP25" s="657"/>
      <c r="DQ25" s="657"/>
      <c r="DR25" s="657"/>
      <c r="DS25" s="657"/>
      <c r="DT25" s="657"/>
      <c r="DU25" s="657"/>
      <c r="DV25" s="658"/>
      <c r="DW25" s="641">
        <v>29.7</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639</v>
      </c>
      <c r="S26" s="637"/>
      <c r="T26" s="637"/>
      <c r="U26" s="637"/>
      <c r="V26" s="637"/>
      <c r="W26" s="637"/>
      <c r="X26" s="637"/>
      <c r="Y26" s="638"/>
      <c r="Z26" s="639">
        <v>0</v>
      </c>
      <c r="AA26" s="639"/>
      <c r="AB26" s="639"/>
      <c r="AC26" s="639"/>
      <c r="AD26" s="640">
        <v>639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913421</v>
      </c>
      <c r="CS26" s="637"/>
      <c r="CT26" s="637"/>
      <c r="CU26" s="637"/>
      <c r="CV26" s="637"/>
      <c r="CW26" s="637"/>
      <c r="CX26" s="637"/>
      <c r="CY26" s="638"/>
      <c r="CZ26" s="641">
        <v>8.3000000000000007</v>
      </c>
      <c r="DA26" s="669"/>
      <c r="DB26" s="669"/>
      <c r="DC26" s="671"/>
      <c r="DD26" s="645">
        <v>852904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21015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754472</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855190</v>
      </c>
      <c r="CS27" s="657"/>
      <c r="CT27" s="657"/>
      <c r="CU27" s="657"/>
      <c r="CV27" s="657"/>
      <c r="CW27" s="657"/>
      <c r="CX27" s="657"/>
      <c r="CY27" s="658"/>
      <c r="CZ27" s="641">
        <v>7.7</v>
      </c>
      <c r="DA27" s="669"/>
      <c r="DB27" s="669"/>
      <c r="DC27" s="671"/>
      <c r="DD27" s="645">
        <v>393003</v>
      </c>
      <c r="DE27" s="657"/>
      <c r="DF27" s="657"/>
      <c r="DG27" s="657"/>
      <c r="DH27" s="657"/>
      <c r="DI27" s="657"/>
      <c r="DJ27" s="657"/>
      <c r="DK27" s="658"/>
      <c r="DL27" s="645">
        <v>271890</v>
      </c>
      <c r="DM27" s="657"/>
      <c r="DN27" s="657"/>
      <c r="DO27" s="657"/>
      <c r="DP27" s="657"/>
      <c r="DQ27" s="657"/>
      <c r="DR27" s="657"/>
      <c r="DS27" s="657"/>
      <c r="DT27" s="657"/>
      <c r="DU27" s="657"/>
      <c r="DV27" s="658"/>
      <c r="DW27" s="641">
        <v>4.5999999999999996</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188019</v>
      </c>
      <c r="S28" s="637"/>
      <c r="T28" s="637"/>
      <c r="U28" s="637"/>
      <c r="V28" s="637"/>
      <c r="W28" s="637"/>
      <c r="X28" s="637"/>
      <c r="Y28" s="638"/>
      <c r="Z28" s="639">
        <v>1.6</v>
      </c>
      <c r="AA28" s="639"/>
      <c r="AB28" s="639"/>
      <c r="AC28" s="639"/>
      <c r="AD28" s="640">
        <v>5568</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1474994</v>
      </c>
      <c r="CS28" s="637"/>
      <c r="CT28" s="637"/>
      <c r="CU28" s="637"/>
      <c r="CV28" s="637"/>
      <c r="CW28" s="637"/>
      <c r="CX28" s="637"/>
      <c r="CY28" s="638"/>
      <c r="CZ28" s="641">
        <v>13.3</v>
      </c>
      <c r="DA28" s="669"/>
      <c r="DB28" s="669"/>
      <c r="DC28" s="671"/>
      <c r="DD28" s="645">
        <v>1442274</v>
      </c>
      <c r="DE28" s="637"/>
      <c r="DF28" s="637"/>
      <c r="DG28" s="637"/>
      <c r="DH28" s="637"/>
      <c r="DI28" s="637"/>
      <c r="DJ28" s="637"/>
      <c r="DK28" s="638"/>
      <c r="DL28" s="645">
        <v>1442274</v>
      </c>
      <c r="DM28" s="637"/>
      <c r="DN28" s="637"/>
      <c r="DO28" s="637"/>
      <c r="DP28" s="637"/>
      <c r="DQ28" s="637"/>
      <c r="DR28" s="637"/>
      <c r="DS28" s="637"/>
      <c r="DT28" s="637"/>
      <c r="DU28" s="637"/>
      <c r="DV28" s="638"/>
      <c r="DW28" s="641">
        <v>24.5</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7556</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1473318</v>
      </c>
      <c r="CS29" s="657"/>
      <c r="CT29" s="657"/>
      <c r="CU29" s="657"/>
      <c r="CV29" s="657"/>
      <c r="CW29" s="657"/>
      <c r="CX29" s="657"/>
      <c r="CY29" s="658"/>
      <c r="CZ29" s="641">
        <v>13.3</v>
      </c>
      <c r="DA29" s="669"/>
      <c r="DB29" s="669"/>
      <c r="DC29" s="671"/>
      <c r="DD29" s="645">
        <v>1440598</v>
      </c>
      <c r="DE29" s="657"/>
      <c r="DF29" s="657"/>
      <c r="DG29" s="657"/>
      <c r="DH29" s="657"/>
      <c r="DI29" s="657"/>
      <c r="DJ29" s="657"/>
      <c r="DK29" s="658"/>
      <c r="DL29" s="645">
        <v>1440598</v>
      </c>
      <c r="DM29" s="657"/>
      <c r="DN29" s="657"/>
      <c r="DO29" s="657"/>
      <c r="DP29" s="657"/>
      <c r="DQ29" s="657"/>
      <c r="DR29" s="657"/>
      <c r="DS29" s="657"/>
      <c r="DT29" s="657"/>
      <c r="DU29" s="657"/>
      <c r="DV29" s="658"/>
      <c r="DW29" s="641">
        <v>24.5</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1280653</v>
      </c>
      <c r="S30" s="637"/>
      <c r="T30" s="637"/>
      <c r="U30" s="637"/>
      <c r="V30" s="637"/>
      <c r="W30" s="637"/>
      <c r="X30" s="637"/>
      <c r="Y30" s="638"/>
      <c r="Z30" s="639">
        <v>10.8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1453639</v>
      </c>
      <c r="CS30" s="637"/>
      <c r="CT30" s="637"/>
      <c r="CU30" s="637"/>
      <c r="CV30" s="637"/>
      <c r="CW30" s="637"/>
      <c r="CX30" s="637"/>
      <c r="CY30" s="638"/>
      <c r="CZ30" s="641">
        <v>13.1</v>
      </c>
      <c r="DA30" s="669"/>
      <c r="DB30" s="669"/>
      <c r="DC30" s="671"/>
      <c r="DD30" s="645">
        <v>1420959</v>
      </c>
      <c r="DE30" s="637"/>
      <c r="DF30" s="637"/>
      <c r="DG30" s="637"/>
      <c r="DH30" s="637"/>
      <c r="DI30" s="637"/>
      <c r="DJ30" s="637"/>
      <c r="DK30" s="638"/>
      <c r="DL30" s="645">
        <v>1420959</v>
      </c>
      <c r="DM30" s="637"/>
      <c r="DN30" s="637"/>
      <c r="DO30" s="637"/>
      <c r="DP30" s="637"/>
      <c r="DQ30" s="637"/>
      <c r="DR30" s="637"/>
      <c r="DS30" s="637"/>
      <c r="DT30" s="637"/>
      <c r="DU30" s="637"/>
      <c r="DV30" s="638"/>
      <c r="DW30" s="641">
        <v>24.2</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98.3</v>
      </c>
      <c r="BH31" s="680"/>
      <c r="BI31" s="680"/>
      <c r="BJ31" s="680"/>
      <c r="BK31" s="680"/>
      <c r="BL31" s="680"/>
      <c r="BM31" s="631">
        <v>95</v>
      </c>
      <c r="BN31" s="680"/>
      <c r="BO31" s="680"/>
      <c r="BP31" s="680"/>
      <c r="BQ31" s="681"/>
      <c r="BR31" s="683">
        <v>98.7</v>
      </c>
      <c r="BS31" s="680"/>
      <c r="BT31" s="680"/>
      <c r="BU31" s="680"/>
      <c r="BV31" s="680"/>
      <c r="BW31" s="680"/>
      <c r="BX31" s="631">
        <v>95</v>
      </c>
      <c r="BY31" s="680"/>
      <c r="BZ31" s="680"/>
      <c r="CA31" s="680"/>
      <c r="CB31" s="681"/>
      <c r="CD31" s="676"/>
      <c r="CE31" s="677"/>
      <c r="CF31" s="633" t="s">
        <v>300</v>
      </c>
      <c r="CG31" s="634"/>
      <c r="CH31" s="634"/>
      <c r="CI31" s="634"/>
      <c r="CJ31" s="634"/>
      <c r="CK31" s="634"/>
      <c r="CL31" s="634"/>
      <c r="CM31" s="634"/>
      <c r="CN31" s="634"/>
      <c r="CO31" s="634"/>
      <c r="CP31" s="634"/>
      <c r="CQ31" s="635"/>
      <c r="CR31" s="636">
        <v>19679</v>
      </c>
      <c r="CS31" s="657"/>
      <c r="CT31" s="657"/>
      <c r="CU31" s="657"/>
      <c r="CV31" s="657"/>
      <c r="CW31" s="657"/>
      <c r="CX31" s="657"/>
      <c r="CY31" s="658"/>
      <c r="CZ31" s="641">
        <v>0.2</v>
      </c>
      <c r="DA31" s="669"/>
      <c r="DB31" s="669"/>
      <c r="DC31" s="671"/>
      <c r="DD31" s="645">
        <v>19639</v>
      </c>
      <c r="DE31" s="657"/>
      <c r="DF31" s="657"/>
      <c r="DG31" s="657"/>
      <c r="DH31" s="657"/>
      <c r="DI31" s="657"/>
      <c r="DJ31" s="657"/>
      <c r="DK31" s="658"/>
      <c r="DL31" s="645">
        <v>19639</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1091332</v>
      </c>
      <c r="S32" s="637"/>
      <c r="T32" s="637"/>
      <c r="U32" s="637"/>
      <c r="V32" s="637"/>
      <c r="W32" s="637"/>
      <c r="X32" s="637"/>
      <c r="Y32" s="638"/>
      <c r="Z32" s="639">
        <v>9.1999999999999993</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97.7</v>
      </c>
      <c r="BH32" s="657"/>
      <c r="BI32" s="657"/>
      <c r="BJ32" s="657"/>
      <c r="BK32" s="657"/>
      <c r="BL32" s="657"/>
      <c r="BM32" s="642">
        <v>96</v>
      </c>
      <c r="BN32" s="657"/>
      <c r="BO32" s="657"/>
      <c r="BP32" s="657"/>
      <c r="BQ32" s="682"/>
      <c r="BR32" s="693">
        <v>98.8</v>
      </c>
      <c r="BS32" s="657"/>
      <c r="BT32" s="657"/>
      <c r="BU32" s="657"/>
      <c r="BV32" s="657"/>
      <c r="BW32" s="657"/>
      <c r="BX32" s="642">
        <v>97.3</v>
      </c>
      <c r="BY32" s="657"/>
      <c r="BZ32" s="657"/>
      <c r="CA32" s="657"/>
      <c r="CB32" s="682"/>
      <c r="CD32" s="678"/>
      <c r="CE32" s="679"/>
      <c r="CF32" s="633" t="s">
        <v>304</v>
      </c>
      <c r="CG32" s="634"/>
      <c r="CH32" s="634"/>
      <c r="CI32" s="634"/>
      <c r="CJ32" s="634"/>
      <c r="CK32" s="634"/>
      <c r="CL32" s="634"/>
      <c r="CM32" s="634"/>
      <c r="CN32" s="634"/>
      <c r="CO32" s="634"/>
      <c r="CP32" s="634"/>
      <c r="CQ32" s="635"/>
      <c r="CR32" s="636">
        <v>1676</v>
      </c>
      <c r="CS32" s="637"/>
      <c r="CT32" s="637"/>
      <c r="CU32" s="637"/>
      <c r="CV32" s="637"/>
      <c r="CW32" s="637"/>
      <c r="CX32" s="637"/>
      <c r="CY32" s="638"/>
      <c r="CZ32" s="641">
        <v>0</v>
      </c>
      <c r="DA32" s="669"/>
      <c r="DB32" s="669"/>
      <c r="DC32" s="671"/>
      <c r="DD32" s="645">
        <v>1676</v>
      </c>
      <c r="DE32" s="637"/>
      <c r="DF32" s="637"/>
      <c r="DG32" s="637"/>
      <c r="DH32" s="637"/>
      <c r="DI32" s="637"/>
      <c r="DJ32" s="637"/>
      <c r="DK32" s="638"/>
      <c r="DL32" s="645">
        <v>1676</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44491</v>
      </c>
      <c r="S33" s="637"/>
      <c r="T33" s="637"/>
      <c r="U33" s="637"/>
      <c r="V33" s="637"/>
      <c r="W33" s="637"/>
      <c r="X33" s="637"/>
      <c r="Y33" s="638"/>
      <c r="Z33" s="639">
        <v>0.4</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98.4</v>
      </c>
      <c r="BH33" s="695"/>
      <c r="BI33" s="695"/>
      <c r="BJ33" s="695"/>
      <c r="BK33" s="695"/>
      <c r="BL33" s="695"/>
      <c r="BM33" s="696">
        <v>92.3</v>
      </c>
      <c r="BN33" s="695"/>
      <c r="BO33" s="695"/>
      <c r="BP33" s="695"/>
      <c r="BQ33" s="697"/>
      <c r="BR33" s="694">
        <v>98.1</v>
      </c>
      <c r="BS33" s="695"/>
      <c r="BT33" s="695"/>
      <c r="BU33" s="695"/>
      <c r="BV33" s="695"/>
      <c r="BW33" s="695"/>
      <c r="BX33" s="696">
        <v>91.1</v>
      </c>
      <c r="BY33" s="695"/>
      <c r="BZ33" s="695"/>
      <c r="CA33" s="695"/>
      <c r="CB33" s="697"/>
      <c r="CD33" s="633" t="s">
        <v>307</v>
      </c>
      <c r="CE33" s="634"/>
      <c r="CF33" s="634"/>
      <c r="CG33" s="634"/>
      <c r="CH33" s="634"/>
      <c r="CI33" s="634"/>
      <c r="CJ33" s="634"/>
      <c r="CK33" s="634"/>
      <c r="CL33" s="634"/>
      <c r="CM33" s="634"/>
      <c r="CN33" s="634"/>
      <c r="CO33" s="634"/>
      <c r="CP33" s="634"/>
      <c r="CQ33" s="635"/>
      <c r="CR33" s="636">
        <v>4347709</v>
      </c>
      <c r="CS33" s="657"/>
      <c r="CT33" s="657"/>
      <c r="CU33" s="657"/>
      <c r="CV33" s="657"/>
      <c r="CW33" s="657"/>
      <c r="CX33" s="657"/>
      <c r="CY33" s="658"/>
      <c r="CZ33" s="641">
        <v>39.299999999999997</v>
      </c>
      <c r="DA33" s="669"/>
      <c r="DB33" s="669"/>
      <c r="DC33" s="671"/>
      <c r="DD33" s="645">
        <v>3076437</v>
      </c>
      <c r="DE33" s="657"/>
      <c r="DF33" s="657"/>
      <c r="DG33" s="657"/>
      <c r="DH33" s="657"/>
      <c r="DI33" s="657"/>
      <c r="DJ33" s="657"/>
      <c r="DK33" s="658"/>
      <c r="DL33" s="645">
        <v>1971375</v>
      </c>
      <c r="DM33" s="657"/>
      <c r="DN33" s="657"/>
      <c r="DO33" s="657"/>
      <c r="DP33" s="657"/>
      <c r="DQ33" s="657"/>
      <c r="DR33" s="657"/>
      <c r="DS33" s="657"/>
      <c r="DT33" s="657"/>
      <c r="DU33" s="657"/>
      <c r="DV33" s="658"/>
      <c r="DW33" s="641">
        <v>33.5</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168910</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1296449</v>
      </c>
      <c r="CS34" s="637"/>
      <c r="CT34" s="637"/>
      <c r="CU34" s="637"/>
      <c r="CV34" s="637"/>
      <c r="CW34" s="637"/>
      <c r="CX34" s="637"/>
      <c r="CY34" s="638"/>
      <c r="CZ34" s="641">
        <v>11.7</v>
      </c>
      <c r="DA34" s="669"/>
      <c r="DB34" s="669"/>
      <c r="DC34" s="671"/>
      <c r="DD34" s="645">
        <v>858159</v>
      </c>
      <c r="DE34" s="637"/>
      <c r="DF34" s="637"/>
      <c r="DG34" s="637"/>
      <c r="DH34" s="637"/>
      <c r="DI34" s="637"/>
      <c r="DJ34" s="637"/>
      <c r="DK34" s="638"/>
      <c r="DL34" s="645">
        <v>671058</v>
      </c>
      <c r="DM34" s="637"/>
      <c r="DN34" s="637"/>
      <c r="DO34" s="637"/>
      <c r="DP34" s="637"/>
      <c r="DQ34" s="637"/>
      <c r="DR34" s="637"/>
      <c r="DS34" s="637"/>
      <c r="DT34" s="637"/>
      <c r="DU34" s="637"/>
      <c r="DV34" s="638"/>
      <c r="DW34" s="641">
        <v>11.4</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734610</v>
      </c>
      <c r="S35" s="637"/>
      <c r="T35" s="637"/>
      <c r="U35" s="637"/>
      <c r="V35" s="637"/>
      <c r="W35" s="637"/>
      <c r="X35" s="637"/>
      <c r="Y35" s="638"/>
      <c r="Z35" s="639">
        <v>6.2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126695</v>
      </c>
      <c r="CS35" s="657"/>
      <c r="CT35" s="657"/>
      <c r="CU35" s="657"/>
      <c r="CV35" s="657"/>
      <c r="CW35" s="657"/>
      <c r="CX35" s="657"/>
      <c r="CY35" s="658"/>
      <c r="CZ35" s="641">
        <v>1.1000000000000001</v>
      </c>
      <c r="DA35" s="669"/>
      <c r="DB35" s="669"/>
      <c r="DC35" s="671"/>
      <c r="DD35" s="645">
        <v>8449</v>
      </c>
      <c r="DE35" s="657"/>
      <c r="DF35" s="657"/>
      <c r="DG35" s="657"/>
      <c r="DH35" s="657"/>
      <c r="DI35" s="657"/>
      <c r="DJ35" s="657"/>
      <c r="DK35" s="658"/>
      <c r="DL35" s="645">
        <v>6261</v>
      </c>
      <c r="DM35" s="657"/>
      <c r="DN35" s="657"/>
      <c r="DO35" s="657"/>
      <c r="DP35" s="657"/>
      <c r="DQ35" s="657"/>
      <c r="DR35" s="657"/>
      <c r="DS35" s="657"/>
      <c r="DT35" s="657"/>
      <c r="DU35" s="657"/>
      <c r="DV35" s="658"/>
      <c r="DW35" s="641">
        <v>0.1</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894182</v>
      </c>
      <c r="S36" s="637"/>
      <c r="T36" s="637"/>
      <c r="U36" s="637"/>
      <c r="V36" s="637"/>
      <c r="W36" s="637"/>
      <c r="X36" s="637"/>
      <c r="Y36" s="638"/>
      <c r="Z36" s="639">
        <v>7.5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870700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19873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1414517</v>
      </c>
      <c r="CS36" s="637"/>
      <c r="CT36" s="637"/>
      <c r="CU36" s="637"/>
      <c r="CV36" s="637"/>
      <c r="CW36" s="637"/>
      <c r="CX36" s="637"/>
      <c r="CY36" s="638"/>
      <c r="CZ36" s="641">
        <v>12.8</v>
      </c>
      <c r="DA36" s="669"/>
      <c r="DB36" s="669"/>
      <c r="DC36" s="671"/>
      <c r="DD36" s="645">
        <v>996992</v>
      </c>
      <c r="DE36" s="637"/>
      <c r="DF36" s="637"/>
      <c r="DG36" s="637"/>
      <c r="DH36" s="637"/>
      <c r="DI36" s="637"/>
      <c r="DJ36" s="637"/>
      <c r="DK36" s="638"/>
      <c r="DL36" s="645">
        <v>745819</v>
      </c>
      <c r="DM36" s="637"/>
      <c r="DN36" s="637"/>
      <c r="DO36" s="637"/>
      <c r="DP36" s="637"/>
      <c r="DQ36" s="637"/>
      <c r="DR36" s="637"/>
      <c r="DS36" s="637"/>
      <c r="DT36" s="637"/>
      <c r="DU36" s="637"/>
      <c r="DV36" s="638"/>
      <c r="DW36" s="641">
        <v>12.7</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264146</v>
      </c>
      <c r="S37" s="637"/>
      <c r="T37" s="637"/>
      <c r="U37" s="637"/>
      <c r="V37" s="637"/>
      <c r="W37" s="637"/>
      <c r="X37" s="637"/>
      <c r="Y37" s="638"/>
      <c r="Z37" s="639">
        <v>2.2000000000000002</v>
      </c>
      <c r="AA37" s="639"/>
      <c r="AB37" s="639"/>
      <c r="AC37" s="639"/>
      <c r="AD37" s="640">
        <v>93099</v>
      </c>
      <c r="AE37" s="640"/>
      <c r="AF37" s="640"/>
      <c r="AG37" s="640"/>
      <c r="AH37" s="640"/>
      <c r="AI37" s="640"/>
      <c r="AJ37" s="640"/>
      <c r="AK37" s="640"/>
      <c r="AL37" s="641">
        <v>1.6</v>
      </c>
      <c r="AM37" s="642"/>
      <c r="AN37" s="642"/>
      <c r="AO37" s="643"/>
      <c r="AQ37" s="699" t="s">
        <v>319</v>
      </c>
      <c r="AR37" s="700"/>
      <c r="AS37" s="700"/>
      <c r="AT37" s="700"/>
      <c r="AU37" s="700"/>
      <c r="AV37" s="700"/>
      <c r="AW37" s="700"/>
      <c r="AX37" s="700"/>
      <c r="AY37" s="701"/>
      <c r="AZ37" s="636">
        <v>114780</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-4646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359876</v>
      </c>
      <c r="CS37" s="657"/>
      <c r="CT37" s="657"/>
      <c r="CU37" s="657"/>
      <c r="CV37" s="657"/>
      <c r="CW37" s="657"/>
      <c r="CX37" s="657"/>
      <c r="CY37" s="658"/>
      <c r="CZ37" s="641">
        <v>3.3</v>
      </c>
      <c r="DA37" s="669"/>
      <c r="DB37" s="669"/>
      <c r="DC37" s="671"/>
      <c r="DD37" s="645">
        <v>347678</v>
      </c>
      <c r="DE37" s="657"/>
      <c r="DF37" s="657"/>
      <c r="DG37" s="657"/>
      <c r="DH37" s="657"/>
      <c r="DI37" s="657"/>
      <c r="DJ37" s="657"/>
      <c r="DK37" s="658"/>
      <c r="DL37" s="645">
        <v>320647</v>
      </c>
      <c r="DM37" s="657"/>
      <c r="DN37" s="657"/>
      <c r="DO37" s="657"/>
      <c r="DP37" s="657"/>
      <c r="DQ37" s="657"/>
      <c r="DR37" s="657"/>
      <c r="DS37" s="657"/>
      <c r="DT37" s="657"/>
      <c r="DU37" s="657"/>
      <c r="DV37" s="658"/>
      <c r="DW37" s="641">
        <v>5.5</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1012791</v>
      </c>
      <c r="S38" s="637"/>
      <c r="T38" s="637"/>
      <c r="U38" s="637"/>
      <c r="V38" s="637"/>
      <c r="W38" s="637"/>
      <c r="X38" s="637"/>
      <c r="Y38" s="638"/>
      <c r="Z38" s="639">
        <v>8.5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94920</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1525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709249</v>
      </c>
      <c r="CS38" s="637"/>
      <c r="CT38" s="637"/>
      <c r="CU38" s="637"/>
      <c r="CV38" s="637"/>
      <c r="CW38" s="637"/>
      <c r="CX38" s="637"/>
      <c r="CY38" s="638"/>
      <c r="CZ38" s="641">
        <v>6.4</v>
      </c>
      <c r="DA38" s="669"/>
      <c r="DB38" s="669"/>
      <c r="DC38" s="671"/>
      <c r="DD38" s="645">
        <v>583963</v>
      </c>
      <c r="DE38" s="637"/>
      <c r="DF38" s="637"/>
      <c r="DG38" s="637"/>
      <c r="DH38" s="637"/>
      <c r="DI38" s="637"/>
      <c r="DJ38" s="637"/>
      <c r="DK38" s="638"/>
      <c r="DL38" s="645">
        <v>548237</v>
      </c>
      <c r="DM38" s="637"/>
      <c r="DN38" s="637"/>
      <c r="DO38" s="637"/>
      <c r="DP38" s="637"/>
      <c r="DQ38" s="637"/>
      <c r="DR38" s="637"/>
      <c r="DS38" s="637"/>
      <c r="DT38" s="637"/>
      <c r="DU38" s="637"/>
      <c r="DV38" s="638"/>
      <c r="DW38" s="641">
        <v>9.3000000000000007</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29230</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2153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786899</v>
      </c>
      <c r="CS39" s="657"/>
      <c r="CT39" s="657"/>
      <c r="CU39" s="657"/>
      <c r="CV39" s="657"/>
      <c r="CW39" s="657"/>
      <c r="CX39" s="657"/>
      <c r="CY39" s="658"/>
      <c r="CZ39" s="641">
        <v>7.1</v>
      </c>
      <c r="DA39" s="669"/>
      <c r="DB39" s="669"/>
      <c r="DC39" s="671"/>
      <c r="DD39" s="645">
        <v>628874</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10091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17441</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68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13900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11860472</v>
      </c>
      <c r="S41" s="709"/>
      <c r="T41" s="709"/>
      <c r="U41" s="709"/>
      <c r="V41" s="709"/>
      <c r="W41" s="709"/>
      <c r="X41" s="709"/>
      <c r="Y41" s="713"/>
      <c r="Z41" s="714">
        <v>100</v>
      </c>
      <c r="AA41" s="714"/>
      <c r="AB41" s="714"/>
      <c r="AC41" s="714"/>
      <c r="AD41" s="715">
        <v>5873019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142837</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471492</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436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2444422</v>
      </c>
      <c r="CS42" s="657"/>
      <c r="CT42" s="657"/>
      <c r="CU42" s="657"/>
      <c r="CV42" s="657"/>
      <c r="CW42" s="657"/>
      <c r="CX42" s="657"/>
      <c r="CY42" s="658"/>
      <c r="CZ42" s="641">
        <v>22.1</v>
      </c>
      <c r="DA42" s="669"/>
      <c r="DB42" s="669"/>
      <c r="DC42" s="671"/>
      <c r="DD42" s="645">
        <v>437152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34278</v>
      </c>
      <c r="CS43" s="657"/>
      <c r="CT43" s="657"/>
      <c r="CU43" s="657"/>
      <c r="CV43" s="657"/>
      <c r="CW43" s="657"/>
      <c r="CX43" s="657"/>
      <c r="CY43" s="658"/>
      <c r="CZ43" s="641">
        <v>0.3</v>
      </c>
      <c r="DA43" s="669"/>
      <c r="DB43" s="669"/>
      <c r="DC43" s="671"/>
      <c r="DD43" s="645">
        <v>33212</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1866152</v>
      </c>
      <c r="CS44" s="637"/>
      <c r="CT44" s="637"/>
      <c r="CU44" s="637"/>
      <c r="CV44" s="637"/>
      <c r="CW44" s="637"/>
      <c r="CX44" s="637"/>
      <c r="CY44" s="638"/>
      <c r="CZ44" s="641">
        <v>16.899999999999999</v>
      </c>
      <c r="DA44" s="642"/>
      <c r="DB44" s="642"/>
      <c r="DC44" s="648"/>
      <c r="DD44" s="645">
        <v>314384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1295322</v>
      </c>
      <c r="CS45" s="657"/>
      <c r="CT45" s="657"/>
      <c r="CU45" s="657"/>
      <c r="CV45" s="657"/>
      <c r="CW45" s="657"/>
      <c r="CX45" s="657"/>
      <c r="CY45" s="658"/>
      <c r="CZ45" s="641">
        <v>11.7</v>
      </c>
      <c r="DA45" s="669"/>
      <c r="DB45" s="669"/>
      <c r="DC45" s="671"/>
      <c r="DD45" s="645">
        <v>168768</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529826</v>
      </c>
      <c r="CS46" s="637"/>
      <c r="CT46" s="637"/>
      <c r="CU46" s="637"/>
      <c r="CV46" s="637"/>
      <c r="CW46" s="637"/>
      <c r="CX46" s="637"/>
      <c r="CY46" s="638"/>
      <c r="CZ46" s="641">
        <v>4.8</v>
      </c>
      <c r="DA46" s="642"/>
      <c r="DB46" s="642"/>
      <c r="DC46" s="648"/>
      <c r="DD46" s="645">
        <v>128912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578270</v>
      </c>
      <c r="CS47" s="657"/>
      <c r="CT47" s="657"/>
      <c r="CU47" s="657"/>
      <c r="CV47" s="657"/>
      <c r="CW47" s="657"/>
      <c r="CX47" s="657"/>
      <c r="CY47" s="658"/>
      <c r="CZ47" s="641">
        <v>5.2</v>
      </c>
      <c r="DA47" s="669"/>
      <c r="DB47" s="669"/>
      <c r="DC47" s="671"/>
      <c r="DD47" s="645">
        <v>122768</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11071186</v>
      </c>
      <c r="CS49" s="695"/>
      <c r="CT49" s="695"/>
      <c r="CU49" s="695"/>
      <c r="CV49" s="695"/>
      <c r="CW49" s="695"/>
      <c r="CX49" s="695"/>
      <c r="CY49" s="724"/>
      <c r="CZ49" s="716">
        <v>100</v>
      </c>
      <c r="DA49" s="725"/>
      <c r="DB49" s="725"/>
      <c r="DC49" s="726"/>
      <c r="DD49" s="727">
        <v>7172912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4LLx/etfgiQSWGypVONs1Q6Q2EyPCux622DEA16lN4bDbxoTfAive1pZPncPCtv3oJIzCHf37wQ3NF0qgtxrQ==" saltValue="cIT0syk0vtREsKcjWSL8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11756</v>
      </c>
      <c r="R7" s="766"/>
      <c r="S7" s="766"/>
      <c r="T7" s="766"/>
      <c r="U7" s="766"/>
      <c r="V7" s="766">
        <v>10967</v>
      </c>
      <c r="W7" s="766"/>
      <c r="X7" s="766"/>
      <c r="Y7" s="766"/>
      <c r="Z7" s="766"/>
      <c r="AA7" s="766">
        <v>789</v>
      </c>
      <c r="AB7" s="766"/>
      <c r="AC7" s="766"/>
      <c r="AD7" s="766"/>
      <c r="AE7" s="767"/>
      <c r="AF7" s="768">
        <v>525</v>
      </c>
      <c r="AG7" s="769"/>
      <c r="AH7" s="769"/>
      <c r="AI7" s="769"/>
      <c r="AJ7" s="770"/>
      <c r="AK7" s="771">
        <v>735</v>
      </c>
      <c r="AL7" s="772"/>
      <c r="AM7" s="772"/>
      <c r="AN7" s="772"/>
      <c r="AO7" s="772"/>
      <c r="AP7" s="772">
        <v>7721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-939</v>
      </c>
      <c r="CI7" s="757"/>
      <c r="CJ7" s="757"/>
      <c r="CK7" s="757"/>
      <c r="CL7" s="758"/>
      <c r="CM7" s="756">
        <v>-18</v>
      </c>
      <c r="CN7" s="757"/>
      <c r="CO7" s="757"/>
      <c r="CP7" s="757"/>
      <c r="CQ7" s="758"/>
      <c r="CR7" s="756" t="s">
        <v>555</v>
      </c>
      <c r="CS7" s="757"/>
      <c r="CT7" s="757"/>
      <c r="CU7" s="757"/>
      <c r="CV7" s="758"/>
      <c r="CW7" s="756" t="s">
        <v>555</v>
      </c>
      <c r="CX7" s="757"/>
      <c r="CY7" s="757"/>
      <c r="CZ7" s="757"/>
      <c r="DA7" s="758"/>
      <c r="DB7" s="756" t="s">
        <v>555</v>
      </c>
      <c r="DC7" s="757"/>
      <c r="DD7" s="757"/>
      <c r="DE7" s="757"/>
      <c r="DF7" s="758"/>
      <c r="DG7" s="756" t="s">
        <v>555</v>
      </c>
      <c r="DH7" s="757"/>
      <c r="DI7" s="757"/>
      <c r="DJ7" s="757"/>
      <c r="DK7" s="758"/>
      <c r="DL7" s="756">
        <v>189</v>
      </c>
      <c r="DM7" s="757"/>
      <c r="DN7" s="757"/>
      <c r="DO7" s="757"/>
      <c r="DP7" s="758"/>
      <c r="DQ7" s="756">
        <v>170</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213</v>
      </c>
      <c r="R8" s="797"/>
      <c r="S8" s="797"/>
      <c r="T8" s="797"/>
      <c r="U8" s="797"/>
      <c r="V8" s="797">
        <v>213</v>
      </c>
      <c r="W8" s="797"/>
      <c r="X8" s="797"/>
      <c r="Y8" s="797"/>
      <c r="Z8" s="797"/>
      <c r="AA8" s="797">
        <v>0</v>
      </c>
      <c r="AB8" s="797"/>
      <c r="AC8" s="797"/>
      <c r="AD8" s="797"/>
      <c r="AE8" s="798"/>
      <c r="AF8" s="799" t="s">
        <v>122</v>
      </c>
      <c r="AG8" s="800"/>
      <c r="AH8" s="800"/>
      <c r="AI8" s="800"/>
      <c r="AJ8" s="801"/>
      <c r="AK8" s="782">
        <v>91</v>
      </c>
      <c r="AL8" s="783"/>
      <c r="AM8" s="783"/>
      <c r="AN8" s="783"/>
      <c r="AO8" s="783"/>
      <c r="AP8" s="783">
        <v>16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-41</v>
      </c>
      <c r="CI8" s="790"/>
      <c r="CJ8" s="790"/>
      <c r="CK8" s="790"/>
      <c r="CL8" s="791"/>
      <c r="CM8" s="789">
        <v>-45</v>
      </c>
      <c r="CN8" s="790"/>
      <c r="CO8" s="790"/>
      <c r="CP8" s="790"/>
      <c r="CQ8" s="791"/>
      <c r="CR8" s="789" t="s">
        <v>555</v>
      </c>
      <c r="CS8" s="790"/>
      <c r="CT8" s="790"/>
      <c r="CU8" s="790"/>
      <c r="CV8" s="791"/>
      <c r="CW8" s="789" t="s">
        <v>555</v>
      </c>
      <c r="CX8" s="790"/>
      <c r="CY8" s="790"/>
      <c r="CZ8" s="790"/>
      <c r="DA8" s="791"/>
      <c r="DB8" s="789" t="s">
        <v>555</v>
      </c>
      <c r="DC8" s="790"/>
      <c r="DD8" s="790"/>
      <c r="DE8" s="790"/>
      <c r="DF8" s="791"/>
      <c r="DG8" s="789" t="s">
        <v>555</v>
      </c>
      <c r="DH8" s="790"/>
      <c r="DI8" s="790"/>
      <c r="DJ8" s="790"/>
      <c r="DK8" s="791"/>
      <c r="DL8" s="789">
        <v>37</v>
      </c>
      <c r="DM8" s="790"/>
      <c r="DN8" s="790"/>
      <c r="DO8" s="790"/>
      <c r="DP8" s="791"/>
      <c r="DQ8" s="789">
        <v>33</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f>Q7+U8</f>
        <v>11756</v>
      </c>
      <c r="R23" s="806"/>
      <c r="S23" s="806"/>
      <c r="T23" s="806"/>
      <c r="U23" s="806"/>
      <c r="V23" s="806">
        <f>V7+V8</f>
        <v>11180</v>
      </c>
      <c r="W23" s="806"/>
      <c r="X23" s="806"/>
      <c r="Y23" s="806"/>
      <c r="Z23" s="806"/>
      <c r="AA23" s="806">
        <f>AA7+AA8</f>
        <v>789</v>
      </c>
      <c r="AB23" s="806"/>
      <c r="AC23" s="806"/>
      <c r="AD23" s="806"/>
      <c r="AE23" s="807"/>
      <c r="AF23" s="808">
        <v>525</v>
      </c>
      <c r="AG23" s="806"/>
      <c r="AH23" s="806"/>
      <c r="AI23" s="806"/>
      <c r="AJ23" s="809"/>
      <c r="AK23" s="810"/>
      <c r="AL23" s="811"/>
      <c r="AM23" s="811"/>
      <c r="AN23" s="811"/>
      <c r="AO23" s="811"/>
      <c r="AP23" s="806">
        <f>AP7+AP8</f>
        <v>7737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1321</v>
      </c>
      <c r="R28" s="836"/>
      <c r="S28" s="836"/>
      <c r="T28" s="836"/>
      <c r="U28" s="836"/>
      <c r="V28" s="836">
        <v>1301</v>
      </c>
      <c r="W28" s="836"/>
      <c r="X28" s="836"/>
      <c r="Y28" s="836"/>
      <c r="Z28" s="836"/>
      <c r="AA28" s="836">
        <v>20</v>
      </c>
      <c r="AB28" s="836"/>
      <c r="AC28" s="836"/>
      <c r="AD28" s="836"/>
      <c r="AE28" s="837"/>
      <c r="AF28" s="838">
        <v>20</v>
      </c>
      <c r="AG28" s="836"/>
      <c r="AH28" s="836"/>
      <c r="AI28" s="836"/>
      <c r="AJ28" s="839"/>
      <c r="AK28" s="840">
        <v>143</v>
      </c>
      <c r="AL28" s="841"/>
      <c r="AM28" s="841"/>
      <c r="AN28" s="841"/>
      <c r="AO28" s="841"/>
      <c r="AP28" s="841" t="s">
        <v>555</v>
      </c>
      <c r="AQ28" s="841"/>
      <c r="AR28" s="841"/>
      <c r="AS28" s="841"/>
      <c r="AT28" s="841"/>
      <c r="AU28" s="841" t="s">
        <v>555</v>
      </c>
      <c r="AV28" s="841"/>
      <c r="AW28" s="841"/>
      <c r="AX28" s="841"/>
      <c r="AY28" s="841"/>
      <c r="AZ28" s="842" t="s">
        <v>555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38</v>
      </c>
      <c r="R29" s="797"/>
      <c r="S29" s="797"/>
      <c r="T29" s="797"/>
      <c r="U29" s="797"/>
      <c r="V29" s="797">
        <v>36</v>
      </c>
      <c r="W29" s="797"/>
      <c r="X29" s="797"/>
      <c r="Y29" s="797"/>
      <c r="Z29" s="797"/>
      <c r="AA29" s="797">
        <v>2</v>
      </c>
      <c r="AB29" s="797"/>
      <c r="AC29" s="797"/>
      <c r="AD29" s="797"/>
      <c r="AE29" s="798"/>
      <c r="AF29" s="799">
        <v>2</v>
      </c>
      <c r="AG29" s="800"/>
      <c r="AH29" s="800"/>
      <c r="AI29" s="800"/>
      <c r="AJ29" s="801"/>
      <c r="AK29" s="847">
        <v>16</v>
      </c>
      <c r="AL29" s="843"/>
      <c r="AM29" s="843"/>
      <c r="AN29" s="843"/>
      <c r="AO29" s="843"/>
      <c r="AP29" s="843">
        <v>20</v>
      </c>
      <c r="AQ29" s="843"/>
      <c r="AR29" s="843"/>
      <c r="AS29" s="843"/>
      <c r="AT29" s="843"/>
      <c r="AU29" s="843"/>
      <c r="AV29" s="843"/>
      <c r="AW29" s="843"/>
      <c r="AX29" s="843"/>
      <c r="AY29" s="843"/>
      <c r="AZ29" s="844" t="s">
        <v>555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1380</v>
      </c>
      <c r="R30" s="797"/>
      <c r="S30" s="797"/>
      <c r="T30" s="797"/>
      <c r="U30" s="797"/>
      <c r="V30" s="797">
        <v>1287</v>
      </c>
      <c r="W30" s="797"/>
      <c r="X30" s="797"/>
      <c r="Y30" s="797"/>
      <c r="Z30" s="797"/>
      <c r="AA30" s="797">
        <v>93</v>
      </c>
      <c r="AB30" s="797"/>
      <c r="AC30" s="797"/>
      <c r="AD30" s="797"/>
      <c r="AE30" s="798"/>
      <c r="AF30" s="799">
        <v>93</v>
      </c>
      <c r="AG30" s="800"/>
      <c r="AH30" s="800"/>
      <c r="AI30" s="800"/>
      <c r="AJ30" s="801"/>
      <c r="AK30" s="847">
        <v>243</v>
      </c>
      <c r="AL30" s="843"/>
      <c r="AM30" s="843"/>
      <c r="AN30" s="843"/>
      <c r="AO30" s="843"/>
      <c r="AP30" s="843" t="s">
        <v>555</v>
      </c>
      <c r="AQ30" s="843"/>
      <c r="AR30" s="843"/>
      <c r="AS30" s="843"/>
      <c r="AT30" s="843"/>
      <c r="AU30" s="843"/>
      <c r="AV30" s="843"/>
      <c r="AW30" s="843"/>
      <c r="AX30" s="843"/>
      <c r="AY30" s="843"/>
      <c r="AZ30" s="844" t="s">
        <v>555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140</v>
      </c>
      <c r="R31" s="797"/>
      <c r="S31" s="797"/>
      <c r="T31" s="797"/>
      <c r="U31" s="797"/>
      <c r="V31" s="797">
        <v>139</v>
      </c>
      <c r="W31" s="797"/>
      <c r="X31" s="797"/>
      <c r="Y31" s="797"/>
      <c r="Z31" s="797"/>
      <c r="AA31" s="797">
        <v>1</v>
      </c>
      <c r="AB31" s="797"/>
      <c r="AC31" s="797"/>
      <c r="AD31" s="797"/>
      <c r="AE31" s="798"/>
      <c r="AF31" s="799">
        <v>1</v>
      </c>
      <c r="AG31" s="800"/>
      <c r="AH31" s="800"/>
      <c r="AI31" s="800"/>
      <c r="AJ31" s="801"/>
      <c r="AK31" s="847">
        <v>59</v>
      </c>
      <c r="AL31" s="843"/>
      <c r="AM31" s="843"/>
      <c r="AN31" s="843"/>
      <c r="AO31" s="843"/>
      <c r="AP31" s="843" t="s">
        <v>555</v>
      </c>
      <c r="AQ31" s="843"/>
      <c r="AR31" s="843"/>
      <c r="AS31" s="843"/>
      <c r="AT31" s="843"/>
      <c r="AU31" s="843"/>
      <c r="AV31" s="843"/>
      <c r="AW31" s="843"/>
      <c r="AX31" s="843"/>
      <c r="AY31" s="843"/>
      <c r="AZ31" s="844" t="s">
        <v>555</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272</v>
      </c>
      <c r="R32" s="797"/>
      <c r="S32" s="797"/>
      <c r="T32" s="797"/>
      <c r="U32" s="797"/>
      <c r="V32" s="797">
        <v>238</v>
      </c>
      <c r="W32" s="797"/>
      <c r="X32" s="797"/>
      <c r="Y32" s="797"/>
      <c r="Z32" s="797"/>
      <c r="AA32" s="797">
        <v>34</v>
      </c>
      <c r="AB32" s="797"/>
      <c r="AC32" s="797"/>
      <c r="AD32" s="797"/>
      <c r="AE32" s="798"/>
      <c r="AF32" s="799">
        <v>442</v>
      </c>
      <c r="AG32" s="800"/>
      <c r="AH32" s="800"/>
      <c r="AI32" s="800"/>
      <c r="AJ32" s="801"/>
      <c r="AK32" s="847">
        <v>1</v>
      </c>
      <c r="AL32" s="843"/>
      <c r="AM32" s="843"/>
      <c r="AN32" s="843"/>
      <c r="AO32" s="843"/>
      <c r="AP32" s="843">
        <v>1118</v>
      </c>
      <c r="AQ32" s="843"/>
      <c r="AR32" s="843"/>
      <c r="AS32" s="843"/>
      <c r="AT32" s="843"/>
      <c r="AU32" s="843">
        <v>105</v>
      </c>
      <c r="AV32" s="843"/>
      <c r="AW32" s="843"/>
      <c r="AX32" s="843"/>
      <c r="AY32" s="843"/>
      <c r="AZ32" s="844" t="s">
        <v>555</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168</v>
      </c>
      <c r="R33" s="797"/>
      <c r="S33" s="797"/>
      <c r="T33" s="797"/>
      <c r="U33" s="797"/>
      <c r="V33" s="797">
        <v>131</v>
      </c>
      <c r="W33" s="797"/>
      <c r="X33" s="797"/>
      <c r="Y33" s="797"/>
      <c r="Z33" s="797"/>
      <c r="AA33" s="797">
        <v>37</v>
      </c>
      <c r="AB33" s="797"/>
      <c r="AC33" s="797"/>
      <c r="AD33" s="797"/>
      <c r="AE33" s="798"/>
      <c r="AF33" s="799">
        <v>88</v>
      </c>
      <c r="AG33" s="800"/>
      <c r="AH33" s="800"/>
      <c r="AI33" s="800"/>
      <c r="AJ33" s="801"/>
      <c r="AK33" s="847">
        <v>86</v>
      </c>
      <c r="AL33" s="843"/>
      <c r="AM33" s="843"/>
      <c r="AN33" s="843"/>
      <c r="AO33" s="843"/>
      <c r="AP33" s="843">
        <v>667</v>
      </c>
      <c r="AQ33" s="843"/>
      <c r="AR33" s="843"/>
      <c r="AS33" s="843"/>
      <c r="AT33" s="843"/>
      <c r="AU33" s="843">
        <v>650</v>
      </c>
      <c r="AV33" s="843"/>
      <c r="AW33" s="843"/>
      <c r="AX33" s="843"/>
      <c r="AY33" s="843"/>
      <c r="AZ33" s="844" t="s">
        <v>555</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52</v>
      </c>
      <c r="R34" s="797"/>
      <c r="S34" s="797"/>
      <c r="T34" s="797"/>
      <c r="U34" s="797"/>
      <c r="V34" s="797">
        <v>42</v>
      </c>
      <c r="W34" s="797"/>
      <c r="X34" s="797"/>
      <c r="Y34" s="797"/>
      <c r="Z34" s="797"/>
      <c r="AA34" s="797">
        <v>10</v>
      </c>
      <c r="AB34" s="797"/>
      <c r="AC34" s="797"/>
      <c r="AD34" s="797"/>
      <c r="AE34" s="798"/>
      <c r="AF34" s="799">
        <v>14</v>
      </c>
      <c r="AG34" s="800"/>
      <c r="AH34" s="800"/>
      <c r="AI34" s="800"/>
      <c r="AJ34" s="801"/>
      <c r="AK34" s="847">
        <v>15</v>
      </c>
      <c r="AL34" s="843"/>
      <c r="AM34" s="843"/>
      <c r="AN34" s="843"/>
      <c r="AO34" s="843"/>
      <c r="AP34" s="843">
        <v>90</v>
      </c>
      <c r="AQ34" s="843"/>
      <c r="AR34" s="843"/>
      <c r="AS34" s="843"/>
      <c r="AT34" s="843"/>
      <c r="AU34" s="843">
        <v>76</v>
      </c>
      <c r="AV34" s="843"/>
      <c r="AW34" s="843"/>
      <c r="AX34" s="843"/>
      <c r="AY34" s="843"/>
      <c r="AZ34" s="844" t="s">
        <v>555</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555</v>
      </c>
      <c r="R35" s="797"/>
      <c r="S35" s="797"/>
      <c r="T35" s="797"/>
      <c r="U35" s="797"/>
      <c r="V35" s="797">
        <v>465</v>
      </c>
      <c r="W35" s="797"/>
      <c r="X35" s="797"/>
      <c r="Y35" s="797"/>
      <c r="Z35" s="797"/>
      <c r="AA35" s="797">
        <v>90</v>
      </c>
      <c r="AB35" s="797"/>
      <c r="AC35" s="797"/>
      <c r="AD35" s="797"/>
      <c r="AE35" s="798"/>
      <c r="AF35" s="799" t="s">
        <v>122</v>
      </c>
      <c r="AG35" s="800"/>
      <c r="AH35" s="800"/>
      <c r="AI35" s="800"/>
      <c r="AJ35" s="801"/>
      <c r="AK35" s="847">
        <v>95</v>
      </c>
      <c r="AL35" s="843"/>
      <c r="AM35" s="843"/>
      <c r="AN35" s="843"/>
      <c r="AO35" s="843"/>
      <c r="AP35" s="843">
        <v>294</v>
      </c>
      <c r="AQ35" s="843"/>
      <c r="AR35" s="843"/>
      <c r="AS35" s="843"/>
      <c r="AT35" s="843"/>
      <c r="AU35" s="843">
        <v>41</v>
      </c>
      <c r="AV35" s="843"/>
      <c r="AW35" s="843"/>
      <c r="AX35" s="843"/>
      <c r="AY35" s="843"/>
      <c r="AZ35" s="844" t="s">
        <v>555</v>
      </c>
      <c r="BA35" s="844"/>
      <c r="BB35" s="844"/>
      <c r="BC35" s="844"/>
      <c r="BD35" s="844"/>
      <c r="BE35" s="845" t="s">
        <v>398</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399</v>
      </c>
      <c r="C36" s="794"/>
      <c r="D36" s="794"/>
      <c r="E36" s="794"/>
      <c r="F36" s="794"/>
      <c r="G36" s="794"/>
      <c r="H36" s="794"/>
      <c r="I36" s="794"/>
      <c r="J36" s="794"/>
      <c r="K36" s="794"/>
      <c r="L36" s="794"/>
      <c r="M36" s="794"/>
      <c r="N36" s="794"/>
      <c r="O36" s="794"/>
      <c r="P36" s="795"/>
      <c r="Q36" s="796">
        <v>4</v>
      </c>
      <c r="R36" s="797"/>
      <c r="S36" s="797"/>
      <c r="T36" s="797"/>
      <c r="U36" s="797"/>
      <c r="V36" s="797">
        <v>4</v>
      </c>
      <c r="W36" s="797"/>
      <c r="X36" s="797"/>
      <c r="Y36" s="797"/>
      <c r="Z36" s="797"/>
      <c r="AA36" s="797">
        <v>0</v>
      </c>
      <c r="AB36" s="797"/>
      <c r="AC36" s="797"/>
      <c r="AD36" s="797"/>
      <c r="AE36" s="798"/>
      <c r="AF36" s="799" t="s">
        <v>122</v>
      </c>
      <c r="AG36" s="800"/>
      <c r="AH36" s="800"/>
      <c r="AI36" s="800"/>
      <c r="AJ36" s="801"/>
      <c r="AK36" s="847">
        <v>3</v>
      </c>
      <c r="AL36" s="843"/>
      <c r="AM36" s="843"/>
      <c r="AN36" s="843"/>
      <c r="AO36" s="843"/>
      <c r="AP36" s="843">
        <v>18</v>
      </c>
      <c r="AQ36" s="843"/>
      <c r="AR36" s="843"/>
      <c r="AS36" s="843"/>
      <c r="AT36" s="843"/>
      <c r="AU36" s="843">
        <v>13</v>
      </c>
      <c r="AV36" s="843"/>
      <c r="AW36" s="843"/>
      <c r="AX36" s="843"/>
      <c r="AY36" s="843"/>
      <c r="AZ36" s="844" t="s">
        <v>555</v>
      </c>
      <c r="BA36" s="844"/>
      <c r="BB36" s="844"/>
      <c r="BC36" s="844"/>
      <c r="BD36" s="844"/>
      <c r="BE36" s="845" t="s">
        <v>398</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t="s">
        <v>400</v>
      </c>
      <c r="C37" s="794"/>
      <c r="D37" s="794"/>
      <c r="E37" s="794"/>
      <c r="F37" s="794"/>
      <c r="G37" s="794"/>
      <c r="H37" s="794"/>
      <c r="I37" s="794"/>
      <c r="J37" s="794"/>
      <c r="K37" s="794"/>
      <c r="L37" s="794"/>
      <c r="M37" s="794"/>
      <c r="N37" s="794"/>
      <c r="O37" s="794"/>
      <c r="P37" s="795"/>
      <c r="Q37" s="796">
        <v>2</v>
      </c>
      <c r="R37" s="797"/>
      <c r="S37" s="797"/>
      <c r="T37" s="797"/>
      <c r="U37" s="797"/>
      <c r="V37" s="797">
        <v>2</v>
      </c>
      <c r="W37" s="797"/>
      <c r="X37" s="797"/>
      <c r="Y37" s="797"/>
      <c r="Z37" s="797"/>
      <c r="AA37" s="797">
        <v>0</v>
      </c>
      <c r="AB37" s="797"/>
      <c r="AC37" s="797"/>
      <c r="AD37" s="797"/>
      <c r="AE37" s="798"/>
      <c r="AF37" s="799" t="s">
        <v>122</v>
      </c>
      <c r="AG37" s="800"/>
      <c r="AH37" s="800"/>
      <c r="AI37" s="800"/>
      <c r="AJ37" s="801"/>
      <c r="AK37" s="847">
        <v>1</v>
      </c>
      <c r="AL37" s="843"/>
      <c r="AM37" s="843"/>
      <c r="AN37" s="843"/>
      <c r="AO37" s="843"/>
      <c r="AP37" s="843" t="s">
        <v>555</v>
      </c>
      <c r="AQ37" s="843"/>
      <c r="AR37" s="843"/>
      <c r="AS37" s="843"/>
      <c r="AT37" s="843"/>
      <c r="AU37" s="843" t="s">
        <v>555</v>
      </c>
      <c r="AV37" s="843"/>
      <c r="AW37" s="843"/>
      <c r="AX37" s="843"/>
      <c r="AY37" s="843"/>
      <c r="AZ37" s="844" t="s">
        <v>555</v>
      </c>
      <c r="BA37" s="844"/>
      <c r="BB37" s="844"/>
      <c r="BC37" s="844"/>
      <c r="BD37" s="844"/>
      <c r="BE37" s="845" t="s">
        <v>398</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401</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658</v>
      </c>
      <c r="AG63" s="857"/>
      <c r="AH63" s="857"/>
      <c r="AI63" s="857"/>
      <c r="AJ63" s="858"/>
      <c r="AK63" s="859"/>
      <c r="AL63" s="854"/>
      <c r="AM63" s="854"/>
      <c r="AN63" s="854"/>
      <c r="AO63" s="854"/>
      <c r="AP63" s="857">
        <v>2207</v>
      </c>
      <c r="AQ63" s="857"/>
      <c r="AR63" s="857"/>
      <c r="AS63" s="857"/>
      <c r="AT63" s="857"/>
      <c r="AU63" s="857">
        <v>885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404</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405</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558</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555</v>
      </c>
      <c r="AQ68" s="879"/>
      <c r="AR68" s="879"/>
      <c r="AS68" s="879"/>
      <c r="AT68" s="879"/>
      <c r="AU68" s="879" t="s">
        <v>555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559</v>
      </c>
      <c r="C69" s="887"/>
      <c r="D69" s="887"/>
      <c r="E69" s="887"/>
      <c r="F69" s="887"/>
      <c r="G69" s="887"/>
      <c r="H69" s="887"/>
      <c r="I69" s="887"/>
      <c r="J69" s="887"/>
      <c r="K69" s="887"/>
      <c r="L69" s="887"/>
      <c r="M69" s="887"/>
      <c r="N69" s="887"/>
      <c r="O69" s="887"/>
      <c r="P69" s="888"/>
      <c r="Q69" s="889">
        <v>928</v>
      </c>
      <c r="R69" s="843"/>
      <c r="S69" s="843"/>
      <c r="T69" s="843"/>
      <c r="U69" s="843"/>
      <c r="V69" s="843">
        <v>875</v>
      </c>
      <c r="W69" s="843"/>
      <c r="X69" s="843"/>
      <c r="Y69" s="843"/>
      <c r="Z69" s="843"/>
      <c r="AA69" s="843">
        <v>53</v>
      </c>
      <c r="AB69" s="843"/>
      <c r="AC69" s="843"/>
      <c r="AD69" s="843"/>
      <c r="AE69" s="843"/>
      <c r="AF69" s="843">
        <v>53</v>
      </c>
      <c r="AG69" s="843"/>
      <c r="AH69" s="843"/>
      <c r="AI69" s="843"/>
      <c r="AJ69" s="843"/>
      <c r="AK69" s="843">
        <v>40</v>
      </c>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560</v>
      </c>
      <c r="C70" s="887"/>
      <c r="D70" s="887"/>
      <c r="E70" s="887"/>
      <c r="F70" s="887"/>
      <c r="G70" s="887"/>
      <c r="H70" s="887"/>
      <c r="I70" s="887"/>
      <c r="J70" s="887"/>
      <c r="K70" s="887"/>
      <c r="L70" s="887"/>
      <c r="M70" s="887"/>
      <c r="N70" s="887"/>
      <c r="O70" s="887"/>
      <c r="P70" s="888"/>
      <c r="Q70" s="889">
        <v>1589</v>
      </c>
      <c r="R70" s="843"/>
      <c r="S70" s="843"/>
      <c r="T70" s="843"/>
      <c r="U70" s="843"/>
      <c r="V70" s="843">
        <v>1585</v>
      </c>
      <c r="W70" s="843"/>
      <c r="X70" s="843"/>
      <c r="Y70" s="843"/>
      <c r="Z70" s="843"/>
      <c r="AA70" s="843">
        <v>4</v>
      </c>
      <c r="AB70" s="843"/>
      <c r="AC70" s="843"/>
      <c r="AD70" s="843"/>
      <c r="AE70" s="843"/>
      <c r="AF70" s="843">
        <v>4</v>
      </c>
      <c r="AG70" s="843"/>
      <c r="AH70" s="843"/>
      <c r="AI70" s="843"/>
      <c r="AJ70" s="843"/>
      <c r="AK70" s="843">
        <v>2</v>
      </c>
      <c r="AL70" s="843"/>
      <c r="AM70" s="843"/>
      <c r="AN70" s="843"/>
      <c r="AO70" s="843"/>
      <c r="AP70" s="843" t="s">
        <v>555</v>
      </c>
      <c r="AQ70" s="843"/>
      <c r="AR70" s="843"/>
      <c r="AS70" s="843"/>
      <c r="AT70" s="843"/>
      <c r="AU70" s="843" t="s">
        <v>555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561</v>
      </c>
      <c r="C71" s="887"/>
      <c r="D71" s="887"/>
      <c r="E71" s="887"/>
      <c r="F71" s="887"/>
      <c r="G71" s="887"/>
      <c r="H71" s="887"/>
      <c r="I71" s="887"/>
      <c r="J71" s="887"/>
      <c r="K71" s="887"/>
      <c r="L71" s="887"/>
      <c r="M71" s="887"/>
      <c r="N71" s="887"/>
      <c r="O71" s="887"/>
      <c r="P71" s="888"/>
      <c r="Q71" s="889">
        <v>501</v>
      </c>
      <c r="R71" s="843"/>
      <c r="S71" s="843"/>
      <c r="T71" s="843"/>
      <c r="U71" s="843"/>
      <c r="V71" s="843">
        <v>480</v>
      </c>
      <c r="W71" s="843"/>
      <c r="X71" s="843"/>
      <c r="Y71" s="843"/>
      <c r="Z71" s="843"/>
      <c r="AA71" s="843">
        <v>21</v>
      </c>
      <c r="AB71" s="843"/>
      <c r="AC71" s="843"/>
      <c r="AD71" s="843"/>
      <c r="AE71" s="843"/>
      <c r="AF71" s="843">
        <v>21</v>
      </c>
      <c r="AG71" s="843"/>
      <c r="AH71" s="843"/>
      <c r="AI71" s="843"/>
      <c r="AJ71" s="843"/>
      <c r="AK71" s="843">
        <v>35</v>
      </c>
      <c r="AL71" s="843"/>
      <c r="AM71" s="843"/>
      <c r="AN71" s="843"/>
      <c r="AO71" s="843"/>
      <c r="AP71" s="843" t="s">
        <v>555</v>
      </c>
      <c r="AQ71" s="843"/>
      <c r="AR71" s="843"/>
      <c r="AS71" s="843"/>
      <c r="AT71" s="843"/>
      <c r="AU71" s="843" t="s">
        <v>555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562</v>
      </c>
      <c r="C72" s="887"/>
      <c r="D72" s="887"/>
      <c r="E72" s="887"/>
      <c r="F72" s="887"/>
      <c r="G72" s="887"/>
      <c r="H72" s="887"/>
      <c r="I72" s="887"/>
      <c r="J72" s="887"/>
      <c r="K72" s="887"/>
      <c r="L72" s="887"/>
      <c r="M72" s="887"/>
      <c r="N72" s="887"/>
      <c r="O72" s="887"/>
      <c r="P72" s="888"/>
      <c r="Q72" s="889">
        <v>53</v>
      </c>
      <c r="R72" s="843"/>
      <c r="S72" s="843"/>
      <c r="T72" s="843"/>
      <c r="U72" s="843"/>
      <c r="V72" s="843">
        <v>49</v>
      </c>
      <c r="W72" s="843"/>
      <c r="X72" s="843"/>
      <c r="Y72" s="843"/>
      <c r="Z72" s="843"/>
      <c r="AA72" s="843">
        <v>3</v>
      </c>
      <c r="AB72" s="843"/>
      <c r="AC72" s="843"/>
      <c r="AD72" s="843"/>
      <c r="AE72" s="843"/>
      <c r="AF72" s="843">
        <v>3</v>
      </c>
      <c r="AG72" s="843"/>
      <c r="AH72" s="843"/>
      <c r="AI72" s="843"/>
      <c r="AJ72" s="843"/>
      <c r="AK72" s="843">
        <v>3</v>
      </c>
      <c r="AL72" s="843"/>
      <c r="AM72" s="843"/>
      <c r="AN72" s="843"/>
      <c r="AO72" s="843"/>
      <c r="AP72" s="843" t="s">
        <v>555</v>
      </c>
      <c r="AQ72" s="843"/>
      <c r="AR72" s="843"/>
      <c r="AS72" s="843"/>
      <c r="AT72" s="843"/>
      <c r="AU72" s="843" t="s">
        <v>555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563</v>
      </c>
      <c r="C73" s="887"/>
      <c r="D73" s="887"/>
      <c r="E73" s="887"/>
      <c r="F73" s="887"/>
      <c r="G73" s="887"/>
      <c r="H73" s="887"/>
      <c r="I73" s="887"/>
      <c r="J73" s="887"/>
      <c r="K73" s="887"/>
      <c r="L73" s="887"/>
      <c r="M73" s="887"/>
      <c r="N73" s="887"/>
      <c r="O73" s="887"/>
      <c r="P73" s="888"/>
      <c r="Q73" s="889">
        <v>100</v>
      </c>
      <c r="R73" s="843"/>
      <c r="S73" s="843"/>
      <c r="T73" s="843"/>
      <c r="U73" s="843"/>
      <c r="V73" s="843">
        <v>91</v>
      </c>
      <c r="W73" s="843"/>
      <c r="X73" s="843"/>
      <c r="Y73" s="843"/>
      <c r="Z73" s="843"/>
      <c r="AA73" s="843">
        <v>9</v>
      </c>
      <c r="AB73" s="843"/>
      <c r="AC73" s="843"/>
      <c r="AD73" s="843"/>
      <c r="AE73" s="843"/>
      <c r="AF73" s="843">
        <v>9</v>
      </c>
      <c r="AG73" s="843"/>
      <c r="AH73" s="843"/>
      <c r="AI73" s="843"/>
      <c r="AJ73" s="843"/>
      <c r="AK73" s="843">
        <v>17</v>
      </c>
      <c r="AL73" s="843"/>
      <c r="AM73" s="843"/>
      <c r="AN73" s="843"/>
      <c r="AO73" s="843"/>
      <c r="AP73" s="843" t="s">
        <v>555</v>
      </c>
      <c r="AQ73" s="843"/>
      <c r="AR73" s="843"/>
      <c r="AS73" s="843"/>
      <c r="AT73" s="843"/>
      <c r="AU73" s="843" t="s">
        <v>555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564</v>
      </c>
      <c r="C74" s="887"/>
      <c r="D74" s="887"/>
      <c r="E74" s="887"/>
      <c r="F74" s="887"/>
      <c r="G74" s="887"/>
      <c r="H74" s="887"/>
      <c r="I74" s="887"/>
      <c r="J74" s="887"/>
      <c r="K74" s="887"/>
      <c r="L74" s="887"/>
      <c r="M74" s="887"/>
      <c r="N74" s="887"/>
      <c r="O74" s="887"/>
      <c r="P74" s="888"/>
      <c r="Q74" s="889">
        <v>303344</v>
      </c>
      <c r="R74" s="843"/>
      <c r="S74" s="843"/>
      <c r="T74" s="843"/>
      <c r="U74" s="843"/>
      <c r="V74" s="843">
        <v>298534</v>
      </c>
      <c r="W74" s="843"/>
      <c r="X74" s="843"/>
      <c r="Y74" s="843"/>
      <c r="Z74" s="843"/>
      <c r="AA74" s="843">
        <v>4810</v>
      </c>
      <c r="AB74" s="843"/>
      <c r="AC74" s="843"/>
      <c r="AD74" s="843"/>
      <c r="AE74" s="843"/>
      <c r="AF74" s="843">
        <v>4810</v>
      </c>
      <c r="AG74" s="843"/>
      <c r="AH74" s="843"/>
      <c r="AI74" s="843"/>
      <c r="AJ74" s="843"/>
      <c r="AK74" s="843">
        <v>2401</v>
      </c>
      <c r="AL74" s="843"/>
      <c r="AM74" s="843"/>
      <c r="AN74" s="843"/>
      <c r="AO74" s="843"/>
      <c r="AP74" s="843" t="s">
        <v>555</v>
      </c>
      <c r="AQ74" s="843"/>
      <c r="AR74" s="843"/>
      <c r="AS74" s="843"/>
      <c r="AT74" s="843"/>
      <c r="AU74" s="843" t="s">
        <v>555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5477</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407</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v>226</v>
      </c>
      <c r="DM102" s="865"/>
      <c r="DN102" s="865"/>
      <c r="DO102" s="865"/>
      <c r="DP102" s="904"/>
      <c r="DQ102" s="903">
        <v>203</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408</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409</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412</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413</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414</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415</v>
      </c>
      <c r="AB109" s="906"/>
      <c r="AC109" s="906"/>
      <c r="AD109" s="906"/>
      <c r="AE109" s="907"/>
      <c r="AF109" s="905" t="s">
        <v>416</v>
      </c>
      <c r="AG109" s="906"/>
      <c r="AH109" s="906"/>
      <c r="AI109" s="906"/>
      <c r="AJ109" s="907"/>
      <c r="AK109" s="905" t="s">
        <v>294</v>
      </c>
      <c r="AL109" s="906"/>
      <c r="AM109" s="906"/>
      <c r="AN109" s="906"/>
      <c r="AO109" s="907"/>
      <c r="AP109" s="905" t="s">
        <v>417</v>
      </c>
      <c r="AQ109" s="906"/>
      <c r="AR109" s="906"/>
      <c r="AS109" s="906"/>
      <c r="AT109" s="908"/>
      <c r="AU109" s="925" t="s">
        <v>414</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415</v>
      </c>
      <c r="BR109" s="906"/>
      <c r="BS109" s="906"/>
      <c r="BT109" s="906"/>
      <c r="BU109" s="907"/>
      <c r="BV109" s="905" t="s">
        <v>416</v>
      </c>
      <c r="BW109" s="906"/>
      <c r="BX109" s="906"/>
      <c r="BY109" s="906"/>
      <c r="BZ109" s="907"/>
      <c r="CA109" s="905" t="s">
        <v>294</v>
      </c>
      <c r="CB109" s="906"/>
      <c r="CC109" s="906"/>
      <c r="CD109" s="906"/>
      <c r="CE109" s="907"/>
      <c r="CF109" s="926" t="s">
        <v>417</v>
      </c>
      <c r="CG109" s="926"/>
      <c r="CH109" s="926"/>
      <c r="CI109" s="926"/>
      <c r="CJ109" s="926"/>
      <c r="CK109" s="905" t="s">
        <v>418</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415</v>
      </c>
      <c r="DH109" s="906"/>
      <c r="DI109" s="906"/>
      <c r="DJ109" s="906"/>
      <c r="DK109" s="907"/>
      <c r="DL109" s="905" t="s">
        <v>416</v>
      </c>
      <c r="DM109" s="906"/>
      <c r="DN109" s="906"/>
      <c r="DO109" s="906"/>
      <c r="DP109" s="907"/>
      <c r="DQ109" s="905" t="s">
        <v>294</v>
      </c>
      <c r="DR109" s="906"/>
      <c r="DS109" s="906"/>
      <c r="DT109" s="906"/>
      <c r="DU109" s="907"/>
      <c r="DV109" s="905" t="s">
        <v>417</v>
      </c>
      <c r="DW109" s="906"/>
      <c r="DX109" s="906"/>
      <c r="DY109" s="906"/>
      <c r="DZ109" s="908"/>
    </row>
    <row r="110" spans="1:131" s="212" customFormat="1" ht="26.25" customHeight="1" x14ac:dyDescent="0.2">
      <c r="A110" s="909" t="s">
        <v>419</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1487195</v>
      </c>
      <c r="AB110" s="913"/>
      <c r="AC110" s="913"/>
      <c r="AD110" s="913"/>
      <c r="AE110" s="914"/>
      <c r="AF110" s="915">
        <v>1457876</v>
      </c>
      <c r="AG110" s="913"/>
      <c r="AH110" s="913"/>
      <c r="AI110" s="913"/>
      <c r="AJ110" s="914"/>
      <c r="AK110" s="915">
        <v>1473318</v>
      </c>
      <c r="AL110" s="913"/>
      <c r="AM110" s="913"/>
      <c r="AN110" s="913"/>
      <c r="AO110" s="914"/>
      <c r="AP110" s="916">
        <v>31.5</v>
      </c>
      <c r="AQ110" s="917"/>
      <c r="AR110" s="917"/>
      <c r="AS110" s="917"/>
      <c r="AT110" s="918"/>
      <c r="AU110" s="919" t="s">
        <v>69</v>
      </c>
      <c r="AV110" s="920"/>
      <c r="AW110" s="920"/>
      <c r="AX110" s="920"/>
      <c r="AY110" s="920"/>
      <c r="AZ110" s="942" t="s">
        <v>420</v>
      </c>
      <c r="BA110" s="910"/>
      <c r="BB110" s="910"/>
      <c r="BC110" s="910"/>
      <c r="BD110" s="910"/>
      <c r="BE110" s="910"/>
      <c r="BF110" s="910"/>
      <c r="BG110" s="910"/>
      <c r="BH110" s="910"/>
      <c r="BI110" s="910"/>
      <c r="BJ110" s="910"/>
      <c r="BK110" s="910"/>
      <c r="BL110" s="910"/>
      <c r="BM110" s="910"/>
      <c r="BN110" s="910"/>
      <c r="BO110" s="910"/>
      <c r="BP110" s="911"/>
      <c r="BQ110" s="943">
        <v>8545450</v>
      </c>
      <c r="BR110" s="944"/>
      <c r="BS110" s="944"/>
      <c r="BT110" s="944"/>
      <c r="BU110" s="944"/>
      <c r="BV110" s="944">
        <v>8177404</v>
      </c>
      <c r="BW110" s="944"/>
      <c r="BX110" s="944"/>
      <c r="BY110" s="944"/>
      <c r="BZ110" s="944"/>
      <c r="CA110" s="944">
        <v>7736556</v>
      </c>
      <c r="CB110" s="944"/>
      <c r="CC110" s="944"/>
      <c r="CD110" s="944"/>
      <c r="CE110" s="944"/>
      <c r="CF110" s="957">
        <v>165.3</v>
      </c>
      <c r="CG110" s="958"/>
      <c r="CH110" s="958"/>
      <c r="CI110" s="958"/>
      <c r="CJ110" s="958"/>
      <c r="CK110" s="959" t="s">
        <v>421</v>
      </c>
      <c r="CL110" s="960"/>
      <c r="CM110" s="942" t="s">
        <v>422</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423</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424</v>
      </c>
      <c r="BA111" s="936"/>
      <c r="BB111" s="936"/>
      <c r="BC111" s="936"/>
      <c r="BD111" s="936"/>
      <c r="BE111" s="936"/>
      <c r="BF111" s="936"/>
      <c r="BG111" s="936"/>
      <c r="BH111" s="936"/>
      <c r="BI111" s="936"/>
      <c r="BJ111" s="936"/>
      <c r="BK111" s="936"/>
      <c r="BL111" s="936"/>
      <c r="BM111" s="936"/>
      <c r="BN111" s="936"/>
      <c r="BO111" s="936"/>
      <c r="BP111" s="937"/>
      <c r="BQ111" s="938">
        <v>617</v>
      </c>
      <c r="BR111" s="939"/>
      <c r="BS111" s="939"/>
      <c r="BT111" s="939"/>
      <c r="BU111" s="939"/>
      <c r="BV111" s="939">
        <v>530</v>
      </c>
      <c r="BW111" s="939"/>
      <c r="BX111" s="939"/>
      <c r="BY111" s="939"/>
      <c r="BZ111" s="939"/>
      <c r="CA111" s="939">
        <v>417</v>
      </c>
      <c r="CB111" s="939"/>
      <c r="CC111" s="939"/>
      <c r="CD111" s="939"/>
      <c r="CE111" s="939"/>
      <c r="CF111" s="933">
        <v>0</v>
      </c>
      <c r="CG111" s="934"/>
      <c r="CH111" s="934"/>
      <c r="CI111" s="934"/>
      <c r="CJ111" s="934"/>
      <c r="CK111" s="961"/>
      <c r="CL111" s="962"/>
      <c r="CM111" s="935" t="s">
        <v>425</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426</v>
      </c>
      <c r="B112" s="966"/>
      <c r="C112" s="936" t="s">
        <v>427</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428</v>
      </c>
      <c r="BA112" s="936"/>
      <c r="BB112" s="936"/>
      <c r="BC112" s="936"/>
      <c r="BD112" s="936"/>
      <c r="BE112" s="936"/>
      <c r="BF112" s="936"/>
      <c r="BG112" s="936"/>
      <c r="BH112" s="936"/>
      <c r="BI112" s="936"/>
      <c r="BJ112" s="936"/>
      <c r="BK112" s="936"/>
      <c r="BL112" s="936"/>
      <c r="BM112" s="936"/>
      <c r="BN112" s="936"/>
      <c r="BO112" s="936"/>
      <c r="BP112" s="937"/>
      <c r="BQ112" s="938">
        <v>242877</v>
      </c>
      <c r="BR112" s="939"/>
      <c r="BS112" s="939"/>
      <c r="BT112" s="939"/>
      <c r="BU112" s="939"/>
      <c r="BV112" s="939">
        <v>811314</v>
      </c>
      <c r="BW112" s="939"/>
      <c r="BX112" s="939"/>
      <c r="BY112" s="939"/>
      <c r="BZ112" s="939"/>
      <c r="CA112" s="939">
        <v>884193</v>
      </c>
      <c r="CB112" s="939"/>
      <c r="CC112" s="939"/>
      <c r="CD112" s="939"/>
      <c r="CE112" s="939"/>
      <c r="CF112" s="933">
        <v>18.899999999999999</v>
      </c>
      <c r="CG112" s="934"/>
      <c r="CH112" s="934"/>
      <c r="CI112" s="934"/>
      <c r="CJ112" s="934"/>
      <c r="CK112" s="961"/>
      <c r="CL112" s="962"/>
      <c r="CM112" s="935" t="s">
        <v>429</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430</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53339</v>
      </c>
      <c r="AB113" s="951"/>
      <c r="AC113" s="951"/>
      <c r="AD113" s="951"/>
      <c r="AE113" s="952"/>
      <c r="AF113" s="953">
        <v>62570</v>
      </c>
      <c r="AG113" s="951"/>
      <c r="AH113" s="951"/>
      <c r="AI113" s="951"/>
      <c r="AJ113" s="952"/>
      <c r="AK113" s="953">
        <v>66579</v>
      </c>
      <c r="AL113" s="951"/>
      <c r="AM113" s="951"/>
      <c r="AN113" s="951"/>
      <c r="AO113" s="952"/>
      <c r="AP113" s="954">
        <v>1.4</v>
      </c>
      <c r="AQ113" s="955"/>
      <c r="AR113" s="955"/>
      <c r="AS113" s="955"/>
      <c r="AT113" s="956"/>
      <c r="AU113" s="921"/>
      <c r="AV113" s="922"/>
      <c r="AW113" s="922"/>
      <c r="AX113" s="922"/>
      <c r="AY113" s="922"/>
      <c r="AZ113" s="935" t="s">
        <v>431</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432</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433</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434</v>
      </c>
      <c r="BA114" s="936"/>
      <c r="BB114" s="936"/>
      <c r="BC114" s="936"/>
      <c r="BD114" s="936"/>
      <c r="BE114" s="936"/>
      <c r="BF114" s="936"/>
      <c r="BG114" s="936"/>
      <c r="BH114" s="936"/>
      <c r="BI114" s="936"/>
      <c r="BJ114" s="936"/>
      <c r="BK114" s="936"/>
      <c r="BL114" s="936"/>
      <c r="BM114" s="936"/>
      <c r="BN114" s="936"/>
      <c r="BO114" s="936"/>
      <c r="BP114" s="937"/>
      <c r="BQ114" s="938">
        <v>506072</v>
      </c>
      <c r="BR114" s="939"/>
      <c r="BS114" s="939"/>
      <c r="BT114" s="939"/>
      <c r="BU114" s="939"/>
      <c r="BV114" s="939">
        <v>528741</v>
      </c>
      <c r="BW114" s="939"/>
      <c r="BX114" s="939"/>
      <c r="BY114" s="939"/>
      <c r="BZ114" s="939"/>
      <c r="CA114" s="939">
        <v>534175</v>
      </c>
      <c r="CB114" s="939"/>
      <c r="CC114" s="939"/>
      <c r="CD114" s="939"/>
      <c r="CE114" s="939"/>
      <c r="CF114" s="933">
        <v>11.4</v>
      </c>
      <c r="CG114" s="934"/>
      <c r="CH114" s="934"/>
      <c r="CI114" s="934"/>
      <c r="CJ114" s="934"/>
      <c r="CK114" s="961"/>
      <c r="CL114" s="962"/>
      <c r="CM114" s="935" t="s">
        <v>435</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436</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101</v>
      </c>
      <c r="AB115" s="951"/>
      <c r="AC115" s="951"/>
      <c r="AD115" s="951"/>
      <c r="AE115" s="952"/>
      <c r="AF115" s="953">
        <v>87</v>
      </c>
      <c r="AG115" s="951"/>
      <c r="AH115" s="951"/>
      <c r="AI115" s="951"/>
      <c r="AJ115" s="952"/>
      <c r="AK115" s="953">
        <v>41</v>
      </c>
      <c r="AL115" s="951"/>
      <c r="AM115" s="951"/>
      <c r="AN115" s="951"/>
      <c r="AO115" s="952"/>
      <c r="AP115" s="954">
        <v>0</v>
      </c>
      <c r="AQ115" s="955"/>
      <c r="AR115" s="955"/>
      <c r="AS115" s="955"/>
      <c r="AT115" s="956"/>
      <c r="AU115" s="921"/>
      <c r="AV115" s="922"/>
      <c r="AW115" s="922"/>
      <c r="AX115" s="922"/>
      <c r="AY115" s="922"/>
      <c r="AZ115" s="935" t="s">
        <v>437</v>
      </c>
      <c r="BA115" s="936"/>
      <c r="BB115" s="936"/>
      <c r="BC115" s="936"/>
      <c r="BD115" s="936"/>
      <c r="BE115" s="936"/>
      <c r="BF115" s="936"/>
      <c r="BG115" s="936"/>
      <c r="BH115" s="936"/>
      <c r="BI115" s="936"/>
      <c r="BJ115" s="936"/>
      <c r="BK115" s="936"/>
      <c r="BL115" s="936"/>
      <c r="BM115" s="936"/>
      <c r="BN115" s="936"/>
      <c r="BO115" s="936"/>
      <c r="BP115" s="937"/>
      <c r="BQ115" s="938">
        <v>230145</v>
      </c>
      <c r="BR115" s="939"/>
      <c r="BS115" s="939"/>
      <c r="BT115" s="939"/>
      <c r="BU115" s="939"/>
      <c r="BV115" s="939">
        <v>199543</v>
      </c>
      <c r="BW115" s="939"/>
      <c r="BX115" s="939"/>
      <c r="BY115" s="939"/>
      <c r="BZ115" s="939"/>
      <c r="CA115" s="939">
        <v>203341</v>
      </c>
      <c r="CB115" s="939"/>
      <c r="CC115" s="939"/>
      <c r="CD115" s="939"/>
      <c r="CE115" s="939"/>
      <c r="CF115" s="933">
        <v>4.3</v>
      </c>
      <c r="CG115" s="934"/>
      <c r="CH115" s="934"/>
      <c r="CI115" s="934"/>
      <c r="CJ115" s="934"/>
      <c r="CK115" s="961"/>
      <c r="CL115" s="962"/>
      <c r="CM115" s="935" t="s">
        <v>438</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439</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158</v>
      </c>
      <c r="AB116" s="972"/>
      <c r="AC116" s="972"/>
      <c r="AD116" s="972"/>
      <c r="AE116" s="973"/>
      <c r="AF116" s="974">
        <v>496</v>
      </c>
      <c r="AG116" s="972"/>
      <c r="AH116" s="972"/>
      <c r="AI116" s="972"/>
      <c r="AJ116" s="973"/>
      <c r="AK116" s="974">
        <v>1676</v>
      </c>
      <c r="AL116" s="972"/>
      <c r="AM116" s="972"/>
      <c r="AN116" s="972"/>
      <c r="AO116" s="973"/>
      <c r="AP116" s="975">
        <v>0</v>
      </c>
      <c r="AQ116" s="976"/>
      <c r="AR116" s="976"/>
      <c r="AS116" s="976"/>
      <c r="AT116" s="977"/>
      <c r="AU116" s="921"/>
      <c r="AV116" s="922"/>
      <c r="AW116" s="922"/>
      <c r="AX116" s="922"/>
      <c r="AY116" s="922"/>
      <c r="AZ116" s="980" t="s">
        <v>440</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441</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442</v>
      </c>
      <c r="Z117" s="907"/>
      <c r="AA117" s="991">
        <v>1540793</v>
      </c>
      <c r="AB117" s="992"/>
      <c r="AC117" s="992"/>
      <c r="AD117" s="992"/>
      <c r="AE117" s="993"/>
      <c r="AF117" s="994">
        <v>1521029</v>
      </c>
      <c r="AG117" s="992"/>
      <c r="AH117" s="992"/>
      <c r="AI117" s="992"/>
      <c r="AJ117" s="993"/>
      <c r="AK117" s="994">
        <v>1541614</v>
      </c>
      <c r="AL117" s="992"/>
      <c r="AM117" s="992"/>
      <c r="AN117" s="992"/>
      <c r="AO117" s="993"/>
      <c r="AP117" s="995"/>
      <c r="AQ117" s="996"/>
      <c r="AR117" s="996"/>
      <c r="AS117" s="996"/>
      <c r="AT117" s="997"/>
      <c r="AU117" s="921"/>
      <c r="AV117" s="922"/>
      <c r="AW117" s="922"/>
      <c r="AX117" s="922"/>
      <c r="AY117" s="922"/>
      <c r="AZ117" s="987" t="s">
        <v>443</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444</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418</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415</v>
      </c>
      <c r="AB118" s="906"/>
      <c r="AC118" s="906"/>
      <c r="AD118" s="906"/>
      <c r="AE118" s="907"/>
      <c r="AF118" s="905" t="s">
        <v>416</v>
      </c>
      <c r="AG118" s="906"/>
      <c r="AH118" s="906"/>
      <c r="AI118" s="906"/>
      <c r="AJ118" s="907"/>
      <c r="AK118" s="905" t="s">
        <v>294</v>
      </c>
      <c r="AL118" s="906"/>
      <c r="AM118" s="906"/>
      <c r="AN118" s="906"/>
      <c r="AO118" s="907"/>
      <c r="AP118" s="983" t="s">
        <v>417</v>
      </c>
      <c r="AQ118" s="984"/>
      <c r="AR118" s="984"/>
      <c r="AS118" s="984"/>
      <c r="AT118" s="985"/>
      <c r="AU118" s="921"/>
      <c r="AV118" s="922"/>
      <c r="AW118" s="922"/>
      <c r="AX118" s="922"/>
      <c r="AY118" s="922"/>
      <c r="AZ118" s="986" t="s">
        <v>445</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446</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421</v>
      </c>
      <c r="B119" s="960"/>
      <c r="C119" s="942" t="s">
        <v>422</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447</v>
      </c>
      <c r="BP119" s="1018"/>
      <c r="BQ119" s="1012">
        <v>9525161</v>
      </c>
      <c r="BR119" s="1013"/>
      <c r="BS119" s="1013"/>
      <c r="BT119" s="1013"/>
      <c r="BU119" s="1013"/>
      <c r="BV119" s="1013">
        <v>9717532</v>
      </c>
      <c r="BW119" s="1013"/>
      <c r="BX119" s="1013"/>
      <c r="BY119" s="1013"/>
      <c r="BZ119" s="1013"/>
      <c r="CA119" s="1013">
        <v>9358682</v>
      </c>
      <c r="CB119" s="1013"/>
      <c r="CC119" s="1013"/>
      <c r="CD119" s="1013"/>
      <c r="CE119" s="1013"/>
      <c r="CF119" s="1014"/>
      <c r="CG119" s="1015"/>
      <c r="CH119" s="1015"/>
      <c r="CI119" s="1015"/>
      <c r="CJ119" s="1016"/>
      <c r="CK119" s="963"/>
      <c r="CL119" s="964"/>
      <c r="CM119" s="986" t="s">
        <v>448</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617</v>
      </c>
      <c r="DH119" s="999"/>
      <c r="DI119" s="999"/>
      <c r="DJ119" s="999"/>
      <c r="DK119" s="1000"/>
      <c r="DL119" s="998">
        <v>530</v>
      </c>
      <c r="DM119" s="999"/>
      <c r="DN119" s="999"/>
      <c r="DO119" s="999"/>
      <c r="DP119" s="1000"/>
      <c r="DQ119" s="998">
        <v>417</v>
      </c>
      <c r="DR119" s="999"/>
      <c r="DS119" s="999"/>
      <c r="DT119" s="999"/>
      <c r="DU119" s="1000"/>
      <c r="DV119" s="1001">
        <v>0</v>
      </c>
      <c r="DW119" s="1002"/>
      <c r="DX119" s="1002"/>
      <c r="DY119" s="1002"/>
      <c r="DZ119" s="1003"/>
    </row>
    <row r="120" spans="1:130" s="212" customFormat="1" ht="26.25" customHeight="1" x14ac:dyDescent="0.2">
      <c r="A120" s="1070"/>
      <c r="B120" s="962"/>
      <c r="C120" s="935" t="s">
        <v>425</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449</v>
      </c>
      <c r="AV120" s="1005"/>
      <c r="AW120" s="1005"/>
      <c r="AX120" s="1005"/>
      <c r="AY120" s="1006"/>
      <c r="AZ120" s="942" t="s">
        <v>450</v>
      </c>
      <c r="BA120" s="910"/>
      <c r="BB120" s="910"/>
      <c r="BC120" s="910"/>
      <c r="BD120" s="910"/>
      <c r="BE120" s="910"/>
      <c r="BF120" s="910"/>
      <c r="BG120" s="910"/>
      <c r="BH120" s="910"/>
      <c r="BI120" s="910"/>
      <c r="BJ120" s="910"/>
      <c r="BK120" s="910"/>
      <c r="BL120" s="910"/>
      <c r="BM120" s="910"/>
      <c r="BN120" s="910"/>
      <c r="BO120" s="910"/>
      <c r="BP120" s="911"/>
      <c r="BQ120" s="943">
        <v>3553675</v>
      </c>
      <c r="BR120" s="944"/>
      <c r="BS120" s="944"/>
      <c r="BT120" s="944"/>
      <c r="BU120" s="944"/>
      <c r="BV120" s="944">
        <v>3222036</v>
      </c>
      <c r="BW120" s="944"/>
      <c r="BX120" s="944"/>
      <c r="BY120" s="944"/>
      <c r="BZ120" s="944"/>
      <c r="CA120" s="944">
        <v>3295020</v>
      </c>
      <c r="CB120" s="944"/>
      <c r="CC120" s="944"/>
      <c r="CD120" s="944"/>
      <c r="CE120" s="944"/>
      <c r="CF120" s="957">
        <v>70.400000000000006</v>
      </c>
      <c r="CG120" s="958"/>
      <c r="CH120" s="958"/>
      <c r="CI120" s="958"/>
      <c r="CJ120" s="958"/>
      <c r="CK120" s="1019" t="s">
        <v>451</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649897</v>
      </c>
      <c r="DR120" s="944"/>
      <c r="DS120" s="944"/>
      <c r="DT120" s="944"/>
      <c r="DU120" s="944"/>
      <c r="DV120" s="945">
        <v>13.9</v>
      </c>
      <c r="DW120" s="945"/>
      <c r="DX120" s="945"/>
      <c r="DY120" s="945"/>
      <c r="DZ120" s="946"/>
    </row>
    <row r="121" spans="1:130" s="212" customFormat="1" ht="26.25" customHeight="1" x14ac:dyDescent="0.2">
      <c r="A121" s="1070"/>
      <c r="B121" s="962"/>
      <c r="C121" s="987" t="s">
        <v>452</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453</v>
      </c>
      <c r="BA121" s="936"/>
      <c r="BB121" s="936"/>
      <c r="BC121" s="936"/>
      <c r="BD121" s="936"/>
      <c r="BE121" s="936"/>
      <c r="BF121" s="936"/>
      <c r="BG121" s="936"/>
      <c r="BH121" s="936"/>
      <c r="BI121" s="936"/>
      <c r="BJ121" s="936"/>
      <c r="BK121" s="936"/>
      <c r="BL121" s="936"/>
      <c r="BM121" s="936"/>
      <c r="BN121" s="936"/>
      <c r="BO121" s="936"/>
      <c r="BP121" s="937"/>
      <c r="BQ121" s="938">
        <v>207161</v>
      </c>
      <c r="BR121" s="939"/>
      <c r="BS121" s="939"/>
      <c r="BT121" s="939"/>
      <c r="BU121" s="939"/>
      <c r="BV121" s="939">
        <v>165502</v>
      </c>
      <c r="BW121" s="939"/>
      <c r="BX121" s="939"/>
      <c r="BY121" s="939"/>
      <c r="BZ121" s="939"/>
      <c r="CA121" s="939">
        <v>132824</v>
      </c>
      <c r="CB121" s="939"/>
      <c r="CC121" s="939"/>
      <c r="CD121" s="939"/>
      <c r="CE121" s="939"/>
      <c r="CF121" s="933">
        <v>2.8</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44866</v>
      </c>
      <c r="DH121" s="939"/>
      <c r="DI121" s="939"/>
      <c r="DJ121" s="939"/>
      <c r="DK121" s="939"/>
      <c r="DL121" s="939">
        <v>106090</v>
      </c>
      <c r="DM121" s="939"/>
      <c r="DN121" s="939"/>
      <c r="DO121" s="939"/>
      <c r="DP121" s="939"/>
      <c r="DQ121" s="939">
        <v>105048</v>
      </c>
      <c r="DR121" s="939"/>
      <c r="DS121" s="939"/>
      <c r="DT121" s="939"/>
      <c r="DU121" s="939"/>
      <c r="DV121" s="940">
        <v>2.2000000000000002</v>
      </c>
      <c r="DW121" s="940"/>
      <c r="DX121" s="940"/>
      <c r="DY121" s="940"/>
      <c r="DZ121" s="941"/>
    </row>
    <row r="122" spans="1:130" s="212" customFormat="1" ht="26.25" customHeight="1" x14ac:dyDescent="0.2">
      <c r="A122" s="1070"/>
      <c r="B122" s="962"/>
      <c r="C122" s="935" t="s">
        <v>435</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454</v>
      </c>
      <c r="BA122" s="978"/>
      <c r="BB122" s="978"/>
      <c r="BC122" s="978"/>
      <c r="BD122" s="978"/>
      <c r="BE122" s="978"/>
      <c r="BF122" s="978"/>
      <c r="BG122" s="978"/>
      <c r="BH122" s="978"/>
      <c r="BI122" s="978"/>
      <c r="BJ122" s="978"/>
      <c r="BK122" s="978"/>
      <c r="BL122" s="978"/>
      <c r="BM122" s="978"/>
      <c r="BN122" s="978"/>
      <c r="BO122" s="978"/>
      <c r="BP122" s="979"/>
      <c r="BQ122" s="1012">
        <v>6864132</v>
      </c>
      <c r="BR122" s="1013"/>
      <c r="BS122" s="1013"/>
      <c r="BT122" s="1013"/>
      <c r="BU122" s="1013"/>
      <c r="BV122" s="1013">
        <v>7256902</v>
      </c>
      <c r="BW122" s="1013"/>
      <c r="BX122" s="1013"/>
      <c r="BY122" s="1013"/>
      <c r="BZ122" s="1013"/>
      <c r="CA122" s="1013">
        <v>6445583</v>
      </c>
      <c r="CB122" s="1013"/>
      <c r="CC122" s="1013"/>
      <c r="CD122" s="1013"/>
      <c r="CE122" s="1013"/>
      <c r="CF122" s="1030">
        <v>137.69999999999999</v>
      </c>
      <c r="CG122" s="1031"/>
      <c r="CH122" s="1031"/>
      <c r="CI122" s="1031"/>
      <c r="CJ122" s="1031"/>
      <c r="CK122" s="1022"/>
      <c r="CL122" s="1023"/>
      <c r="CM122" s="1023"/>
      <c r="CN122" s="1023"/>
      <c r="CO122" s="1024"/>
      <c r="CP122" s="1032" t="s">
        <v>455</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v>75722</v>
      </c>
      <c r="DR122" s="939"/>
      <c r="DS122" s="939"/>
      <c r="DT122" s="939"/>
      <c r="DU122" s="939"/>
      <c r="DV122" s="940">
        <v>1.6</v>
      </c>
      <c r="DW122" s="940"/>
      <c r="DX122" s="940"/>
      <c r="DY122" s="940"/>
      <c r="DZ122" s="941"/>
    </row>
    <row r="123" spans="1:130" s="212" customFormat="1" ht="26.25" customHeight="1" x14ac:dyDescent="0.2">
      <c r="A123" s="1070"/>
      <c r="B123" s="962"/>
      <c r="C123" s="935" t="s">
        <v>441</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456</v>
      </c>
      <c r="BP123" s="1018"/>
      <c r="BQ123" s="1076">
        <v>10624968</v>
      </c>
      <c r="BR123" s="1077"/>
      <c r="BS123" s="1077"/>
      <c r="BT123" s="1077"/>
      <c r="BU123" s="1077"/>
      <c r="BV123" s="1077">
        <v>10644440</v>
      </c>
      <c r="BW123" s="1077"/>
      <c r="BX123" s="1077"/>
      <c r="BY123" s="1077"/>
      <c r="BZ123" s="1077"/>
      <c r="CA123" s="1077">
        <v>9873427</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v>5815</v>
      </c>
      <c r="DH123" s="972"/>
      <c r="DI123" s="972"/>
      <c r="DJ123" s="972"/>
      <c r="DK123" s="973"/>
      <c r="DL123" s="974">
        <v>26327</v>
      </c>
      <c r="DM123" s="972"/>
      <c r="DN123" s="972"/>
      <c r="DO123" s="972"/>
      <c r="DP123" s="973"/>
      <c r="DQ123" s="974">
        <v>40804</v>
      </c>
      <c r="DR123" s="972"/>
      <c r="DS123" s="972"/>
      <c r="DT123" s="972"/>
      <c r="DU123" s="973"/>
      <c r="DV123" s="975">
        <v>0.9</v>
      </c>
      <c r="DW123" s="976"/>
      <c r="DX123" s="976"/>
      <c r="DY123" s="976"/>
      <c r="DZ123" s="977"/>
    </row>
    <row r="124" spans="1:130" s="212" customFormat="1" ht="26.25" customHeight="1" thickBot="1" x14ac:dyDescent="0.25">
      <c r="A124" s="1070"/>
      <c r="B124" s="962"/>
      <c r="C124" s="935" t="s">
        <v>444</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458</v>
      </c>
      <c r="CQ124" s="1033"/>
      <c r="CR124" s="1033"/>
      <c r="CS124" s="1033"/>
      <c r="CT124" s="1033"/>
      <c r="CU124" s="1033"/>
      <c r="CV124" s="1033"/>
      <c r="CW124" s="1033"/>
      <c r="CX124" s="1033"/>
      <c r="CY124" s="1033"/>
      <c r="CZ124" s="1033"/>
      <c r="DA124" s="1033"/>
      <c r="DB124" s="1033"/>
      <c r="DC124" s="1033"/>
      <c r="DD124" s="1033"/>
      <c r="DE124" s="1033"/>
      <c r="DF124" s="1034"/>
      <c r="DG124" s="1017">
        <v>192196</v>
      </c>
      <c r="DH124" s="999"/>
      <c r="DI124" s="999"/>
      <c r="DJ124" s="999"/>
      <c r="DK124" s="1000"/>
      <c r="DL124" s="998">
        <v>678897</v>
      </c>
      <c r="DM124" s="999"/>
      <c r="DN124" s="999"/>
      <c r="DO124" s="999"/>
      <c r="DP124" s="1000"/>
      <c r="DQ124" s="998">
        <v>12722</v>
      </c>
      <c r="DR124" s="999"/>
      <c r="DS124" s="999"/>
      <c r="DT124" s="999"/>
      <c r="DU124" s="1000"/>
      <c r="DV124" s="1001">
        <v>0.3</v>
      </c>
      <c r="DW124" s="1002"/>
      <c r="DX124" s="1002"/>
      <c r="DY124" s="1002"/>
      <c r="DZ124" s="1003"/>
    </row>
    <row r="125" spans="1:130" s="212" customFormat="1" ht="26.25" customHeight="1" x14ac:dyDescent="0.2">
      <c r="A125" s="1070"/>
      <c r="B125" s="962"/>
      <c r="C125" s="935" t="s">
        <v>446</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459</v>
      </c>
      <c r="CL125" s="1020"/>
      <c r="CM125" s="1020"/>
      <c r="CN125" s="1020"/>
      <c r="CO125" s="1021"/>
      <c r="CP125" s="942" t="s">
        <v>460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448</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101</v>
      </c>
      <c r="AB127" s="972"/>
      <c r="AC127" s="972"/>
      <c r="AD127" s="972"/>
      <c r="AE127" s="973"/>
      <c r="AF127" s="974">
        <v>87</v>
      </c>
      <c r="AG127" s="972"/>
      <c r="AH127" s="972"/>
      <c r="AI127" s="972"/>
      <c r="AJ127" s="973"/>
      <c r="AK127" s="974">
        <v>41</v>
      </c>
      <c r="AL127" s="972"/>
      <c r="AM127" s="972"/>
      <c r="AN127" s="972"/>
      <c r="AO127" s="973"/>
      <c r="AP127" s="975">
        <v>0</v>
      </c>
      <c r="AQ127" s="976"/>
      <c r="AR127" s="976"/>
      <c r="AS127" s="976"/>
      <c r="AT127" s="977"/>
      <c r="AU127" s="214"/>
      <c r="AV127" s="214"/>
      <c r="AW127" s="214"/>
      <c r="AX127" s="1044" t="s">
        <v>463</v>
      </c>
      <c r="AY127" s="1045"/>
      <c r="AZ127" s="1045"/>
      <c r="BA127" s="1045"/>
      <c r="BB127" s="1045"/>
      <c r="BC127" s="1045"/>
      <c r="BD127" s="1045"/>
      <c r="BE127" s="1046"/>
      <c r="BF127" s="1047" t="s">
        <v>464</v>
      </c>
      <c r="BG127" s="1045"/>
      <c r="BH127" s="1045"/>
      <c r="BI127" s="1045"/>
      <c r="BJ127" s="1045"/>
      <c r="BK127" s="1045"/>
      <c r="BL127" s="1046"/>
      <c r="BM127" s="1047" t="s">
        <v>465</v>
      </c>
      <c r="BN127" s="1045"/>
      <c r="BO127" s="1045"/>
      <c r="BP127" s="1045"/>
      <c r="BQ127" s="1045"/>
      <c r="BR127" s="1045"/>
      <c r="BS127" s="1046"/>
      <c r="BT127" s="1047" t="s">
        <v>466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469</v>
      </c>
      <c r="X128" s="1056"/>
      <c r="Y128" s="1056"/>
      <c r="Z128" s="1057"/>
      <c r="AA128" s="1058">
        <v>41866</v>
      </c>
      <c r="AB128" s="1059"/>
      <c r="AC128" s="1059"/>
      <c r="AD128" s="1059"/>
      <c r="AE128" s="1060"/>
      <c r="AF128" s="1061">
        <v>41866</v>
      </c>
      <c r="AG128" s="1059"/>
      <c r="AH128" s="1059"/>
      <c r="AI128" s="1059"/>
      <c r="AJ128" s="1060"/>
      <c r="AK128" s="1061">
        <v>32839</v>
      </c>
      <c r="AL128" s="1059"/>
      <c r="AM128" s="1059"/>
      <c r="AN128" s="1059"/>
      <c r="AO128" s="1060"/>
      <c r="AP128" s="1062"/>
      <c r="AQ128" s="1063"/>
      <c r="AR128" s="1063"/>
      <c r="AS128" s="1063"/>
      <c r="AT128" s="1064"/>
      <c r="AU128" s="214"/>
      <c r="AV128" s="214"/>
      <c r="AW128" s="214"/>
      <c r="AX128" s="909" t="s">
        <v>470</v>
      </c>
      <c r="AY128" s="910"/>
      <c r="AZ128" s="910"/>
      <c r="BA128" s="910"/>
      <c r="BB128" s="910"/>
      <c r="BC128" s="910"/>
      <c r="BD128" s="910"/>
      <c r="BE128" s="911"/>
      <c r="BF128" s="1065" t="s">
        <v>122</v>
      </c>
      <c r="BG128" s="1066"/>
      <c r="BH128" s="1066"/>
      <c r="BI128" s="1066"/>
      <c r="BJ128" s="1066"/>
      <c r="BK128" s="1066"/>
      <c r="BL128" s="1067"/>
      <c r="BM128" s="1065">
        <v>14.56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471</v>
      </c>
      <c r="CQ128" s="739"/>
      <c r="CR128" s="739"/>
      <c r="CS128" s="739"/>
      <c r="CT128" s="739"/>
      <c r="CU128" s="739"/>
      <c r="CV128" s="739"/>
      <c r="CW128" s="739"/>
      <c r="CX128" s="739"/>
      <c r="CY128" s="739"/>
      <c r="CZ128" s="739"/>
      <c r="DA128" s="739"/>
      <c r="DB128" s="739"/>
      <c r="DC128" s="739"/>
      <c r="DD128" s="739"/>
      <c r="DE128" s="739"/>
      <c r="DF128" s="1049"/>
      <c r="DG128" s="1050">
        <v>230145</v>
      </c>
      <c r="DH128" s="1051"/>
      <c r="DI128" s="1051"/>
      <c r="DJ128" s="1051"/>
      <c r="DK128" s="1051"/>
      <c r="DL128" s="1051">
        <v>199543</v>
      </c>
      <c r="DM128" s="1051"/>
      <c r="DN128" s="1051"/>
      <c r="DO128" s="1051"/>
      <c r="DP128" s="1051"/>
      <c r="DQ128" s="1051">
        <v>203341</v>
      </c>
      <c r="DR128" s="1051"/>
      <c r="DS128" s="1051"/>
      <c r="DT128" s="1051"/>
      <c r="DU128" s="1051"/>
      <c r="DV128" s="1052">
        <v>4.3</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472</v>
      </c>
      <c r="X129" s="1084"/>
      <c r="Y129" s="1084"/>
      <c r="Z129" s="1085"/>
      <c r="AA129" s="971">
        <v>5566454</v>
      </c>
      <c r="AB129" s="972"/>
      <c r="AC129" s="972"/>
      <c r="AD129" s="972"/>
      <c r="AE129" s="973"/>
      <c r="AF129" s="974">
        <v>5576810</v>
      </c>
      <c r="AG129" s="972"/>
      <c r="AH129" s="972"/>
      <c r="AI129" s="972"/>
      <c r="AJ129" s="973"/>
      <c r="AK129" s="974">
        <v>5757348</v>
      </c>
      <c r="AL129" s="972"/>
      <c r="AM129" s="972"/>
      <c r="AN129" s="972"/>
      <c r="AO129" s="973"/>
      <c r="AP129" s="1086"/>
      <c r="AQ129" s="1087"/>
      <c r="AR129" s="1087"/>
      <c r="AS129" s="1087"/>
      <c r="AT129" s="1088"/>
      <c r="AU129" s="215"/>
      <c r="AV129" s="215"/>
      <c r="AW129" s="215"/>
      <c r="AX129" s="1078" t="s">
        <v>473</v>
      </c>
      <c r="AY129" s="936"/>
      <c r="AZ129" s="936"/>
      <c r="BA129" s="936"/>
      <c r="BB129" s="936"/>
      <c r="BC129" s="936"/>
      <c r="BD129" s="936"/>
      <c r="BE129" s="937"/>
      <c r="BF129" s="1079" t="s">
        <v>122</v>
      </c>
      <c r="BG129" s="1080"/>
      <c r="BH129" s="1080"/>
      <c r="BI129" s="1080"/>
      <c r="BJ129" s="1080"/>
      <c r="BK129" s="1080"/>
      <c r="BL129" s="1081"/>
      <c r="BM129" s="1079">
        <v>19.559999999999999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475</v>
      </c>
      <c r="X130" s="1084"/>
      <c r="Y130" s="1084"/>
      <c r="Z130" s="1085"/>
      <c r="AA130" s="971">
        <v>1078001</v>
      </c>
      <c r="AB130" s="972"/>
      <c r="AC130" s="972"/>
      <c r="AD130" s="972"/>
      <c r="AE130" s="973"/>
      <c r="AF130" s="974">
        <v>1006825</v>
      </c>
      <c r="AG130" s="972"/>
      <c r="AH130" s="972"/>
      <c r="AI130" s="972"/>
      <c r="AJ130" s="973"/>
      <c r="AK130" s="974">
        <v>1078090</v>
      </c>
      <c r="AL130" s="972"/>
      <c r="AM130" s="972"/>
      <c r="AN130" s="972"/>
      <c r="AO130" s="973"/>
      <c r="AP130" s="1086"/>
      <c r="AQ130" s="1087"/>
      <c r="AR130" s="1087"/>
      <c r="AS130" s="1087"/>
      <c r="AT130" s="1088"/>
      <c r="AU130" s="215"/>
      <c r="AV130" s="215"/>
      <c r="AW130" s="215"/>
      <c r="AX130" s="1078" t="s">
        <v>476</v>
      </c>
      <c r="AY130" s="936"/>
      <c r="AZ130" s="936"/>
      <c r="BA130" s="936"/>
      <c r="BB130" s="936"/>
      <c r="BC130" s="936"/>
      <c r="BD130" s="936"/>
      <c r="BE130" s="937"/>
      <c r="BF130" s="1114">
        <v>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477</v>
      </c>
      <c r="X131" s="1121"/>
      <c r="Y131" s="1121"/>
      <c r="Z131" s="1122"/>
      <c r="AA131" s="1017">
        <v>4488453</v>
      </c>
      <c r="AB131" s="999"/>
      <c r="AC131" s="999"/>
      <c r="AD131" s="999"/>
      <c r="AE131" s="1000"/>
      <c r="AF131" s="998">
        <v>4569985</v>
      </c>
      <c r="AG131" s="999"/>
      <c r="AH131" s="999"/>
      <c r="AI131" s="999"/>
      <c r="AJ131" s="1000"/>
      <c r="AK131" s="998">
        <v>4679258</v>
      </c>
      <c r="AL131" s="999"/>
      <c r="AM131" s="999"/>
      <c r="AN131" s="999"/>
      <c r="AO131" s="1000"/>
      <c r="AP131" s="1123"/>
      <c r="AQ131" s="1124"/>
      <c r="AR131" s="1124"/>
      <c r="AS131" s="1124"/>
      <c r="AT131" s="1125"/>
      <c r="AU131" s="215"/>
      <c r="AV131" s="215"/>
      <c r="AW131" s="215"/>
      <c r="AX131" s="1096" t="s">
        <v>478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480</v>
      </c>
      <c r="W132" s="1107"/>
      <c r="X132" s="1107"/>
      <c r="Y132" s="1107"/>
      <c r="Z132" s="1108"/>
      <c r="AA132" s="1109">
        <v>9.3779749950000006</v>
      </c>
      <c r="AB132" s="1110"/>
      <c r="AC132" s="1110"/>
      <c r="AD132" s="1110"/>
      <c r="AE132" s="1111"/>
      <c r="AF132" s="1112">
        <v>10.3356628</v>
      </c>
      <c r="AG132" s="1110"/>
      <c r="AH132" s="1110"/>
      <c r="AI132" s="1110"/>
      <c r="AJ132" s="1111"/>
      <c r="AK132" s="1112">
        <v>9.2041302270000003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481</v>
      </c>
      <c r="W133" s="1090"/>
      <c r="X133" s="1090"/>
      <c r="Y133" s="1090"/>
      <c r="Z133" s="1091"/>
      <c r="AA133" s="1092">
        <v>8.6999999999999993</v>
      </c>
      <c r="AB133" s="1093"/>
      <c r="AC133" s="1093"/>
      <c r="AD133" s="1093"/>
      <c r="AE133" s="1094"/>
      <c r="AF133" s="1092">
        <v>9.3000000000000007</v>
      </c>
      <c r="AG133" s="1093"/>
      <c r="AH133" s="1093"/>
      <c r="AI133" s="1093"/>
      <c r="AJ133" s="1094"/>
      <c r="AK133" s="1092">
        <v>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vw/UwAr/CQ8q0Jf2uNaGMAMzm564ehBRU+qP3xBZagdaerHwFZNt4sBkdrOs9mNjNe5fvLQ9hANaLaTTZJsxw==" saltValue="B/Dh3gXLF0d6R/Y/Cd7U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0NiiONIYTQRFvmEhDSYA3+pCbUblGN+oAIv91gPXc7tFtUgknX4BcLahO9KEgzzkLsGDCGbs3zAjOkFMVNgsA==" saltValue="oJe4tPlu97VY+h3j1Io7k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LJHXx8ikh1BHd7z4FiDdZE+u6WvqbivqhnEhIfJ8UBwsqKP+xdaS9oflun0osVC9nuB64GIpcqNUDTYCHzhIw==" saltValue="yv9jggzlAGKyCFV7z9ELH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484</v>
      </c>
      <c r="AL6" s="248"/>
      <c r="AM6" s="248"/>
      <c r="AN6" s="248"/>
    </row>
    <row r="7" spans="1:46" ht="13.5" customHeight="1" x14ac:dyDescent="0.2">
      <c r="A7" s="247"/>
      <c r="AK7" s="250"/>
      <c r="AL7" s="251"/>
      <c r="AM7" s="251"/>
      <c r="AN7" s="252"/>
      <c r="AO7" s="1127" t="s">
        <v>485</v>
      </c>
      <c r="AP7" s="253"/>
      <c r="AQ7" s="254" t="s">
        <v>486</v>
      </c>
      <c r="AR7" s="255"/>
    </row>
    <row r="8" spans="1:46" ht="13" x14ac:dyDescent="0.2">
      <c r="A8" s="247"/>
      <c r="AK8" s="256"/>
      <c r="AL8" s="257"/>
      <c r="AM8" s="257"/>
      <c r="AN8" s="258"/>
      <c r="AO8" s="1128"/>
      <c r="AP8" s="259" t="s">
        <v>487</v>
      </c>
      <c r="AQ8" s="260" t="s">
        <v>488</v>
      </c>
      <c r="AR8" s="261" t="s">
        <v>489</v>
      </c>
    </row>
    <row r="9" spans="1:46" ht="13" x14ac:dyDescent="0.2">
      <c r="A9" s="247"/>
      <c r="AK9" s="1129" t="s">
        <v>490</v>
      </c>
      <c r="AL9" s="1130"/>
      <c r="AM9" s="1130"/>
      <c r="AN9" s="1131"/>
      <c r="AO9" s="262">
        <v>1948871</v>
      </c>
      <c r="AP9" s="262">
        <v>241078</v>
      </c>
      <c r="AQ9" s="263">
        <v>156369</v>
      </c>
      <c r="AR9" s="264">
        <v>54.2</v>
      </c>
    </row>
    <row r="10" spans="1:46" ht="13.5" customHeight="1" x14ac:dyDescent="0.2">
      <c r="A10" s="247"/>
      <c r="AK10" s="1129" t="s">
        <v>491</v>
      </c>
      <c r="AL10" s="1130"/>
      <c r="AM10" s="1130"/>
      <c r="AN10" s="1131"/>
      <c r="AO10" s="265">
        <v>198526</v>
      </c>
      <c r="AP10" s="265">
        <v>24558</v>
      </c>
      <c r="AQ10" s="266">
        <v>21449</v>
      </c>
      <c r="AR10" s="267">
        <v>14.5</v>
      </c>
    </row>
    <row r="11" spans="1:46" ht="13.5" customHeight="1" x14ac:dyDescent="0.2">
      <c r="A11" s="247"/>
      <c r="AK11" s="1129" t="s">
        <v>492</v>
      </c>
      <c r="AL11" s="1130"/>
      <c r="AM11" s="1130"/>
      <c r="AN11" s="1131"/>
      <c r="AO11" s="265" t="s">
        <v>493</v>
      </c>
      <c r="AP11" s="265" t="s">
        <v>493</v>
      </c>
      <c r="AQ11" s="266">
        <v>1663</v>
      </c>
      <c r="AR11" s="267" t="s">
        <v>493</v>
      </c>
    </row>
    <row r="12" spans="1:46" ht="13.5" customHeight="1" x14ac:dyDescent="0.2">
      <c r="A12" s="247"/>
      <c r="AK12" s="1129" t="s">
        <v>494</v>
      </c>
      <c r="AL12" s="1130"/>
      <c r="AM12" s="1130"/>
      <c r="AN12" s="1131"/>
      <c r="AO12" s="265" t="s">
        <v>493</v>
      </c>
      <c r="AP12" s="265" t="s">
        <v>493</v>
      </c>
      <c r="AQ12" s="266">
        <v>34</v>
      </c>
      <c r="AR12" s="267" t="s">
        <v>493</v>
      </c>
    </row>
    <row r="13" spans="1:46" ht="13.5" customHeight="1" x14ac:dyDescent="0.2">
      <c r="A13" s="247"/>
      <c r="AK13" s="1129" t="s">
        <v>495</v>
      </c>
      <c r="AL13" s="1130"/>
      <c r="AM13" s="1130"/>
      <c r="AN13" s="1131"/>
      <c r="AO13" s="265">
        <v>83717</v>
      </c>
      <c r="AP13" s="265">
        <v>10356</v>
      </c>
      <c r="AQ13" s="266">
        <v>5566</v>
      </c>
      <c r="AR13" s="267">
        <v>86.1</v>
      </c>
    </row>
    <row r="14" spans="1:46" ht="13.5" customHeight="1" x14ac:dyDescent="0.2">
      <c r="A14" s="247"/>
      <c r="AK14" s="1129" t="s">
        <v>496</v>
      </c>
      <c r="AL14" s="1130"/>
      <c r="AM14" s="1130"/>
      <c r="AN14" s="1131"/>
      <c r="AO14" s="265">
        <v>34278</v>
      </c>
      <c r="AP14" s="265">
        <v>4240</v>
      </c>
      <c r="AQ14" s="266">
        <v>3589</v>
      </c>
      <c r="AR14" s="267">
        <v>18.100000000000001</v>
      </c>
    </row>
    <row r="15" spans="1:46" ht="13.5" customHeight="1" x14ac:dyDescent="0.2">
      <c r="A15" s="247"/>
      <c r="AK15" s="1132" t="s">
        <v>497</v>
      </c>
      <c r="AL15" s="1133"/>
      <c r="AM15" s="1133"/>
      <c r="AN15" s="1134"/>
      <c r="AO15" s="265">
        <v>-106200</v>
      </c>
      <c r="AP15" s="265">
        <v>-13137</v>
      </c>
      <c r="AQ15" s="266">
        <v>-10547</v>
      </c>
      <c r="AR15" s="267">
        <v>24.6</v>
      </c>
    </row>
    <row r="16" spans="1:46" ht="13" x14ac:dyDescent="0.2">
      <c r="A16" s="247"/>
      <c r="AK16" s="1132" t="s">
        <v>177</v>
      </c>
      <c r="AL16" s="1133"/>
      <c r="AM16" s="1133"/>
      <c r="AN16" s="1134"/>
      <c r="AO16" s="265">
        <v>2159192</v>
      </c>
      <c r="AP16" s="265">
        <v>267095</v>
      </c>
      <c r="AQ16" s="266">
        <v>178125</v>
      </c>
      <c r="AR16" s="267">
        <v>49.9</v>
      </c>
    </row>
    <row r="17" spans="1:46" ht="13" x14ac:dyDescent="0.2">
      <c r="A17" s="247"/>
    </row>
    <row r="18" spans="1:46" ht="13" x14ac:dyDescent="0.2">
      <c r="A18" s="247"/>
      <c r="AQ18" s="268"/>
      <c r="AR18" s="268"/>
    </row>
    <row r="19" spans="1:46" ht="13" x14ac:dyDescent="0.2">
      <c r="A19" s="247"/>
      <c r="AK19" s="243" t="s">
        <v>498</v>
      </c>
    </row>
    <row r="20" spans="1:46" ht="13" x14ac:dyDescent="0.2">
      <c r="A20" s="247"/>
      <c r="AK20" s="269"/>
      <c r="AL20" s="270"/>
      <c r="AM20" s="270"/>
      <c r="AN20" s="271"/>
      <c r="AO20" s="272" t="s">
        <v>499</v>
      </c>
      <c r="AP20" s="273" t="s">
        <v>500</v>
      </c>
      <c r="AQ20" s="274" t="s">
        <v>501</v>
      </c>
      <c r="AR20" s="275"/>
    </row>
    <row r="21" spans="1:46" s="248" customFormat="1" ht="13" x14ac:dyDescent="0.2">
      <c r="A21" s="276"/>
      <c r="AK21" s="1135" t="s">
        <v>502</v>
      </c>
      <c r="AL21" s="1136"/>
      <c r="AM21" s="1136"/>
      <c r="AN21" s="1137"/>
      <c r="AO21" s="277">
        <v>21.9</v>
      </c>
      <c r="AP21" s="278">
        <v>14.51</v>
      </c>
      <c r="AQ21" s="279">
        <v>7.39</v>
      </c>
      <c r="AS21" s="280"/>
      <c r="AT21" s="276"/>
    </row>
    <row r="22" spans="1:46" s="248" customFormat="1" ht="13" x14ac:dyDescent="0.2">
      <c r="A22" s="276"/>
      <c r="AK22" s="1135" t="s">
        <v>503</v>
      </c>
      <c r="AL22" s="1136"/>
      <c r="AM22" s="1136"/>
      <c r="AN22" s="1137"/>
      <c r="AO22" s="281">
        <v>92.4</v>
      </c>
      <c r="AP22" s="282">
        <v>95.5</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506</v>
      </c>
      <c r="AL29" s="248"/>
      <c r="AM29" s="248"/>
      <c r="AN29" s="248"/>
      <c r="AS29" s="290"/>
    </row>
    <row r="30" spans="1:46" ht="13.5" customHeight="1" x14ac:dyDescent="0.2">
      <c r="A30" s="247"/>
      <c r="AK30" s="250"/>
      <c r="AL30" s="251"/>
      <c r="AM30" s="251"/>
      <c r="AN30" s="252"/>
      <c r="AO30" s="1127" t="s">
        <v>485</v>
      </c>
      <c r="AP30" s="253"/>
      <c r="AQ30" s="254" t="s">
        <v>486</v>
      </c>
      <c r="AR30" s="255"/>
    </row>
    <row r="31" spans="1:46" ht="13" x14ac:dyDescent="0.2">
      <c r="A31" s="247"/>
      <c r="AK31" s="256"/>
      <c r="AL31" s="257"/>
      <c r="AM31" s="257"/>
      <c r="AN31" s="258"/>
      <c r="AO31" s="1128"/>
      <c r="AP31" s="259" t="s">
        <v>487</v>
      </c>
      <c r="AQ31" s="260" t="s">
        <v>488</v>
      </c>
      <c r="AR31" s="261" t="s">
        <v>489</v>
      </c>
    </row>
    <row r="32" spans="1:46" ht="27" customHeight="1" x14ac:dyDescent="0.2">
      <c r="A32" s="247"/>
      <c r="AK32" s="1143" t="s">
        <v>507</v>
      </c>
      <c r="AL32" s="1144"/>
      <c r="AM32" s="1144"/>
      <c r="AN32" s="1145"/>
      <c r="AO32" s="291">
        <v>1473318</v>
      </c>
      <c r="AP32" s="291">
        <v>182251</v>
      </c>
      <c r="AQ32" s="292">
        <v>89268</v>
      </c>
      <c r="AR32" s="293">
        <v>104.2</v>
      </c>
    </row>
    <row r="33" spans="1:46" ht="13.5" customHeight="1" x14ac:dyDescent="0.2">
      <c r="A33" s="247"/>
      <c r="AK33" s="1143" t="s">
        <v>508</v>
      </c>
      <c r="AL33" s="1144"/>
      <c r="AM33" s="1144"/>
      <c r="AN33" s="1145"/>
      <c r="AO33" s="291" t="s">
        <v>493</v>
      </c>
      <c r="AP33" s="291" t="s">
        <v>493</v>
      </c>
      <c r="AQ33" s="292" t="s">
        <v>493</v>
      </c>
      <c r="AR33" s="293" t="s">
        <v>493</v>
      </c>
    </row>
    <row r="34" spans="1:46" ht="27" customHeight="1" x14ac:dyDescent="0.2">
      <c r="A34" s="247"/>
      <c r="AK34" s="1143" t="s">
        <v>509</v>
      </c>
      <c r="AL34" s="1144"/>
      <c r="AM34" s="1144"/>
      <c r="AN34" s="1145"/>
      <c r="AO34" s="291" t="s">
        <v>493</v>
      </c>
      <c r="AP34" s="291" t="s">
        <v>493</v>
      </c>
      <c r="AQ34" s="292" t="s">
        <v>493</v>
      </c>
      <c r="AR34" s="293" t="s">
        <v>493</v>
      </c>
    </row>
    <row r="35" spans="1:46" ht="27" customHeight="1" x14ac:dyDescent="0.2">
      <c r="A35" s="247"/>
      <c r="AK35" s="1143" t="s">
        <v>510</v>
      </c>
      <c r="AL35" s="1144"/>
      <c r="AM35" s="1144"/>
      <c r="AN35" s="1145"/>
      <c r="AO35" s="291">
        <v>66579</v>
      </c>
      <c r="AP35" s="291">
        <v>8236</v>
      </c>
      <c r="AQ35" s="292">
        <v>17003</v>
      </c>
      <c r="AR35" s="293">
        <v>-51.6</v>
      </c>
    </row>
    <row r="36" spans="1:46" ht="27" customHeight="1" x14ac:dyDescent="0.2">
      <c r="A36" s="247"/>
      <c r="AK36" s="1143" t="s">
        <v>511</v>
      </c>
      <c r="AL36" s="1144"/>
      <c r="AM36" s="1144"/>
      <c r="AN36" s="1145"/>
      <c r="AO36" s="291" t="s">
        <v>493</v>
      </c>
      <c r="AP36" s="291" t="s">
        <v>493</v>
      </c>
      <c r="AQ36" s="292">
        <v>5039</v>
      </c>
      <c r="AR36" s="293" t="s">
        <v>493</v>
      </c>
    </row>
    <row r="37" spans="1:46" ht="13.5" customHeight="1" x14ac:dyDescent="0.2">
      <c r="A37" s="247"/>
      <c r="AK37" s="1143" t="s">
        <v>512</v>
      </c>
      <c r="AL37" s="1144"/>
      <c r="AM37" s="1144"/>
      <c r="AN37" s="1145"/>
      <c r="AO37" s="291">
        <v>41</v>
      </c>
      <c r="AP37" s="291">
        <v>5</v>
      </c>
      <c r="AQ37" s="292">
        <v>909</v>
      </c>
      <c r="AR37" s="293">
        <v>-99.4</v>
      </c>
    </row>
    <row r="38" spans="1:46" ht="27" customHeight="1" x14ac:dyDescent="0.2">
      <c r="A38" s="247"/>
      <c r="AK38" s="1146" t="s">
        <v>513</v>
      </c>
      <c r="AL38" s="1147"/>
      <c r="AM38" s="1147"/>
      <c r="AN38" s="1148"/>
      <c r="AO38" s="294">
        <v>1676</v>
      </c>
      <c r="AP38" s="294">
        <v>207</v>
      </c>
      <c r="AQ38" s="295">
        <v>25</v>
      </c>
      <c r="AR38" s="283">
        <v>728</v>
      </c>
      <c r="AS38" s="290"/>
    </row>
    <row r="39" spans="1:46" ht="13" x14ac:dyDescent="0.2">
      <c r="A39" s="247"/>
      <c r="AK39" s="1146" t="s">
        <v>514</v>
      </c>
      <c r="AL39" s="1147"/>
      <c r="AM39" s="1147"/>
      <c r="AN39" s="1148"/>
      <c r="AO39" s="291">
        <v>-32839</v>
      </c>
      <c r="AP39" s="291">
        <v>-4062</v>
      </c>
      <c r="AQ39" s="292">
        <v>-4913</v>
      </c>
      <c r="AR39" s="293">
        <v>-17.3</v>
      </c>
      <c r="AS39" s="290"/>
    </row>
    <row r="40" spans="1:46" ht="27" customHeight="1" x14ac:dyDescent="0.2">
      <c r="A40" s="247"/>
      <c r="AK40" s="1143" t="s">
        <v>515</v>
      </c>
      <c r="AL40" s="1144"/>
      <c r="AM40" s="1144"/>
      <c r="AN40" s="1145"/>
      <c r="AO40" s="291">
        <v>-1078090</v>
      </c>
      <c r="AP40" s="291">
        <v>-133361</v>
      </c>
      <c r="AQ40" s="292">
        <v>-72657</v>
      </c>
      <c r="AR40" s="293">
        <v>83.5</v>
      </c>
      <c r="AS40" s="290"/>
    </row>
    <row r="41" spans="1:46" ht="13" x14ac:dyDescent="0.2">
      <c r="A41" s="247"/>
      <c r="AK41" s="1149" t="s">
        <v>287</v>
      </c>
      <c r="AL41" s="1150"/>
      <c r="AM41" s="1150"/>
      <c r="AN41" s="1151"/>
      <c r="AO41" s="291">
        <v>430685</v>
      </c>
      <c r="AP41" s="291">
        <v>53276</v>
      </c>
      <c r="AQ41" s="292">
        <v>34674</v>
      </c>
      <c r="AR41" s="293">
        <v>53.6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 x14ac:dyDescent="0.2">
      <c r="A48" s="247"/>
      <c r="AK48" s="301" t="s">
        <v>517</v>
      </c>
      <c r="AL48" s="301"/>
      <c r="AM48" s="301"/>
      <c r="AN48" s="301"/>
      <c r="AO48" s="301"/>
      <c r="AP48" s="301"/>
      <c r="AQ48" s="302"/>
      <c r="AR48" s="301"/>
    </row>
    <row r="49" spans="1:44" ht="13.5" customHeight="1" x14ac:dyDescent="0.2">
      <c r="A49" s="247"/>
      <c r="AK49" s="303"/>
      <c r="AL49" s="304"/>
      <c r="AM49" s="1138" t="s">
        <v>485</v>
      </c>
      <c r="AN49" s="1140" t="s">
        <v>518</v>
      </c>
      <c r="AO49" s="1141"/>
      <c r="AP49" s="1141"/>
      <c r="AQ49" s="1141"/>
      <c r="AR49" s="1142"/>
    </row>
    <row r="50" spans="1:44" ht="13" x14ac:dyDescent="0.2">
      <c r="A50" s="247"/>
      <c r="AK50" s="305"/>
      <c r="AL50" s="306"/>
      <c r="AM50" s="1139"/>
      <c r="AN50" s="307" t="s">
        <v>519</v>
      </c>
      <c r="AO50" s="308" t="s">
        <v>520</v>
      </c>
      <c r="AP50" s="309" t="s">
        <v>521</v>
      </c>
      <c r="AQ50" s="310" t="s">
        <v>522</v>
      </c>
      <c r="AR50" s="311" t="s">
        <v>523</v>
      </c>
    </row>
    <row r="51" spans="1:44" ht="13" x14ac:dyDescent="0.2">
      <c r="A51" s="247"/>
      <c r="AK51" s="303" t="s">
        <v>524</v>
      </c>
      <c r="AL51" s="304"/>
      <c r="AM51" s="312">
        <v>2285696</v>
      </c>
      <c r="AN51" s="313">
        <v>259237</v>
      </c>
      <c r="AO51" s="314">
        <v>-6.8</v>
      </c>
      <c r="AP51" s="315">
        <v>125391</v>
      </c>
      <c r="AQ51" s="316">
        <v>-13.6</v>
      </c>
      <c r="AR51" s="317">
        <v>6.8</v>
      </c>
    </row>
    <row r="52" spans="1:44" ht="13" x14ac:dyDescent="0.2">
      <c r="A52" s="247"/>
      <c r="AK52" s="318"/>
      <c r="AL52" s="319" t="s">
        <v>525</v>
      </c>
      <c r="AM52" s="320">
        <v>573805</v>
      </c>
      <c r="AN52" s="321">
        <v>65079</v>
      </c>
      <c r="AO52" s="322">
        <v>-22.1</v>
      </c>
      <c r="AP52" s="323">
        <v>68516</v>
      </c>
      <c r="AQ52" s="324">
        <v>-18.2</v>
      </c>
      <c r="AR52" s="325">
        <v>-3.9</v>
      </c>
    </row>
    <row r="53" spans="1:44" ht="13" x14ac:dyDescent="0.2">
      <c r="A53" s="247"/>
      <c r="AK53" s="303" t="s">
        <v>526</v>
      </c>
      <c r="AL53" s="304"/>
      <c r="AM53" s="312">
        <v>3018040</v>
      </c>
      <c r="AN53" s="313">
        <v>350446</v>
      </c>
      <c r="AO53" s="314">
        <v>35.200000000000003</v>
      </c>
      <c r="AP53" s="315">
        <v>138402</v>
      </c>
      <c r="AQ53" s="316">
        <v>10.4</v>
      </c>
      <c r="AR53" s="317">
        <v>24.8</v>
      </c>
    </row>
    <row r="54" spans="1:44" ht="13" x14ac:dyDescent="0.2">
      <c r="A54" s="247"/>
      <c r="AK54" s="318"/>
      <c r="AL54" s="319" t="s">
        <v>525</v>
      </c>
      <c r="AM54" s="320">
        <v>723829</v>
      </c>
      <c r="AN54" s="321">
        <v>84049</v>
      </c>
      <c r="AO54" s="322">
        <v>29.1</v>
      </c>
      <c r="AP54" s="323">
        <v>70652</v>
      </c>
      <c r="AQ54" s="324">
        <v>3.1</v>
      </c>
      <c r="AR54" s="325">
        <v>26</v>
      </c>
    </row>
    <row r="55" spans="1:44" ht="13" x14ac:dyDescent="0.2">
      <c r="A55" s="247"/>
      <c r="AK55" s="303" t="s">
        <v>527</v>
      </c>
      <c r="AL55" s="304"/>
      <c r="AM55" s="312">
        <v>2619045</v>
      </c>
      <c r="AN55" s="313">
        <v>310240</v>
      </c>
      <c r="AO55" s="314">
        <v>-11.5</v>
      </c>
      <c r="AP55" s="315">
        <v>146367</v>
      </c>
      <c r="AQ55" s="316">
        <v>5.8</v>
      </c>
      <c r="AR55" s="317">
        <v>-17.3</v>
      </c>
    </row>
    <row r="56" spans="1:44" ht="13" x14ac:dyDescent="0.2">
      <c r="A56" s="247"/>
      <c r="AK56" s="318"/>
      <c r="AL56" s="319" t="s">
        <v>525</v>
      </c>
      <c r="AM56" s="320">
        <v>643979</v>
      </c>
      <c r="AN56" s="321">
        <v>76283</v>
      </c>
      <c r="AO56" s="322">
        <v>-9.1999999999999993</v>
      </c>
      <c r="AP56" s="323">
        <v>79441</v>
      </c>
      <c r="AQ56" s="324">
        <v>12.4</v>
      </c>
      <c r="AR56" s="325">
        <v>-21.6</v>
      </c>
    </row>
    <row r="57" spans="1:44" ht="13" x14ac:dyDescent="0.2">
      <c r="A57" s="247"/>
      <c r="AK57" s="303" t="s">
        <v>528</v>
      </c>
      <c r="AL57" s="304"/>
      <c r="AM57" s="312">
        <v>2121705</v>
      </c>
      <c r="AN57" s="313">
        <v>255812</v>
      </c>
      <c r="AO57" s="314">
        <v>-17.5</v>
      </c>
      <c r="AP57" s="315">
        <v>165181</v>
      </c>
      <c r="AQ57" s="316">
        <v>12.9</v>
      </c>
      <c r="AR57" s="317">
        <v>-30.4</v>
      </c>
    </row>
    <row r="58" spans="1:44" ht="13" x14ac:dyDescent="0.2">
      <c r="A58" s="247"/>
      <c r="AK58" s="318"/>
      <c r="AL58" s="319" t="s">
        <v>525</v>
      </c>
      <c r="AM58" s="320">
        <v>462650</v>
      </c>
      <c r="AN58" s="321">
        <v>55781</v>
      </c>
      <c r="AO58" s="322">
        <v>-26.9</v>
      </c>
      <c r="AP58" s="323">
        <v>82246</v>
      </c>
      <c r="AQ58" s="324">
        <v>3.5</v>
      </c>
      <c r="AR58" s="325">
        <v>-30.4</v>
      </c>
    </row>
    <row r="59" spans="1:44" ht="13" x14ac:dyDescent="0.2">
      <c r="A59" s="247"/>
      <c r="AK59" s="303" t="s">
        <v>529</v>
      </c>
      <c r="AL59" s="304"/>
      <c r="AM59" s="312">
        <v>1866152</v>
      </c>
      <c r="AN59" s="313">
        <v>230845</v>
      </c>
      <c r="AO59" s="314">
        <v>-9.8000000000000007</v>
      </c>
      <c r="AP59" s="315">
        <v>166234</v>
      </c>
      <c r="AQ59" s="316">
        <v>0.6</v>
      </c>
      <c r="AR59" s="317">
        <v>-10.4</v>
      </c>
    </row>
    <row r="60" spans="1:44" ht="13" x14ac:dyDescent="0.2">
      <c r="A60" s="247"/>
      <c r="AK60" s="318"/>
      <c r="AL60" s="319" t="s">
        <v>525</v>
      </c>
      <c r="AM60" s="320">
        <v>529826</v>
      </c>
      <c r="AN60" s="321">
        <v>65540</v>
      </c>
      <c r="AO60" s="322">
        <v>17.5</v>
      </c>
      <c r="AP60" s="323">
        <v>89789</v>
      </c>
      <c r="AQ60" s="324">
        <v>9.1999999999999993</v>
      </c>
      <c r="AR60" s="325">
        <v>8.3000000000000007</v>
      </c>
    </row>
    <row r="61" spans="1:44" ht="13" x14ac:dyDescent="0.2">
      <c r="A61" s="247"/>
      <c r="AK61" s="303" t="s">
        <v>530</v>
      </c>
      <c r="AL61" s="326"/>
      <c r="AM61" s="312">
        <v>2382128</v>
      </c>
      <c r="AN61" s="313">
        <v>281316</v>
      </c>
      <c r="AO61" s="314">
        <v>-2.1</v>
      </c>
      <c r="AP61" s="315">
        <v>148315</v>
      </c>
      <c r="AQ61" s="327">
        <v>3.2</v>
      </c>
      <c r="AR61" s="317">
        <v>-5.3</v>
      </c>
    </row>
    <row r="62" spans="1:44" ht="13" x14ac:dyDescent="0.2">
      <c r="A62" s="247"/>
      <c r="AK62" s="318"/>
      <c r="AL62" s="319" t="s">
        <v>525</v>
      </c>
      <c r="AM62" s="320">
        <v>586818</v>
      </c>
      <c r="AN62" s="321">
        <v>69346</v>
      </c>
      <c r="AO62" s="322">
        <v>-2.2999999999999998</v>
      </c>
      <c r="AP62" s="323">
        <v>78129</v>
      </c>
      <c r="AQ62" s="324">
        <v>2</v>
      </c>
      <c r="AR62" s="325">
        <v>-4.3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BQXi6tQzqHZqlnmqZA9Mcd0HgyaiBV6mrD5wMlDH2M9f9Je+EPgq8+YoLlsfTLu6eZsUtrHBvpK8Sj3aIdiQ==" saltValue="IBBGyLavYZApZXRs53ieN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hABOgFfbYa/B+gLmBL4e0eM+Z2LgUXhD7hs5WNNs8u7C4e5nPypW5iIrLoKvtGObWOGCVTS7ZfcDsguX6WF6Yg==" saltValue="Aw+gR0+xQEeEih3oXIbD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QcIQmqiRjApnT9a1HNvcTpkCOiV+NRrVlRkwkcGUFfKMjjqlpkyZtj8RlfvZchzfnHyPlKXD+s6B9sBrCVY/Dw==" saltValue="7+EkZ2lxl74fVVqaeST9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52" t="s">
        <v>3</v>
      </c>
      <c r="D47" s="1152"/>
      <c r="E47" s="1153"/>
      <c r="F47" s="11">
        <v>28.05</v>
      </c>
      <c r="G47" s="12">
        <v>30.61</v>
      </c>
      <c r="H47" s="12">
        <v>31.72</v>
      </c>
      <c r="I47" s="12">
        <v>24.1</v>
      </c>
      <c r="J47" s="13">
        <v>23.62</v>
      </c>
    </row>
    <row r="48" spans="2:10" ht="57.75" customHeight="1" x14ac:dyDescent="0.2">
      <c r="B48" s="14"/>
      <c r="C48" s="1154" t="s">
        <v>4</v>
      </c>
      <c r="D48" s="1154"/>
      <c r="E48" s="1155"/>
      <c r="F48" s="15">
        <v>9.4600000000000009</v>
      </c>
      <c r="G48" s="16">
        <v>12.63</v>
      </c>
      <c r="H48" s="16">
        <v>10.23</v>
      </c>
      <c r="I48" s="16">
        <v>12.65</v>
      </c>
      <c r="J48" s="17">
        <v>9.1300000000000008</v>
      </c>
    </row>
    <row r="49" spans="2:10" ht="57.75" customHeight="1" thickBot="1" x14ac:dyDescent="0.25">
      <c r="B49" s="18"/>
      <c r="C49" s="1156" t="s">
        <v>5</v>
      </c>
      <c r="D49" s="1156"/>
      <c r="E49" s="1157"/>
      <c r="F49" s="19">
        <v>1.1100000000000001</v>
      </c>
      <c r="G49" s="20">
        <v>8.2100000000000009</v>
      </c>
      <c r="H49" s="20" t="s">
        <v>537</v>
      </c>
      <c r="I49" s="20" t="s">
        <v>538</v>
      </c>
      <c r="J49" s="21" t="s">
        <v>539</v>
      </c>
    </row>
    <row r="50" spans="2:10" ht="13" x14ac:dyDescent="0.2"/>
  </sheetData>
  <sheetProtection algorithmName="SHA-512" hashValue="5hqAaMrukZETcaW11JA8yh+i7hSl7hs96oFCZCyc9Zfx+7V+narfb/QJffI+xg8/h5xMO6blMtYH0W/J3XlwnQ==" saltValue="A10O2Opk4ydfRJ/5wvHn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2" t="s">
        <v>540</v>
      </c>
      <c r="D34" s="1162"/>
      <c r="E34" s="1163"/>
      <c r="F34" s="32">
        <v>9.4499999999999993</v>
      </c>
      <c r="G34" s="33">
        <v>12.62</v>
      </c>
      <c r="H34" s="33">
        <v>10.23</v>
      </c>
      <c r="I34" s="33">
        <v>12.64</v>
      </c>
      <c r="J34" s="34">
        <v>9.1199999999999992</v>
      </c>
      <c r="K34" s="22"/>
      <c r="L34" s="22"/>
      <c r="M34" s="22"/>
      <c r="N34" s="22"/>
      <c r="O34" s="22"/>
      <c r="P34" s="22"/>
    </row>
    <row r="35" spans="1:16" ht="39" customHeight="1" x14ac:dyDescent="0.2">
      <c r="A35" s="22"/>
      <c r="B35" s="35"/>
      <c r="C35" s="1158" t="s">
        <v>541</v>
      </c>
      <c r="D35" s="1158"/>
      <c r="E35" s="1159"/>
      <c r="F35" s="36">
        <v>6.83</v>
      </c>
      <c r="G35" s="37">
        <v>6.62</v>
      </c>
      <c r="H35" s="37">
        <v>7.09</v>
      </c>
      <c r="I35" s="37">
        <v>7.8</v>
      </c>
      <c r="J35" s="38">
        <v>7.66</v>
      </c>
      <c r="K35" s="22"/>
      <c r="L35" s="22"/>
      <c r="M35" s="22"/>
      <c r="N35" s="22"/>
      <c r="O35" s="22"/>
      <c r="P35" s="22"/>
    </row>
    <row r="36" spans="1:16" ht="39" customHeight="1" x14ac:dyDescent="0.2">
      <c r="A36" s="22"/>
      <c r="B36" s="35"/>
      <c r="C36" s="1158" t="s">
        <v>542</v>
      </c>
      <c r="D36" s="1158"/>
      <c r="E36" s="1159"/>
      <c r="F36" s="36">
        <v>0.96</v>
      </c>
      <c r="G36" s="37">
        <v>1.0900000000000001</v>
      </c>
      <c r="H36" s="37">
        <v>2.0299999999999998</v>
      </c>
      <c r="I36" s="37">
        <v>1</v>
      </c>
      <c r="J36" s="38">
        <v>1.61</v>
      </c>
      <c r="K36" s="22"/>
      <c r="L36" s="22"/>
      <c r="M36" s="22"/>
      <c r="N36" s="22"/>
      <c r="O36" s="22"/>
      <c r="P36" s="22"/>
    </row>
    <row r="37" spans="1:16" ht="39" customHeight="1" x14ac:dyDescent="0.2">
      <c r="A37" s="22"/>
      <c r="B37" s="35"/>
      <c r="C37" s="1158" t="s">
        <v>543</v>
      </c>
      <c r="D37" s="1158"/>
      <c r="E37" s="1159"/>
      <c r="F37" s="36" t="s">
        <v>493</v>
      </c>
      <c r="G37" s="37" t="s">
        <v>493</v>
      </c>
      <c r="H37" s="37" t="s">
        <v>493</v>
      </c>
      <c r="I37" s="37" t="s">
        <v>493</v>
      </c>
      <c r="J37" s="38">
        <v>1.52</v>
      </c>
      <c r="K37" s="22"/>
      <c r="L37" s="22"/>
      <c r="M37" s="22"/>
      <c r="N37" s="22"/>
      <c r="O37" s="22"/>
      <c r="P37" s="22"/>
    </row>
    <row r="38" spans="1:16" ht="39" customHeight="1" x14ac:dyDescent="0.2">
      <c r="A38" s="22"/>
      <c r="B38" s="35"/>
      <c r="C38" s="1158" t="s">
        <v>544</v>
      </c>
      <c r="D38" s="1158"/>
      <c r="E38" s="1159"/>
      <c r="F38" s="36">
        <v>0.62</v>
      </c>
      <c r="G38" s="37">
        <v>0.4</v>
      </c>
      <c r="H38" s="37">
        <v>0.34</v>
      </c>
      <c r="I38" s="37">
        <v>0.36</v>
      </c>
      <c r="J38" s="38">
        <v>0.34</v>
      </c>
      <c r="K38" s="22"/>
      <c r="L38" s="22"/>
      <c r="M38" s="22"/>
      <c r="N38" s="22"/>
      <c r="O38" s="22"/>
      <c r="P38" s="22"/>
    </row>
    <row r="39" spans="1:16" ht="39" customHeight="1" x14ac:dyDescent="0.2">
      <c r="A39" s="22"/>
      <c r="B39" s="35"/>
      <c r="C39" s="1158" t="s">
        <v>545</v>
      </c>
      <c r="D39" s="1158"/>
      <c r="E39" s="1159"/>
      <c r="F39" s="36" t="s">
        <v>493</v>
      </c>
      <c r="G39" s="37" t="s">
        <v>493</v>
      </c>
      <c r="H39" s="37" t="s">
        <v>493</v>
      </c>
      <c r="I39" s="37" t="s">
        <v>493</v>
      </c>
      <c r="J39" s="38">
        <v>0.23</v>
      </c>
      <c r="K39" s="22"/>
      <c r="L39" s="22"/>
      <c r="M39" s="22"/>
      <c r="N39" s="22"/>
      <c r="O39" s="22"/>
      <c r="P39" s="22"/>
    </row>
    <row r="40" spans="1:16" ht="39" customHeight="1" x14ac:dyDescent="0.2">
      <c r="A40" s="22"/>
      <c r="B40" s="35"/>
      <c r="C40" s="1158" t="s">
        <v>546</v>
      </c>
      <c r="D40" s="1158"/>
      <c r="E40" s="1159"/>
      <c r="F40" s="36">
        <v>0.01</v>
      </c>
      <c r="G40" s="37">
        <v>0.02</v>
      </c>
      <c r="H40" s="37">
        <v>0.05</v>
      </c>
      <c r="I40" s="37">
        <v>0.15</v>
      </c>
      <c r="J40" s="38">
        <v>0.02</v>
      </c>
      <c r="K40" s="22"/>
      <c r="L40" s="22"/>
      <c r="M40" s="22"/>
      <c r="N40" s="22"/>
      <c r="O40" s="22"/>
      <c r="P40" s="22"/>
    </row>
    <row r="41" spans="1:16" ht="39" customHeight="1" x14ac:dyDescent="0.2">
      <c r="A41" s="22"/>
      <c r="B41" s="35"/>
      <c r="C41" s="1158" t="s">
        <v>547</v>
      </c>
      <c r="D41" s="1158"/>
      <c r="E41" s="1159"/>
      <c r="F41" s="36">
        <v>0.02</v>
      </c>
      <c r="G41" s="37">
        <v>0.02</v>
      </c>
      <c r="H41" s="37">
        <v>0.03</v>
      </c>
      <c r="I41" s="37">
        <v>0.03</v>
      </c>
      <c r="J41" s="38">
        <v>0.02</v>
      </c>
      <c r="K41" s="22"/>
      <c r="L41" s="22"/>
      <c r="M41" s="22"/>
      <c r="N41" s="22"/>
      <c r="O41" s="22"/>
      <c r="P41" s="22"/>
    </row>
    <row r="42" spans="1:16" ht="39" customHeight="1" x14ac:dyDescent="0.2">
      <c r="A42" s="22"/>
      <c r="B42" s="39"/>
      <c r="C42" s="1158" t="s">
        <v>548</v>
      </c>
      <c r="D42" s="1158"/>
      <c r="E42" s="1159"/>
      <c r="F42" s="36" t="s">
        <v>493</v>
      </c>
      <c r="G42" s="37" t="s">
        <v>493</v>
      </c>
      <c r="H42" s="37" t="s">
        <v>493</v>
      </c>
      <c r="I42" s="37" t="s">
        <v>493</v>
      </c>
      <c r="J42" s="38" t="s">
        <v>493</v>
      </c>
      <c r="K42" s="22"/>
      <c r="L42" s="22"/>
      <c r="M42" s="22"/>
      <c r="N42" s="22"/>
      <c r="O42" s="22"/>
      <c r="P42" s="22"/>
    </row>
    <row r="43" spans="1:16" ht="39" customHeight="1" thickBot="1" x14ac:dyDescent="0.25">
      <c r="A43" s="22"/>
      <c r="B43" s="40"/>
      <c r="C43" s="1160" t="s">
        <v>549</v>
      </c>
      <c r="D43" s="1160"/>
      <c r="E43" s="1161"/>
      <c r="F43" s="41">
        <v>0</v>
      </c>
      <c r="G43" s="42">
        <v>0.03</v>
      </c>
      <c r="H43" s="42">
        <v>0</v>
      </c>
      <c r="I43" s="42">
        <v>1.01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wqYqLmj3wpqByQ/ZXoWp2XsTCnRATTa2RJMx5heF8LJQyNtctrHAinU4YlDadoJSeyJbDtvzW2y/CeNngUeZA==" saltValue="rcExXOCk7kQdJHtbCifP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1416</v>
      </c>
      <c r="L45" s="58">
        <v>1456</v>
      </c>
      <c r="M45" s="58">
        <v>1486</v>
      </c>
      <c r="N45" s="58">
        <v>1458</v>
      </c>
      <c r="O45" s="59">
        <v>1473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493</v>
      </c>
      <c r="L46" s="62" t="s">
        <v>493</v>
      </c>
      <c r="M46" s="62" t="s">
        <v>493</v>
      </c>
      <c r="N46" s="62" t="s">
        <v>493</v>
      </c>
      <c r="O46" s="63" t="s">
        <v>493</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493</v>
      </c>
      <c r="L47" s="62" t="s">
        <v>493</v>
      </c>
      <c r="M47" s="62" t="s">
        <v>493</v>
      </c>
      <c r="N47" s="62" t="s">
        <v>493</v>
      </c>
      <c r="O47" s="63" t="s">
        <v>493</v>
      </c>
      <c r="P47" s="46"/>
      <c r="Q47" s="46"/>
      <c r="R47" s="46"/>
      <c r="S47" s="46"/>
      <c r="T47" s="46"/>
      <c r="U47" s="46"/>
    </row>
    <row r="48" spans="1:21" ht="30.75" customHeight="1" x14ac:dyDescent="0.2">
      <c r="A48" s="46"/>
      <c r="B48" s="1166"/>
      <c r="C48" s="1167"/>
      <c r="D48" s="60"/>
      <c r="E48" s="1172" t="s">
        <v>13</v>
      </c>
      <c r="F48" s="1172"/>
      <c r="G48" s="1172"/>
      <c r="H48" s="1172"/>
      <c r="I48" s="1172"/>
      <c r="J48" s="1173"/>
      <c r="K48" s="61">
        <v>52</v>
      </c>
      <c r="L48" s="62">
        <v>49</v>
      </c>
      <c r="M48" s="62">
        <v>53</v>
      </c>
      <c r="N48" s="62">
        <v>63</v>
      </c>
      <c r="O48" s="63">
        <v>67</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493</v>
      </c>
      <c r="L49" s="62" t="s">
        <v>493</v>
      </c>
      <c r="M49" s="62" t="s">
        <v>493</v>
      </c>
      <c r="N49" s="62" t="s">
        <v>493</v>
      </c>
      <c r="O49" s="63" t="s">
        <v>493</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2</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1111</v>
      </c>
      <c r="L52" s="62">
        <v>1125</v>
      </c>
      <c r="M52" s="62">
        <v>1120</v>
      </c>
      <c r="N52" s="62">
        <v>1049</v>
      </c>
      <c r="O52" s="63">
        <v>1111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357</v>
      </c>
      <c r="L53" s="67">
        <v>380</v>
      </c>
      <c r="M53" s="67">
        <v>419</v>
      </c>
      <c r="N53" s="67">
        <v>472</v>
      </c>
      <c r="O53" s="68">
        <v>431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vwT5lHLraz/rBEuPw0Ws8aIXychiIHAthd3w7/W8io7VpeQzpEe5iwZLPKPKPpQ1J7CM/nIEPO9iKPi/Kmb1Q==" saltValue="0mavneaLxttIabjjYmT8V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532</v>
      </c>
      <c r="J40" s="101" t="s">
        <v>533</v>
      </c>
      <c r="K40" s="101" t="s">
        <v>534</v>
      </c>
      <c r="L40" s="101" t="s">
        <v>535</v>
      </c>
      <c r="M40" s="102" t="s">
        <v>536</v>
      </c>
    </row>
    <row r="41" spans="2:13" ht="27.75" customHeight="1" x14ac:dyDescent="0.2">
      <c r="B41" s="1195" t="s">
        <v>30</v>
      </c>
      <c r="C41" s="1196"/>
      <c r="D41" s="103"/>
      <c r="E41" s="1201" t="s">
        <v>31</v>
      </c>
      <c r="F41" s="1201"/>
      <c r="G41" s="1201"/>
      <c r="H41" s="1202"/>
      <c r="I41" s="330">
        <v>8438</v>
      </c>
      <c r="J41" s="331">
        <v>8728</v>
      </c>
      <c r="K41" s="331">
        <v>8545</v>
      </c>
      <c r="L41" s="331">
        <v>8177</v>
      </c>
      <c r="M41" s="332">
        <v>7737</v>
      </c>
    </row>
    <row r="42" spans="2:13" ht="27.75" customHeight="1" x14ac:dyDescent="0.2">
      <c r="B42" s="1197"/>
      <c r="C42" s="1198"/>
      <c r="D42" s="104"/>
      <c r="E42" s="1203" t="s">
        <v>32</v>
      </c>
      <c r="F42" s="1203"/>
      <c r="G42" s="1203"/>
      <c r="H42" s="1204"/>
      <c r="I42" s="333">
        <v>1</v>
      </c>
      <c r="J42" s="334">
        <v>1</v>
      </c>
      <c r="K42" s="334">
        <v>1</v>
      </c>
      <c r="L42" s="334">
        <v>1</v>
      </c>
      <c r="M42" s="335">
        <v>0</v>
      </c>
    </row>
    <row r="43" spans="2:13" ht="27.75" customHeight="1" x14ac:dyDescent="0.2">
      <c r="B43" s="1197"/>
      <c r="C43" s="1198"/>
      <c r="D43" s="104"/>
      <c r="E43" s="1203" t="s">
        <v>33</v>
      </c>
      <c r="F43" s="1203"/>
      <c r="G43" s="1203"/>
      <c r="H43" s="1204"/>
      <c r="I43" s="333">
        <v>489</v>
      </c>
      <c r="J43" s="334">
        <v>376</v>
      </c>
      <c r="K43" s="334">
        <v>243</v>
      </c>
      <c r="L43" s="334">
        <v>811</v>
      </c>
      <c r="M43" s="335">
        <v>884</v>
      </c>
    </row>
    <row r="44" spans="2:13" ht="27.75" customHeight="1" x14ac:dyDescent="0.2">
      <c r="B44" s="1197"/>
      <c r="C44" s="1198"/>
      <c r="D44" s="104"/>
      <c r="E44" s="1203" t="s">
        <v>34</v>
      </c>
      <c r="F44" s="1203"/>
      <c r="G44" s="1203"/>
      <c r="H44" s="1204"/>
      <c r="I44" s="333" t="s">
        <v>493</v>
      </c>
      <c r="J44" s="334" t="s">
        <v>493</v>
      </c>
      <c r="K44" s="334" t="s">
        <v>493</v>
      </c>
      <c r="L44" s="334" t="s">
        <v>493</v>
      </c>
      <c r="M44" s="335" t="s">
        <v>493</v>
      </c>
    </row>
    <row r="45" spans="2:13" ht="27.75" customHeight="1" x14ac:dyDescent="0.2">
      <c r="B45" s="1197"/>
      <c r="C45" s="1198"/>
      <c r="D45" s="104"/>
      <c r="E45" s="1203" t="s">
        <v>35</v>
      </c>
      <c r="F45" s="1203"/>
      <c r="G45" s="1203"/>
      <c r="H45" s="1204"/>
      <c r="I45" s="333">
        <v>721</v>
      </c>
      <c r="J45" s="334">
        <v>616</v>
      </c>
      <c r="K45" s="334">
        <v>506</v>
      </c>
      <c r="L45" s="334">
        <v>529</v>
      </c>
      <c r="M45" s="335">
        <v>534</v>
      </c>
    </row>
    <row r="46" spans="2:13" ht="27.75" customHeight="1" x14ac:dyDescent="0.2">
      <c r="B46" s="1197"/>
      <c r="C46" s="1198"/>
      <c r="D46" s="105"/>
      <c r="E46" s="1203" t="s">
        <v>36</v>
      </c>
      <c r="F46" s="1203"/>
      <c r="G46" s="1203"/>
      <c r="H46" s="1204"/>
      <c r="I46" s="333">
        <v>181</v>
      </c>
      <c r="J46" s="334">
        <v>242</v>
      </c>
      <c r="K46" s="334">
        <v>230</v>
      </c>
      <c r="L46" s="334">
        <v>200</v>
      </c>
      <c r="M46" s="335">
        <v>203</v>
      </c>
    </row>
    <row r="47" spans="2:13" ht="27.75" customHeight="1" x14ac:dyDescent="0.2">
      <c r="B47" s="1197"/>
      <c r="C47" s="1198"/>
      <c r="D47" s="106"/>
      <c r="E47" s="1205" t="s">
        <v>37</v>
      </c>
      <c r="F47" s="1206"/>
      <c r="G47" s="1206"/>
      <c r="H47" s="1207"/>
      <c r="I47" s="333" t="s">
        <v>493</v>
      </c>
      <c r="J47" s="334" t="s">
        <v>493</v>
      </c>
      <c r="K47" s="334" t="s">
        <v>493</v>
      </c>
      <c r="L47" s="334" t="s">
        <v>493</v>
      </c>
      <c r="M47" s="335" t="s">
        <v>493</v>
      </c>
    </row>
    <row r="48" spans="2:13" ht="27.75" customHeight="1" x14ac:dyDescent="0.2">
      <c r="B48" s="1197"/>
      <c r="C48" s="1198"/>
      <c r="D48" s="104"/>
      <c r="E48" s="1203" t="s">
        <v>38</v>
      </c>
      <c r="F48" s="1203"/>
      <c r="G48" s="1203"/>
      <c r="H48" s="1204"/>
      <c r="I48" s="333" t="s">
        <v>493</v>
      </c>
      <c r="J48" s="334" t="s">
        <v>493</v>
      </c>
      <c r="K48" s="334" t="s">
        <v>493</v>
      </c>
      <c r="L48" s="334" t="s">
        <v>493</v>
      </c>
      <c r="M48" s="335" t="s">
        <v>493</v>
      </c>
    </row>
    <row r="49" spans="2:13" ht="27.75" customHeight="1" x14ac:dyDescent="0.2">
      <c r="B49" s="1199"/>
      <c r="C49" s="1200"/>
      <c r="D49" s="104"/>
      <c r="E49" s="1203" t="s">
        <v>39</v>
      </c>
      <c r="F49" s="1203"/>
      <c r="G49" s="1203"/>
      <c r="H49" s="1204"/>
      <c r="I49" s="333" t="s">
        <v>493</v>
      </c>
      <c r="J49" s="334" t="s">
        <v>493</v>
      </c>
      <c r="K49" s="334" t="s">
        <v>493</v>
      </c>
      <c r="L49" s="334" t="s">
        <v>493</v>
      </c>
      <c r="M49" s="335" t="s">
        <v>493</v>
      </c>
    </row>
    <row r="50" spans="2:13" ht="27.75" customHeight="1" x14ac:dyDescent="0.2">
      <c r="B50" s="1208" t="s">
        <v>40</v>
      </c>
      <c r="C50" s="1209"/>
      <c r="D50" s="107"/>
      <c r="E50" s="1203" t="s">
        <v>41</v>
      </c>
      <c r="F50" s="1203"/>
      <c r="G50" s="1203"/>
      <c r="H50" s="1204"/>
      <c r="I50" s="333">
        <v>2469</v>
      </c>
      <c r="J50" s="334">
        <v>3270</v>
      </c>
      <c r="K50" s="334">
        <v>3554</v>
      </c>
      <c r="L50" s="334">
        <v>3222</v>
      </c>
      <c r="M50" s="335">
        <v>3295</v>
      </c>
    </row>
    <row r="51" spans="2:13" ht="27.75" customHeight="1" x14ac:dyDescent="0.2">
      <c r="B51" s="1197"/>
      <c r="C51" s="1198"/>
      <c r="D51" s="104"/>
      <c r="E51" s="1203" t="s">
        <v>42</v>
      </c>
      <c r="F51" s="1203"/>
      <c r="G51" s="1203"/>
      <c r="H51" s="1204"/>
      <c r="I51" s="333">
        <v>294</v>
      </c>
      <c r="J51" s="334">
        <v>249</v>
      </c>
      <c r="K51" s="334">
        <v>207</v>
      </c>
      <c r="L51" s="334">
        <v>166</v>
      </c>
      <c r="M51" s="335">
        <v>133</v>
      </c>
    </row>
    <row r="52" spans="2:13" ht="27.75" customHeight="1" x14ac:dyDescent="0.2">
      <c r="B52" s="1199"/>
      <c r="C52" s="1200"/>
      <c r="D52" s="104"/>
      <c r="E52" s="1203" t="s">
        <v>43</v>
      </c>
      <c r="F52" s="1203"/>
      <c r="G52" s="1203"/>
      <c r="H52" s="1204"/>
      <c r="I52" s="333">
        <v>7397</v>
      </c>
      <c r="J52" s="334">
        <v>7643</v>
      </c>
      <c r="K52" s="334">
        <v>6864</v>
      </c>
      <c r="L52" s="334">
        <v>7257</v>
      </c>
      <c r="M52" s="335">
        <v>6446</v>
      </c>
    </row>
    <row r="53" spans="2:13" ht="27.75" customHeight="1" thickBot="1" x14ac:dyDescent="0.25">
      <c r="B53" s="1210" t="s">
        <v>19</v>
      </c>
      <c r="C53" s="1211"/>
      <c r="D53" s="108"/>
      <c r="E53" s="1212" t="s">
        <v>44</v>
      </c>
      <c r="F53" s="1212"/>
      <c r="G53" s="1212"/>
      <c r="H53" s="1213"/>
      <c r="I53" s="336">
        <v>-330</v>
      </c>
      <c r="J53" s="337">
        <v>-1199</v>
      </c>
      <c r="K53" s="337">
        <v>-1100</v>
      </c>
      <c r="L53" s="337">
        <v>-927</v>
      </c>
      <c r="M53" s="338">
        <v>-515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ze4RAjS1GuaWlE2JxRBJ+eutKKlRnp9FhtYIt1wmeTmRapif3ZL62389wlvXfnG9VoyVnAnRmtpYD3vEp70kg==" saltValue="M2EOa85a+Cyyh/RvAfHx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534</v>
      </c>
      <c r="G54" s="117" t="s">
        <v>535</v>
      </c>
      <c r="H54" s="118" t="s">
        <v>536</v>
      </c>
    </row>
    <row r="55" spans="2:8" ht="52.5" customHeight="1" x14ac:dyDescent="0.2">
      <c r="B55" s="119"/>
      <c r="C55" s="1222" t="s">
        <v>46</v>
      </c>
      <c r="D55" s="1222"/>
      <c r="E55" s="1223"/>
      <c r="F55" s="339">
        <v>1766</v>
      </c>
      <c r="G55" s="339">
        <v>1344</v>
      </c>
      <c r="H55" s="340">
        <v>1360</v>
      </c>
    </row>
    <row r="56" spans="2:8" ht="52.5" customHeight="1" x14ac:dyDescent="0.2">
      <c r="B56" s="120"/>
      <c r="C56" s="1224" t="s">
        <v>47</v>
      </c>
      <c r="D56" s="1224"/>
      <c r="E56" s="1225"/>
      <c r="F56" s="341">
        <v>216</v>
      </c>
      <c r="G56" s="341">
        <v>216</v>
      </c>
      <c r="H56" s="342">
        <v>216</v>
      </c>
    </row>
    <row r="57" spans="2:8" ht="53.25" customHeight="1" x14ac:dyDescent="0.2">
      <c r="B57" s="120"/>
      <c r="C57" s="1226" t="s">
        <v>48</v>
      </c>
      <c r="D57" s="1226"/>
      <c r="E57" s="1227"/>
      <c r="F57" s="343">
        <v>1280</v>
      </c>
      <c r="G57" s="343">
        <v>1570</v>
      </c>
      <c r="H57" s="344">
        <v>1623</v>
      </c>
    </row>
    <row r="58" spans="2:8" ht="45.75" customHeight="1" x14ac:dyDescent="0.2">
      <c r="B58" s="121"/>
      <c r="C58" s="1214" t="s">
        <v>565</v>
      </c>
      <c r="D58" s="1215"/>
      <c r="E58" s="1216"/>
      <c r="F58" s="345">
        <v>1133</v>
      </c>
      <c r="G58" s="345">
        <v>1381</v>
      </c>
      <c r="H58" s="346">
        <v>1300</v>
      </c>
    </row>
    <row r="59" spans="2:8" ht="45.75" customHeight="1" x14ac:dyDescent="0.2">
      <c r="B59" s="121"/>
      <c r="C59" s="1214" t="s">
        <v>566</v>
      </c>
      <c r="D59" s="1215"/>
      <c r="E59" s="1216"/>
      <c r="F59" s="345">
        <v>89</v>
      </c>
      <c r="G59" s="345">
        <v>120</v>
      </c>
      <c r="H59" s="346">
        <v>222</v>
      </c>
    </row>
    <row r="60" spans="2:8" ht="45.75" customHeight="1" x14ac:dyDescent="0.2">
      <c r="B60" s="121"/>
      <c r="C60" s="1214" t="s">
        <v>567</v>
      </c>
      <c r="D60" s="1215"/>
      <c r="E60" s="1216"/>
      <c r="F60" s="345">
        <v>0</v>
      </c>
      <c r="G60" s="345">
        <v>0</v>
      </c>
      <c r="H60" s="346">
        <v>50</v>
      </c>
    </row>
    <row r="61" spans="2:8" ht="45.75" customHeight="1" x14ac:dyDescent="0.2">
      <c r="B61" s="121"/>
      <c r="C61" s="1214" t="s">
        <v>568</v>
      </c>
      <c r="D61" s="1215"/>
      <c r="E61" s="1216"/>
      <c r="F61" s="345">
        <v>6</v>
      </c>
      <c r="G61" s="345">
        <v>9</v>
      </c>
      <c r="H61" s="346">
        <v>16</v>
      </c>
    </row>
    <row r="62" spans="2:8" ht="45.75" customHeight="1" thickBot="1" x14ac:dyDescent="0.25">
      <c r="B62" s="122"/>
      <c r="C62" s="1217" t="s">
        <v>569</v>
      </c>
      <c r="D62" s="1218"/>
      <c r="E62" s="1219"/>
      <c r="F62" s="347">
        <v>1</v>
      </c>
      <c r="G62" s="347">
        <v>2</v>
      </c>
      <c r="H62" s="348">
        <v>2</v>
      </c>
    </row>
    <row r="63" spans="2:8" ht="52.5" customHeight="1" thickBot="1" x14ac:dyDescent="0.25">
      <c r="B63" s="123"/>
      <c r="C63" s="1220" t="s">
        <v>49</v>
      </c>
      <c r="D63" s="1220"/>
      <c r="E63" s="1221"/>
      <c r="F63" s="349">
        <v>3262</v>
      </c>
      <c r="G63" s="349">
        <v>3130</v>
      </c>
      <c r="H63" s="350">
        <v>3199</v>
      </c>
    </row>
    <row r="64" spans="2:8" ht="13" x14ac:dyDescent="0.2"/>
  </sheetData>
  <sheetProtection algorithmName="SHA-512" hashValue="Z3tdoq2ZwbrijPqacXDYuc/CLlkugsVABfvHGB16rjuNokQy++zb/3oBTWl0MezMZ9D++P8CKB58Q21DTtbe4w==" saltValue="a4uCedY0LZYo4uhSbqm5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2"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580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572</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532</v>
      </c>
      <c r="BQ50" s="1233"/>
      <c r="BR50" s="1233"/>
      <c r="BS50" s="1233"/>
      <c r="BT50" s="1233"/>
      <c r="BU50" s="1233"/>
      <c r="BV50" s="1233"/>
      <c r="BW50" s="1233"/>
      <c r="BX50" s="1233" t="s">
        <v>533</v>
      </c>
      <c r="BY50" s="1233"/>
      <c r="BZ50" s="1233"/>
      <c r="CA50" s="1233"/>
      <c r="CB50" s="1233"/>
      <c r="CC50" s="1233"/>
      <c r="CD50" s="1233"/>
      <c r="CE50" s="1233"/>
      <c r="CF50" s="1233" t="s">
        <v>534</v>
      </c>
      <c r="CG50" s="1233"/>
      <c r="CH50" s="1233"/>
      <c r="CI50" s="1233"/>
      <c r="CJ50" s="1233"/>
      <c r="CK50" s="1233"/>
      <c r="CL50" s="1233"/>
      <c r="CM50" s="1233"/>
      <c r="CN50" s="1233" t="s">
        <v>535</v>
      </c>
      <c r="CO50" s="1233"/>
      <c r="CP50" s="1233"/>
      <c r="CQ50" s="1233"/>
      <c r="CR50" s="1233"/>
      <c r="CS50" s="1233"/>
      <c r="CT50" s="1233"/>
      <c r="CU50" s="1233"/>
      <c r="CV50" s="1233" t="s">
        <v>536</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573</v>
      </c>
      <c r="AO51" s="1231"/>
      <c r="AP51" s="1231"/>
      <c r="AQ51" s="1231"/>
      <c r="AR51" s="1231"/>
      <c r="AS51" s="1231"/>
      <c r="AT51" s="1231"/>
      <c r="AU51" s="1231"/>
      <c r="AV51" s="1231"/>
      <c r="AW51" s="1231"/>
      <c r="AX51" s="1231"/>
      <c r="AY51" s="1231"/>
      <c r="AZ51" s="1231"/>
      <c r="BA51" s="1231"/>
      <c r="BB51" s="1231" t="s">
        <v>574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575</v>
      </c>
      <c r="BC53" s="1231"/>
      <c r="BD53" s="1231"/>
      <c r="BE53" s="1231"/>
      <c r="BF53" s="1231"/>
      <c r="BG53" s="1231"/>
      <c r="BH53" s="1231"/>
      <c r="BI53" s="1231"/>
      <c r="BJ53" s="1231"/>
      <c r="BK53" s="1231"/>
      <c r="BL53" s="1231"/>
      <c r="BM53" s="1231"/>
      <c r="BN53" s="1231"/>
      <c r="BO53" s="1231"/>
      <c r="BP53" s="1228">
        <v>61.1</v>
      </c>
      <c r="BQ53" s="1228"/>
      <c r="BR53" s="1228"/>
      <c r="BS53" s="1228"/>
      <c r="BT53" s="1228"/>
      <c r="BU53" s="1228"/>
      <c r="BV53" s="1228"/>
      <c r="BW53" s="1228"/>
      <c r="BX53" s="1228">
        <v>61.4</v>
      </c>
      <c r="BY53" s="1228"/>
      <c r="BZ53" s="1228"/>
      <c r="CA53" s="1228"/>
      <c r="CB53" s="1228"/>
      <c r="CC53" s="1228"/>
      <c r="CD53" s="1228"/>
      <c r="CE53" s="1228"/>
      <c r="CF53" s="1228">
        <v>62</v>
      </c>
      <c r="CG53" s="1228"/>
      <c r="CH53" s="1228"/>
      <c r="CI53" s="1228"/>
      <c r="CJ53" s="1228"/>
      <c r="CK53" s="1228"/>
      <c r="CL53" s="1228"/>
      <c r="CM53" s="1228"/>
      <c r="CN53" s="1228">
        <v>63.5</v>
      </c>
      <c r="CO53" s="1228"/>
      <c r="CP53" s="1228"/>
      <c r="CQ53" s="1228"/>
      <c r="CR53" s="1228"/>
      <c r="CS53" s="1228"/>
      <c r="CT53" s="1228"/>
      <c r="CU53" s="1228"/>
      <c r="CV53" s="1228">
        <v>64.5</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576</v>
      </c>
      <c r="AO55" s="1233"/>
      <c r="AP55" s="1233"/>
      <c r="AQ55" s="1233"/>
      <c r="AR55" s="1233"/>
      <c r="AS55" s="1233"/>
      <c r="AT55" s="1233"/>
      <c r="AU55" s="1233"/>
      <c r="AV55" s="1233"/>
      <c r="AW55" s="1233"/>
      <c r="AX55" s="1233"/>
      <c r="AY55" s="1233"/>
      <c r="AZ55" s="1233"/>
      <c r="BA55" s="1233"/>
      <c r="BB55" s="1231" t="s">
        <v>574</v>
      </c>
      <c r="BC55" s="1231"/>
      <c r="BD55" s="1231"/>
      <c r="BE55" s="1231"/>
      <c r="BF55" s="1231"/>
      <c r="BG55" s="1231"/>
      <c r="BH55" s="1231"/>
      <c r="BI55" s="1231"/>
      <c r="BJ55" s="1231"/>
      <c r="BK55" s="1231"/>
      <c r="BL55" s="1231"/>
      <c r="BM55" s="1231"/>
      <c r="BN55" s="1231"/>
      <c r="BO55" s="1231"/>
      <c r="BP55" s="1228">
        <v>3.4</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575</v>
      </c>
      <c r="BC57" s="1231"/>
      <c r="BD57" s="1231"/>
      <c r="BE57" s="1231"/>
      <c r="BF57" s="1231"/>
      <c r="BG57" s="1231"/>
      <c r="BH57" s="1231"/>
      <c r="BI57" s="1231"/>
      <c r="BJ57" s="1231"/>
      <c r="BK57" s="1231"/>
      <c r="BL57" s="1231"/>
      <c r="BM57" s="1231"/>
      <c r="BN57" s="1231"/>
      <c r="BO57" s="1231"/>
      <c r="BP57" s="1228">
        <v>62.8</v>
      </c>
      <c r="BQ57" s="1228"/>
      <c r="BR57" s="1228"/>
      <c r="BS57" s="1228"/>
      <c r="BT57" s="1228"/>
      <c r="BU57" s="1228"/>
      <c r="BV57" s="1228"/>
      <c r="BW57" s="1228"/>
      <c r="BX57" s="1228">
        <v>62.7</v>
      </c>
      <c r="BY57" s="1228"/>
      <c r="BZ57" s="1228"/>
      <c r="CA57" s="1228"/>
      <c r="CB57" s="1228"/>
      <c r="CC57" s="1228"/>
      <c r="CD57" s="1228"/>
      <c r="CE57" s="1228"/>
      <c r="CF57" s="1228">
        <v>63.1</v>
      </c>
      <c r="CG57" s="1228"/>
      <c r="CH57" s="1228"/>
      <c r="CI57" s="1228"/>
      <c r="CJ57" s="1228"/>
      <c r="CK57" s="1228"/>
      <c r="CL57" s="1228"/>
      <c r="CM57" s="1228"/>
      <c r="CN57" s="1228">
        <v>64</v>
      </c>
      <c r="CO57" s="1228"/>
      <c r="CP57" s="1228"/>
      <c r="CQ57" s="1228"/>
      <c r="CR57" s="1228"/>
      <c r="CS57" s="1228"/>
      <c r="CT57" s="1228"/>
      <c r="CU57" s="1228"/>
      <c r="CV57" s="1228">
        <v>64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577</v>
      </c>
    </row>
    <row r="64" spans="1:109" ht="13"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572</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532</v>
      </c>
      <c r="BQ72" s="1233"/>
      <c r="BR72" s="1233"/>
      <c r="BS72" s="1233"/>
      <c r="BT72" s="1233"/>
      <c r="BU72" s="1233"/>
      <c r="BV72" s="1233"/>
      <c r="BW72" s="1233"/>
      <c r="BX72" s="1233" t="s">
        <v>533</v>
      </c>
      <c r="BY72" s="1233"/>
      <c r="BZ72" s="1233"/>
      <c r="CA72" s="1233"/>
      <c r="CB72" s="1233"/>
      <c r="CC72" s="1233"/>
      <c r="CD72" s="1233"/>
      <c r="CE72" s="1233"/>
      <c r="CF72" s="1233" t="s">
        <v>534</v>
      </c>
      <c r="CG72" s="1233"/>
      <c r="CH72" s="1233"/>
      <c r="CI72" s="1233"/>
      <c r="CJ72" s="1233"/>
      <c r="CK72" s="1233"/>
      <c r="CL72" s="1233"/>
      <c r="CM72" s="1233"/>
      <c r="CN72" s="1233" t="s">
        <v>535</v>
      </c>
      <c r="CO72" s="1233"/>
      <c r="CP72" s="1233"/>
      <c r="CQ72" s="1233"/>
      <c r="CR72" s="1233"/>
      <c r="CS72" s="1233"/>
      <c r="CT72" s="1233"/>
      <c r="CU72" s="1233"/>
      <c r="CV72" s="1233" t="s">
        <v>536</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573</v>
      </c>
      <c r="AO73" s="1231"/>
      <c r="AP73" s="1231"/>
      <c r="AQ73" s="1231"/>
      <c r="AR73" s="1231"/>
      <c r="AS73" s="1231"/>
      <c r="AT73" s="1231"/>
      <c r="AU73" s="1231"/>
      <c r="AV73" s="1231"/>
      <c r="AW73" s="1231"/>
      <c r="AX73" s="1231"/>
      <c r="AY73" s="1231"/>
      <c r="AZ73" s="1231"/>
      <c r="BA73" s="1231"/>
      <c r="BB73" s="1231" t="s">
        <v>574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579</v>
      </c>
      <c r="BC75" s="1231"/>
      <c r="BD75" s="1231"/>
      <c r="BE75" s="1231"/>
      <c r="BF75" s="1231"/>
      <c r="BG75" s="1231"/>
      <c r="BH75" s="1231"/>
      <c r="BI75" s="1231"/>
      <c r="BJ75" s="1231"/>
      <c r="BK75" s="1231"/>
      <c r="BL75" s="1231"/>
      <c r="BM75" s="1231"/>
      <c r="BN75" s="1231"/>
      <c r="BO75" s="1231"/>
      <c r="BP75" s="1228">
        <v>8.8000000000000007</v>
      </c>
      <c r="BQ75" s="1228"/>
      <c r="BR75" s="1228"/>
      <c r="BS75" s="1228"/>
      <c r="BT75" s="1228"/>
      <c r="BU75" s="1228"/>
      <c r="BV75" s="1228"/>
      <c r="BW75" s="1228"/>
      <c r="BX75" s="1228">
        <v>8.3000000000000007</v>
      </c>
      <c r="BY75" s="1228"/>
      <c r="BZ75" s="1228"/>
      <c r="CA75" s="1228"/>
      <c r="CB75" s="1228"/>
      <c r="CC75" s="1228"/>
      <c r="CD75" s="1228"/>
      <c r="CE75" s="1228"/>
      <c r="CF75" s="1228">
        <v>8.6999999999999993</v>
      </c>
      <c r="CG75" s="1228"/>
      <c r="CH75" s="1228"/>
      <c r="CI75" s="1228"/>
      <c r="CJ75" s="1228"/>
      <c r="CK75" s="1228"/>
      <c r="CL75" s="1228"/>
      <c r="CM75" s="1228"/>
      <c r="CN75" s="1228">
        <v>9.3000000000000007</v>
      </c>
      <c r="CO75" s="1228"/>
      <c r="CP75" s="1228"/>
      <c r="CQ75" s="1228"/>
      <c r="CR75" s="1228"/>
      <c r="CS75" s="1228"/>
      <c r="CT75" s="1228"/>
      <c r="CU75" s="1228"/>
      <c r="CV75" s="1228">
        <v>9.6</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576</v>
      </c>
      <c r="AO77" s="1233"/>
      <c r="AP77" s="1233"/>
      <c r="AQ77" s="1233"/>
      <c r="AR77" s="1233"/>
      <c r="AS77" s="1233"/>
      <c r="AT77" s="1233"/>
      <c r="AU77" s="1233"/>
      <c r="AV77" s="1233"/>
      <c r="AW77" s="1233"/>
      <c r="AX77" s="1233"/>
      <c r="AY77" s="1233"/>
      <c r="AZ77" s="1233"/>
      <c r="BA77" s="1233"/>
      <c r="BB77" s="1231" t="s">
        <v>574</v>
      </c>
      <c r="BC77" s="1231"/>
      <c r="BD77" s="1231"/>
      <c r="BE77" s="1231"/>
      <c r="BF77" s="1231"/>
      <c r="BG77" s="1231"/>
      <c r="BH77" s="1231"/>
      <c r="BI77" s="1231"/>
      <c r="BJ77" s="1231"/>
      <c r="BK77" s="1231"/>
      <c r="BL77" s="1231"/>
      <c r="BM77" s="1231"/>
      <c r="BN77" s="1231"/>
      <c r="BO77" s="1231"/>
      <c r="BP77" s="1228">
        <v>3.4</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579</v>
      </c>
      <c r="BC79" s="1231"/>
      <c r="BD79" s="1231"/>
      <c r="BE79" s="1231"/>
      <c r="BF79" s="1231"/>
      <c r="BG79" s="1231"/>
      <c r="BH79" s="1231"/>
      <c r="BI79" s="1231"/>
      <c r="BJ79" s="1231"/>
      <c r="BK79" s="1231"/>
      <c r="BL79" s="1231"/>
      <c r="BM79" s="1231"/>
      <c r="BN79" s="1231"/>
      <c r="BO79" s="1231"/>
      <c r="BP79" s="1228">
        <v>8.8000000000000007</v>
      </c>
      <c r="BQ79" s="1228"/>
      <c r="BR79" s="1228"/>
      <c r="BS79" s="1228"/>
      <c r="BT79" s="1228"/>
      <c r="BU79" s="1228"/>
      <c r="BV79" s="1228"/>
      <c r="BW79" s="1228"/>
      <c r="BX79" s="1228">
        <v>8.3000000000000007</v>
      </c>
      <c r="BY79" s="1228"/>
      <c r="BZ79" s="1228"/>
      <c r="CA79" s="1228"/>
      <c r="CB79" s="1228"/>
      <c r="CC79" s="1228"/>
      <c r="CD79" s="1228"/>
      <c r="CE79" s="1228"/>
      <c r="CF79" s="1228">
        <v>8.1</v>
      </c>
      <c r="CG79" s="1228"/>
      <c r="CH79" s="1228"/>
      <c r="CI79" s="1228"/>
      <c r="CJ79" s="1228"/>
      <c r="CK79" s="1228"/>
      <c r="CL79" s="1228"/>
      <c r="CM79" s="1228"/>
      <c r="CN79" s="1228">
        <v>8.1999999999999993</v>
      </c>
      <c r="CO79" s="1228"/>
      <c r="CP79" s="1228"/>
      <c r="CQ79" s="1228"/>
      <c r="CR79" s="1228"/>
      <c r="CS79" s="1228"/>
      <c r="CT79" s="1228"/>
      <c r="CU79" s="1228"/>
      <c r="CV79" s="1228">
        <v>8.3000000000000007</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4n3RujHIDeIUuk588texWCJ7GNWtsc9T6RDxCbYjZnwvx3h0ZmkS43w/H2VdZRe6EmwizmvbySZwGiNzLgXIIg==" saltValue="/LT/kyoSD791+ieDPOpAv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8tfq0zhn3xmrTPqqtQfy6ywz5Vv2+qB+paFl8QCJKjLTXkiJ5xmXtXIWmq3+jxN24VtJVYMowqyb8Bk5Kpcm4w==" saltValue="vSXQBCR0nDG/VKo8k4+w+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mmcML5eXTSGtW8dwC7YyHtLFXRD8h1PnVnUp2k4lgbh4jcpG8F6JelEgX6lWJQ3igl9+pZiS7Y7lxFIgC4lEhQ==" saltValue="jv3Q1fOuzoTZ3B0TWBjlZ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259237</v>
      </c>
      <c r="E3" s="142"/>
      <c r="F3" s="143">
        <v>125391</v>
      </c>
      <c r="G3" s="144"/>
      <c r="H3" s="145"/>
    </row>
    <row r="4" spans="1:8" x14ac:dyDescent="0.2">
      <c r="A4" s="146"/>
      <c r="B4" s="147"/>
      <c r="C4" s="148"/>
      <c r="D4" s="149">
        <v>65079</v>
      </c>
      <c r="E4" s="150"/>
      <c r="F4" s="151">
        <v>68516</v>
      </c>
      <c r="G4" s="152"/>
      <c r="H4" s="153"/>
    </row>
    <row r="5" spans="1:8" x14ac:dyDescent="0.2">
      <c r="A5" s="134" t="s">
        <v>526</v>
      </c>
      <c r="B5" s="139"/>
      <c r="C5" s="140"/>
      <c r="D5" s="141">
        <v>350446</v>
      </c>
      <c r="E5" s="142"/>
      <c r="F5" s="143">
        <v>138402</v>
      </c>
      <c r="G5" s="144"/>
      <c r="H5" s="145"/>
    </row>
    <row r="6" spans="1:8" x14ac:dyDescent="0.2">
      <c r="A6" s="146"/>
      <c r="B6" s="147"/>
      <c r="C6" s="148"/>
      <c r="D6" s="149">
        <v>84049</v>
      </c>
      <c r="E6" s="150"/>
      <c r="F6" s="151">
        <v>70652</v>
      </c>
      <c r="G6" s="152"/>
      <c r="H6" s="153"/>
    </row>
    <row r="7" spans="1:8" x14ac:dyDescent="0.2">
      <c r="A7" s="134" t="s">
        <v>527</v>
      </c>
      <c r="B7" s="139"/>
      <c r="C7" s="140"/>
      <c r="D7" s="141">
        <v>310240</v>
      </c>
      <c r="E7" s="142"/>
      <c r="F7" s="143">
        <v>146367</v>
      </c>
      <c r="G7" s="144"/>
      <c r="H7" s="145"/>
    </row>
    <row r="8" spans="1:8" x14ac:dyDescent="0.2">
      <c r="A8" s="146"/>
      <c r="B8" s="147"/>
      <c r="C8" s="148"/>
      <c r="D8" s="149">
        <v>76283</v>
      </c>
      <c r="E8" s="150"/>
      <c r="F8" s="151">
        <v>79441</v>
      </c>
      <c r="G8" s="152"/>
      <c r="H8" s="153"/>
    </row>
    <row r="9" spans="1:8" x14ac:dyDescent="0.2">
      <c r="A9" s="134" t="s">
        <v>528</v>
      </c>
      <c r="B9" s="139"/>
      <c r="C9" s="140"/>
      <c r="D9" s="141">
        <v>255812</v>
      </c>
      <c r="E9" s="142"/>
      <c r="F9" s="143">
        <v>165181</v>
      </c>
      <c r="G9" s="144"/>
      <c r="H9" s="145"/>
    </row>
    <row r="10" spans="1:8" x14ac:dyDescent="0.2">
      <c r="A10" s="146"/>
      <c r="B10" s="147"/>
      <c r="C10" s="148"/>
      <c r="D10" s="149">
        <v>55781</v>
      </c>
      <c r="E10" s="150"/>
      <c r="F10" s="151">
        <v>82246</v>
      </c>
      <c r="G10" s="152"/>
      <c r="H10" s="153"/>
    </row>
    <row r="11" spans="1:8" x14ac:dyDescent="0.2">
      <c r="A11" s="134" t="s">
        <v>529</v>
      </c>
      <c r="B11" s="139"/>
      <c r="C11" s="140"/>
      <c r="D11" s="141">
        <v>230845</v>
      </c>
      <c r="E11" s="142"/>
      <c r="F11" s="143">
        <v>166234</v>
      </c>
      <c r="G11" s="144"/>
      <c r="H11" s="145"/>
    </row>
    <row r="12" spans="1:8" x14ac:dyDescent="0.2">
      <c r="A12" s="146"/>
      <c r="B12" s="147"/>
      <c r="C12" s="154"/>
      <c r="D12" s="149">
        <v>65540</v>
      </c>
      <c r="E12" s="150"/>
      <c r="F12" s="151">
        <v>89789</v>
      </c>
      <c r="G12" s="152"/>
      <c r="H12" s="153"/>
    </row>
    <row r="13" spans="1:8" x14ac:dyDescent="0.2">
      <c r="A13" s="134"/>
      <c r="B13" s="139"/>
      <c r="C13" s="140"/>
      <c r="D13" s="141">
        <v>281316</v>
      </c>
      <c r="E13" s="142"/>
      <c r="F13" s="143">
        <v>148315</v>
      </c>
      <c r="G13" s="155"/>
      <c r="H13" s="145"/>
    </row>
    <row r="14" spans="1:8" x14ac:dyDescent="0.2">
      <c r="A14" s="146"/>
      <c r="B14" s="147"/>
      <c r="C14" s="148"/>
      <c r="D14" s="149">
        <v>69346</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9.4600000000000009</v>
      </c>
      <c r="C19" s="156">
        <f>ROUND(VALUE(SUBSTITUTE(実質収支比率等に係る経年分析!G$48,"▲","-")),2)</f>
        <v>12.63</v>
      </c>
      <c r="D19" s="156">
        <f>ROUND(VALUE(SUBSTITUTE(実質収支比率等に係る経年分析!H$48,"▲","-")),2)</f>
        <v>10.23</v>
      </c>
      <c r="E19" s="156">
        <f>ROUND(VALUE(SUBSTITUTE(実質収支比率等に係る経年分析!I$48,"▲","-")),2)</f>
        <v>12.65</v>
      </c>
      <c r="F19" s="156">
        <f>ROUND(VALUE(SUBSTITUTE(実質収支比率等に係る経年分析!J$48,"▲","-")),2)</f>
        <v>9.1300000000000008</v>
      </c>
    </row>
    <row r="20" spans="1:11" x14ac:dyDescent="0.2">
      <c r="A20" s="156" t="s">
        <v>53</v>
      </c>
      <c r="B20" s="156">
        <f>ROUND(VALUE(SUBSTITUTE(実質収支比率等に係る経年分析!F$47,"▲","-")),2)</f>
        <v>28.05</v>
      </c>
      <c r="C20" s="156">
        <f>ROUND(VALUE(SUBSTITUTE(実質収支比率等に係る経年分析!G$47,"▲","-")),2)</f>
        <v>30.61</v>
      </c>
      <c r="D20" s="156">
        <f>ROUND(VALUE(SUBSTITUTE(実質収支比率等に係る経年分析!H$47,"▲","-")),2)</f>
        <v>31.72</v>
      </c>
      <c r="E20" s="156">
        <f>ROUND(VALUE(SUBSTITUTE(実質収支比率等に係る経年分析!I$47,"▲","-")),2)</f>
        <v>24.1</v>
      </c>
      <c r="F20" s="156">
        <f>ROUND(VALUE(SUBSTITUTE(実質収支比率等に係る経年分析!J$47,"▲","-")),2)</f>
        <v>23.62</v>
      </c>
    </row>
    <row r="21" spans="1:11" x14ac:dyDescent="0.2">
      <c r="A21" s="156" t="s">
        <v>54</v>
      </c>
      <c r="B21" s="156">
        <f>IF(ISNUMBER(VALUE(SUBSTITUTE(実質収支比率等に係る経年分析!F$49,"▲","-"))),ROUND(VALUE(SUBSTITUTE(実質収支比率等に係る経年分析!F$49,"▲","-")),2),NA())</f>
        <v>1.1100000000000001</v>
      </c>
      <c r="C21" s="156">
        <f>IF(ISNUMBER(VALUE(SUBSTITUTE(実質収支比率等に係る経年分析!G$49,"▲","-"))),ROUND(VALUE(SUBSTITUTE(実質収支比率等に係る経年分析!G$49,"▲","-")),2),NA())</f>
        <v>8.2100000000000009</v>
      </c>
      <c r="D21" s="156">
        <f>IF(ISNUMBER(VALUE(SUBSTITUTE(実質収支比率等に係る経年分析!H$49,"▲","-"))),ROUND(VALUE(SUBSTITUTE(実質収支比率等に係る経年分析!H$49,"▲","-")),2),NA())</f>
        <v>-2.5299999999999998</v>
      </c>
      <c r="E21" s="156">
        <f>IF(ISNUMBER(VALUE(SUBSTITUTE(実質収支比率等に係る経年分析!I$49,"▲","-"))),ROUND(VALUE(SUBSTITUTE(実質収支比率等に係る経年分析!I$49,"▲","-")),2),NA())</f>
        <v>-5.12</v>
      </c>
      <c r="F21" s="156">
        <f>IF(ISNUMBER(VALUE(SUBSTITUTE(実質収支比率等に係る経年分析!J$49,"▲","-"))),ROUND(VALUE(SUBSTITUTE(実質収支比率等に係る経年分析!J$49,"▲","-")),2),NA())</f>
        <v>-2.85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瀬戸内町後期高齢者医療事業特別会計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瀬戸内町国民健康保険（直営診療勘定）特別会計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瀬戸内町農業集落排水道事業会計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瀬戸内町国民健康保険（事業勘定）特別会計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0.34</v>
      </c>
    </row>
    <row r="33" spans="1:16" x14ac:dyDescent="0.2">
      <c r="A33" s="157" t="str">
        <f>IF(連結実質赤字比率に係る赤字・黒字の構成分析!C$37="",NA(),連結実質赤字比率に係る赤字・黒字の構成分析!C$37)</f>
        <v>瀬戸内町簡易水道事業会計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1.52</v>
      </c>
    </row>
    <row r="34" spans="1:16" x14ac:dyDescent="0.2">
      <c r="A34" s="157" t="str">
        <f>IF(連結実質赤字比率に係る赤字・黒字の構成分析!C$36="",NA(),連結実質赤字比率に係る赤字・黒字の構成分析!C$36)</f>
        <v>瀬戸内町介護保険特別会計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1.0900000000000001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2.0299999999999998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1.61</v>
      </c>
    </row>
    <row r="35" spans="1:16" x14ac:dyDescent="0.2">
      <c r="A35" s="157" t="str">
        <f>IF(連結実質赤字比率に係る赤字・黒字の構成分析!C$35="",NA(),連結実質赤字比率に係る赤字・黒字の構成分析!C$35)</f>
        <v>瀬戸内町水道事業会計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9.4499999999999993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9.1199999999999992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1111</v>
      </c>
      <c r="E42" s="158"/>
      <c r="F42" s="158"/>
      <c r="G42" s="158">
        <f>'実質公債費比率（分子）の構造'!L$52</f>
        <v>1125</v>
      </c>
      <c r="H42" s="158"/>
      <c r="I42" s="158"/>
      <c r="J42" s="158">
        <f>'実質公債費比率（分子）の構造'!M$52</f>
        <v>1120</v>
      </c>
      <c r="K42" s="158"/>
      <c r="L42" s="158"/>
      <c r="M42" s="158">
        <f>'実質公債費比率（分子）の構造'!N$52</f>
        <v>1049</v>
      </c>
      <c r="N42" s="158"/>
      <c r="O42" s="158"/>
      <c r="P42" s="158">
        <f>'実質公債費比率（分子）の構造'!O$52</f>
        <v>1111</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52</v>
      </c>
      <c r="C46" s="158"/>
      <c r="D46" s="158"/>
      <c r="E46" s="158">
        <f>'実質公債費比率（分子）の構造'!L$48</f>
        <v>49</v>
      </c>
      <c r="F46" s="158"/>
      <c r="G46" s="158"/>
      <c r="H46" s="158">
        <f>'実質公債費比率（分子）の構造'!M$48</f>
        <v>53</v>
      </c>
      <c r="I46" s="158"/>
      <c r="J46" s="158"/>
      <c r="K46" s="158">
        <f>'実質公債費比率（分子）の構造'!N$48</f>
        <v>63</v>
      </c>
      <c r="L46" s="158"/>
      <c r="M46" s="158"/>
      <c r="N46" s="158">
        <f>'実質公債費比率（分子）の構造'!O$48</f>
        <v>67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1416</v>
      </c>
      <c r="C49" s="158"/>
      <c r="D49" s="158"/>
      <c r="E49" s="158">
        <f>'実質公債費比率（分子）の構造'!L$45</f>
        <v>1456</v>
      </c>
      <c r="F49" s="158"/>
      <c r="G49" s="158"/>
      <c r="H49" s="158">
        <f>'実質公債費比率（分子）の構造'!M$45</f>
        <v>1486</v>
      </c>
      <c r="I49" s="158"/>
      <c r="J49" s="158"/>
      <c r="K49" s="158">
        <f>'実質公債費比率（分子）の構造'!N$45</f>
        <v>1458</v>
      </c>
      <c r="L49" s="158"/>
      <c r="M49" s="158"/>
      <c r="N49" s="158">
        <f>'実質公債費比率（分子）の構造'!O$45</f>
        <v>1473</v>
      </c>
      <c r="O49" s="158"/>
      <c r="P49" s="158"/>
    </row>
    <row r="50" spans="1:16" x14ac:dyDescent="0.2">
      <c r="A50" s="158" t="s">
        <v>67</v>
      </c>
      <c r="B50" s="158" t="e">
        <f>NA()</f>
        <v>#N/A</v>
      </c>
      <c r="C50" s="158">
        <f>IF(ISNUMBER('実質公債費比率（分子）の構造'!K$53),'実質公債費比率（分子）の構造'!K$53,NA())</f>
        <v>357</v>
      </c>
      <c r="D50" s="158" t="e">
        <f>NA()</f>
        <v>#N/A</v>
      </c>
      <c r="E50" s="158" t="e">
        <f>NA()</f>
        <v>#N/A</v>
      </c>
      <c r="F50" s="158">
        <f>IF(ISNUMBER('実質公債費比率（分子）の構造'!L$53),'実質公債費比率（分子）の構造'!L$53,NA())</f>
        <v>380</v>
      </c>
      <c r="G50" s="158" t="e">
        <f>NA()</f>
        <v>#N/A</v>
      </c>
      <c r="H50" s="158" t="e">
        <f>NA()</f>
        <v>#N/A</v>
      </c>
      <c r="I50" s="158">
        <f>IF(ISNUMBER('実質公債費比率（分子）の構造'!M$53),'実質公債費比率（分子）の構造'!M$53,NA())</f>
        <v>419</v>
      </c>
      <c r="J50" s="158" t="e">
        <f>NA()</f>
        <v>#N/A</v>
      </c>
      <c r="K50" s="158" t="e">
        <f>NA()</f>
        <v>#N/A</v>
      </c>
      <c r="L50" s="158">
        <f>IF(ISNUMBER('実質公債費比率（分子）の構造'!N$53),'実質公債費比率（分子）の構造'!N$53,NA())</f>
        <v>472</v>
      </c>
      <c r="M50" s="158" t="e">
        <f>NA()</f>
        <v>#N/A</v>
      </c>
      <c r="N50" s="158" t="e">
        <f>NA()</f>
        <v>#N/A</v>
      </c>
      <c r="O50" s="158">
        <f>IF(ISNUMBER('実質公債費比率（分子）の構造'!O$53),'実質公債費比率（分子）の構造'!O$53,NA())</f>
        <v>431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7397</v>
      </c>
      <c r="E56" s="157"/>
      <c r="F56" s="157"/>
      <c r="G56" s="157">
        <f>'将来負担比率（分子）の構造'!J$52</f>
        <v>7643</v>
      </c>
      <c r="H56" s="157"/>
      <c r="I56" s="157"/>
      <c r="J56" s="157">
        <f>'将来負担比率（分子）の構造'!K$52</f>
        <v>6864</v>
      </c>
      <c r="K56" s="157"/>
      <c r="L56" s="157"/>
      <c r="M56" s="157">
        <f>'将来負担比率（分子）の構造'!L$52</f>
        <v>7257</v>
      </c>
      <c r="N56" s="157"/>
      <c r="O56" s="157"/>
      <c r="P56" s="157">
        <f>'将来負担比率（分子）の構造'!M$52</f>
        <v>6446</v>
      </c>
    </row>
    <row r="57" spans="1:16" x14ac:dyDescent="0.2">
      <c r="A57" s="157" t="s">
        <v>42</v>
      </c>
      <c r="B57" s="157"/>
      <c r="C57" s="157"/>
      <c r="D57" s="157">
        <f>'将来負担比率（分子）の構造'!I$51</f>
        <v>294</v>
      </c>
      <c r="E57" s="157"/>
      <c r="F57" s="157"/>
      <c r="G57" s="157">
        <f>'将来負担比率（分子）の構造'!J$51</f>
        <v>249</v>
      </c>
      <c r="H57" s="157"/>
      <c r="I57" s="157"/>
      <c r="J57" s="157">
        <f>'将来負担比率（分子）の構造'!K$51</f>
        <v>207</v>
      </c>
      <c r="K57" s="157"/>
      <c r="L57" s="157"/>
      <c r="M57" s="157">
        <f>'将来負担比率（分子）の構造'!L$51</f>
        <v>166</v>
      </c>
      <c r="N57" s="157"/>
      <c r="O57" s="157"/>
      <c r="P57" s="157">
        <f>'将来負担比率（分子）の構造'!M$51</f>
        <v>133</v>
      </c>
    </row>
    <row r="58" spans="1:16" x14ac:dyDescent="0.2">
      <c r="A58" s="157" t="s">
        <v>41</v>
      </c>
      <c r="B58" s="157"/>
      <c r="C58" s="157"/>
      <c r="D58" s="157">
        <f>'将来負担比率（分子）の構造'!I$50</f>
        <v>2469</v>
      </c>
      <c r="E58" s="157"/>
      <c r="F58" s="157"/>
      <c r="G58" s="157">
        <f>'将来負担比率（分子）の構造'!J$50</f>
        <v>3270</v>
      </c>
      <c r="H58" s="157"/>
      <c r="I58" s="157"/>
      <c r="J58" s="157">
        <f>'将来負担比率（分子）の構造'!K$50</f>
        <v>3554</v>
      </c>
      <c r="K58" s="157"/>
      <c r="L58" s="157"/>
      <c r="M58" s="157">
        <f>'将来負担比率（分子）の構造'!L$50</f>
        <v>3222</v>
      </c>
      <c r="N58" s="157"/>
      <c r="O58" s="157"/>
      <c r="P58" s="157">
        <f>'将来負担比率（分子）の構造'!M$50</f>
        <v>3295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181</v>
      </c>
      <c r="C61" s="157"/>
      <c r="D61" s="157"/>
      <c r="E61" s="157">
        <f>'将来負担比率（分子）の構造'!J$46</f>
        <v>242</v>
      </c>
      <c r="F61" s="157"/>
      <c r="G61" s="157"/>
      <c r="H61" s="157">
        <f>'将来負担比率（分子）の構造'!K$46</f>
        <v>230</v>
      </c>
      <c r="I61" s="157"/>
      <c r="J61" s="157"/>
      <c r="K61" s="157">
        <f>'将来負担比率（分子）の構造'!L$46</f>
        <v>200</v>
      </c>
      <c r="L61" s="157"/>
      <c r="M61" s="157"/>
      <c r="N61" s="157">
        <f>'将来負担比率（分子）の構造'!M$46</f>
        <v>203</v>
      </c>
      <c r="O61" s="157"/>
      <c r="P61" s="157"/>
    </row>
    <row r="62" spans="1:16" x14ac:dyDescent="0.2">
      <c r="A62" s="157" t="s">
        <v>35</v>
      </c>
      <c r="B62" s="157">
        <f>'将来負担比率（分子）の構造'!I$45</f>
        <v>721</v>
      </c>
      <c r="C62" s="157"/>
      <c r="D62" s="157"/>
      <c r="E62" s="157">
        <f>'将来負担比率（分子）の構造'!J$45</f>
        <v>616</v>
      </c>
      <c r="F62" s="157"/>
      <c r="G62" s="157"/>
      <c r="H62" s="157">
        <f>'将来負担比率（分子）の構造'!K$45</f>
        <v>506</v>
      </c>
      <c r="I62" s="157"/>
      <c r="J62" s="157"/>
      <c r="K62" s="157">
        <f>'将来負担比率（分子）の構造'!L$45</f>
        <v>529</v>
      </c>
      <c r="L62" s="157"/>
      <c r="M62" s="157"/>
      <c r="N62" s="157">
        <f>'将来負担比率（分子）の構造'!M$45</f>
        <v>534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489</v>
      </c>
      <c r="C64" s="157"/>
      <c r="D64" s="157"/>
      <c r="E64" s="157">
        <f>'将来負担比率（分子）の構造'!J$43</f>
        <v>376</v>
      </c>
      <c r="F64" s="157"/>
      <c r="G64" s="157"/>
      <c r="H64" s="157">
        <f>'将来負担比率（分子）の構造'!K$43</f>
        <v>243</v>
      </c>
      <c r="I64" s="157"/>
      <c r="J64" s="157"/>
      <c r="K64" s="157">
        <f>'将来負担比率（分子）の構造'!L$43</f>
        <v>811</v>
      </c>
      <c r="L64" s="157"/>
      <c r="M64" s="157"/>
      <c r="N64" s="157">
        <f>'将来負担比率（分子）の構造'!M$43</f>
        <v>884</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0</v>
      </c>
      <c r="O65" s="157"/>
      <c r="P65" s="157"/>
    </row>
    <row r="66" spans="1:16" x14ac:dyDescent="0.2">
      <c r="A66" s="157" t="s">
        <v>31</v>
      </c>
      <c r="B66" s="157">
        <f>'将来負担比率（分子）の構造'!I$41</f>
        <v>8438</v>
      </c>
      <c r="C66" s="157"/>
      <c r="D66" s="157"/>
      <c r="E66" s="157">
        <f>'将来負担比率（分子）の構造'!J$41</f>
        <v>8728</v>
      </c>
      <c r="F66" s="157"/>
      <c r="G66" s="157"/>
      <c r="H66" s="157">
        <f>'将来負担比率（分子）の構造'!K$41</f>
        <v>8545</v>
      </c>
      <c r="I66" s="157"/>
      <c r="J66" s="157"/>
      <c r="K66" s="157">
        <f>'将来負担比率（分子）の構造'!L$41</f>
        <v>8177</v>
      </c>
      <c r="L66" s="157"/>
      <c r="M66" s="157"/>
      <c r="N66" s="157">
        <f>'将来負担比率（分子）の構造'!M$41</f>
        <v>7737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1766</v>
      </c>
      <c r="C72" s="161">
        <f>基金残高に係る経年分析!G55</f>
        <v>1344</v>
      </c>
      <c r="D72" s="161">
        <f>基金残高に係る経年分析!H55</f>
        <v>1360</v>
      </c>
    </row>
    <row r="73" spans="1:16" x14ac:dyDescent="0.2">
      <c r="A73" s="160" t="s">
        <v>74</v>
      </c>
      <c r="B73" s="161">
        <f>基金残高に係る経年分析!F56</f>
        <v>216</v>
      </c>
      <c r="C73" s="161">
        <f>基金残高に係る経年分析!G56</f>
        <v>216</v>
      </c>
      <c r="D73" s="161">
        <f>基金残高に係る経年分析!H56</f>
        <v>216</v>
      </c>
    </row>
    <row r="74" spans="1:16" x14ac:dyDescent="0.2">
      <c r="A74" s="160" t="s">
        <v>75</v>
      </c>
      <c r="B74" s="161">
        <f>基金残高に係る経年分析!F57</f>
        <v>1280</v>
      </c>
      <c r="C74" s="161">
        <f>基金残高に係る経年分析!G57</f>
        <v>1570</v>
      </c>
      <c r="D74" s="161">
        <f>基金残高に係る経年分析!H57</f>
        <v>1623</v>
      </c>
    </row>
  </sheetData>
  <sheetProtection algorithmName="SHA-512" hashValue="hV/wkIatQMgCCvepdQgY2DFMJzqcx6qXqyWLMkq9Cmi2u3K0oBwc2bDgB/OmKyU3fEBNZpxJMt+rc7bJj6ryYA==" saltValue="jlRu/3wK22/U8TZ6A/LX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鷺山 晴香</cp:lastModifiedBy>
  <dcterms:created xsi:type="dcterms:W3CDTF">2026-02-23T10:01:27Z</dcterms:created>
  <dcterms:modified xsi:type="dcterms:W3CDTF">2026-09-15T10:39:54Z</dcterms:modified>
  <cp:category/>
</cp:coreProperties>
</file>