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A30" i="11" l="1"/>
  <c r="AA29" i="11"/>
  <c r="AA28" i="11"/>
  <c r="AA10" i="11"/>
  <c r="AA7" i="11"/>
  <c r="AA23" i="11" s="1"/>
  <c r="BG35" i="9" l="1"/>
  <c r="BG34" i="9"/>
  <c r="AO39" i="9"/>
  <c r="AO38"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U39" i="9"/>
  <c r="C39" i="9"/>
  <c r="BW38" i="9"/>
  <c r="BE38" i="9"/>
  <c r="U38" i="9"/>
  <c r="C38" i="9"/>
  <c r="BW37" i="9"/>
  <c r="BE37" i="9"/>
  <c r="U37" i="9"/>
  <c r="BE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s="1"/>
  <c r="U35" i="9" l="1"/>
  <c r="U36" i="9" s="1"/>
  <c r="AM34" i="9"/>
  <c r="AM35" i="9" s="1"/>
  <c r="AM36" i="9" s="1"/>
  <c r="AM37" i="9" s="1"/>
  <c r="AM38" i="9" s="1"/>
  <c r="AM39" i="9" s="1"/>
  <c r="BE34" i="9" l="1"/>
  <c r="BE35" i="9" s="1"/>
  <c r="BW34" i="9" l="1"/>
  <c r="BW35" i="9" s="1"/>
  <c r="BW36"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<sst xmlns="http://schemas.openxmlformats.org/spreadsheetml/2006/main" count="1129" uniqueCount="586">
  <si>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</si>
  <si>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</si>
  <si>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</si>
  <si>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</si>
  <si>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</si>
  <si>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</si>
  <si>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</si>
  <si>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</si>
  <si>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</si>
  <si>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</si>
  <si>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</si>
  <si>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</si>
  <si>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</si>
  <si>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</si>
  <si>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</si>
  <si>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</si>
  <si>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</si>
  <si>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</si>
  <si>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</si>
  <si>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</si>
  <si>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</si>
  <si>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</si>
  <si>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</si>
  <si>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</si>
  <si>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</si>
  <si>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</si>
  <si>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</si>
  <si>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</si>
  <si>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</si>
  <si>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</si>
  <si>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</si>
  <si>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</si>
  <si>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</si>
  <si>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</si>
  <si>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</si>
  <si>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</si>
  <si>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</si>
  <si>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</si>
  <si>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</si>
  <si>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</si>
  <si>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</si>
  <si>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</si>
  <si>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</si>
  <si>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</si>
  <si>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</si>
  <si>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</si>
  <si>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</si>
  <si>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</si>
  <si>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</si>
  <si>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</si>
  <si>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</si>
  <si>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</si>
  <si>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</si>
  <si>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</si>
  <si>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</si>
  <si>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</si>
  <si>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</si>
  <si>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</si>
  <si>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</si>
  <si>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</si>
  <si>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</si>
  <si>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</si>
  <si>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</si>
  <si>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</si>
  <si>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</si>
  <si>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</si>
  <si>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</si>
  <si>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</si>
  <si>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</si>
  <si>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</si>
  <si>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</si>
  <si>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</si>
  <si>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</si>
  <si>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</si>
  <si>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</si>
  <si>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</si>
  <si>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</si>
  <si>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</si>
  <si>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</si>
  <si>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</si>
  <si>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</si>
  <si>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</si>
  <si>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鹿児島市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</si>
  <si>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</si>
  <si>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</si>
  <si>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</si>
  <si>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</si>
  <si>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</si>
  <si>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</si>
  <si>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</si>
  <si>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</si>
  <si>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</si>
  <si>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</si>
  <si>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</si>
  <si>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</si>
  <si>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</si>
  <si>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</si>
  <si>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</si>
  <si>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</si>
  <si>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</si>
  <si>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</si>
  <si>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</si>
  <si>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</si>
  <si>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</si>
  <si>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</si>
  <si>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</si>
  <si>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</si>
  <si>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</si>
  <si>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</si>
  <si>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</si>
  <si>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</si>
  <si>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</si>
  <si>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</si>
  <si>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</si>
  <si>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</si>
  <si>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</si>
  <si>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</si>
  <si>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</si>
  <si>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</si>
  <si>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</si>
  <si>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</si>
  <si>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</si>
  <si>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</si>
  <si>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</si>
  <si>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</si>
  <si>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</si>
  <si>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</si>
  <si>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</si>
  <si>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</si>
  <si>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</si>
  <si>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</si>
  <si>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</si>
  <si>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</si>
  <si>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</si>
  <si>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</si>
  <si>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</si>
  <si>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</si>
  <si>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</si>
  <si>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</si>
  <si>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</si>
  <si>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</si>
  <si>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</si>
  <si>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</si>
  <si>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</si>
  <si>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</si>
  <si>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</si>
  <si>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</si>
  <si>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</si>
  <si>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</si>
  <si>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</si>
  <si>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</si>
  <si>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</si>
  <si>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</si>
  <si>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</si>
  <si>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</si>
  <si>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</si>
  <si>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</si>
  <si>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</si>
  <si>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</si>
  <si>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</si>
  <si>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</si>
  <si>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</si>
  <si>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</si>
  <si>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</si>
  <si>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</si>
  <si>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</si>
  <si>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</si>
  <si>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</si>
  <si>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</si>
  <si>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</si>
  <si>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</si>
  <si>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</si>
  <si>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</si>
  <si>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</si>
  <si>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</si>
  <si>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</si>
  <si>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</si>
  <si>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</si>
  <si>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</si>
  <si>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</si>
  <si>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</si>
  <si>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</si>
  <si>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</si>
  <si>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</si>
  <si>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</si>
  <si>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</si>
  <si>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</si>
  <si>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</si>
  <si>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</si>
  <si>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</si>
  <si>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</si>
  <si>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</si>
  <si>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</si>
  <si>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</si>
  <si>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</si>
  <si>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</si>
  <si>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</si>
  <si>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鹿児島県鹿児島市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</si>
  <si>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</si>
  <si>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</si>
  <si>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</si>
  <si>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</si>
  <si>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</si>
  <si>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</si>
  <si>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</si>
  <si>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</si>
  <si>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</si>
  <si>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</si>
  <si>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</si>
  <si>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</si>
  <si>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</si>
  <si>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</si>
  <si>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</si>
  <si>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</si>
  <si>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</si>
  <si>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</si>
  <si>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</si>
  <si>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</si>
  <si>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</si>
  <si>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</si>
  <si>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</si>
  <si>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</si>
  <si>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</si>
  <si>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</si>
  <si>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</si>
  <si>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</si>
  <si>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</si>
  <si>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</si>
  <si>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</si>
  <si>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</si>
  <si>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</si>
  <si>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</si>
  <si>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</si>
  <si>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</si>
  <si>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</si>
  <si>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</si>
  <si>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</si>
  <si>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</si>
  <si>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</si>
  <si>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</si>
  <si>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</si>
  <si>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</si>
  <si>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</si>
  <si>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</si>
  <si>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</si>
  <si>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</si>
  <si>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</si>
  <si>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</si>
  <si>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</si>
  <si>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</si>
  <si>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</si>
  <si>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</si>
  <si>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</si>
  <si>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</si>
  <si>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</si>
  <si>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</si>
  <si>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</si>
  <si>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</si>
  <si>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</si>
  <si>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</si>
  <si>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</si>
  <si>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</si>
  <si>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</si>
  <si>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</si>
  <si>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</si>
  <si>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</si>
  <si>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</si>
  <si>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</si>
  <si>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</si>
  <si>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</si>
  <si>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</si>
  <si>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</si>
  <si>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</si>
  <si>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</si>
  <si>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</si>
  <si>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</si>
  <si>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</si>
  <si>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</si>
  <si>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</si>
  <si>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</si>
  <si>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</si>
  <si>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</si>
  <si>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</si>
  <si>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</si>
  <si>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</si>
  <si>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</si>
  <si>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</si>
  <si>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</si>
  <si>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</si>
  <si>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</si>
  <si>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</si>
  <si>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</si>
  <si>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</si>
  <si>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</si>
  <si>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</si>
  <si>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</si>
  <si>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</si>
  <si>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</si>
  <si>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</si>
  <si>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</si>
  <si>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</si>
  <si>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</si>
  <si>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</si>
  <si>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</si>
  <si>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</si>
  <si>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</si>
  <si>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</si>
  <si>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</si>
  <si>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</si>
  <si>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</si>
  <si>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</si>
  <si>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</si>
  <si>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</si>
  <si>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</si>
  <si>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</si>
  <si>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</si>
  <si>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</si>
  <si>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</si>
  <si>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</si>
  <si>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</si>
  <si>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</si>
  <si>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</si>
  <si>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</si>
  <si>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</si>
  <si>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</si>
  <si>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</si>
  <si>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</si>
  <si>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</si>
  <si>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</si>
  <si>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</si>
  <si>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</si>
  <si>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</si>
  <si>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</si>
  <si>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</si>
  <si>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</si>
  <si>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</si>
  <si>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</si>
  <si>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</si>
  <si>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</si>
  <si>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</si>
  <si>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</si>
  <si>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</si>
  <si>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</si>
  <si>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</si>
  <si>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</si>
  <si>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</si>
  <si>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</si>
  <si>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鹿児島県鹿児島市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</si>
  <si>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</si>
  <si>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</si>
  <si>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</si>
  <si>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</si>
  <si>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</si>
  <si>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</si>
  <si>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</si>
  <si>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</si>
  <si>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</si>
  <si>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</si>
  <si>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</si>
  <si>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</si>
  <si>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</si>
  <si>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</si>
  <si>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</si>
  <si>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</si>
  <si>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</si>
  <si>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</si>
  <si>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</si>
  <si>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</si>
  <si>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鹿児島市土地区画整理事業清算特別会計</t>
    <phoneticPr fontId="5"/>
  </si>
  <si>
    <t>鹿児島市地域下水道事業特別会計</t>
    <phoneticPr fontId="5"/>
  </si>
  <si>
    <t>鹿児島市母子父子寡婦福祉資金貸付事業特別会計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</si>
  <si>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</si>
  <si>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</si>
  <si>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</si>
  <si>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</si>
  <si>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</si>
  <si>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</si>
  <si>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</si>
  <si>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</si>
  <si>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</si>
  <si>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</si>
  <si>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</si>
  <si>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</si>
  <si>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</si>
  <si>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鹿児島市国民健康保険事業特別会計</t>
    <phoneticPr fontId="5"/>
  </si>
  <si>
    <t>鹿児島市介護保険特別会計</t>
    <phoneticPr fontId="5"/>
  </si>
  <si>
    <t>鹿児島市後期高齢者医療特別会計</t>
    <phoneticPr fontId="5"/>
  </si>
  <si>
    <t>鹿児島市病院事業特別会計</t>
    <phoneticPr fontId="5"/>
  </si>
  <si>
    <t>法適用企業</t>
    <phoneticPr fontId="5"/>
  </si>
  <si>
    <t>鹿児島市交通事業特別会計</t>
    <phoneticPr fontId="5"/>
  </si>
  <si>
    <t>鹿児島市水道事業特別会計</t>
    <phoneticPr fontId="5"/>
  </si>
  <si>
    <t>鹿児島市工業用水道事業特別会計</t>
    <phoneticPr fontId="5"/>
  </si>
  <si>
    <t>鹿児島市公共下水道事業特別会計</t>
    <phoneticPr fontId="5"/>
  </si>
  <si>
    <t>鹿児島市船舶事業特別会計</t>
    <phoneticPr fontId="5"/>
  </si>
  <si>
    <t>鹿児島市中央卸売市場特別会計</t>
    <phoneticPr fontId="5"/>
  </si>
  <si>
    <t>法非適用企業</t>
    <phoneticPr fontId="5"/>
  </si>
  <si>
    <t>鹿児島市桜島観光施設特別会計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</si>
  <si>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</si>
  <si>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</si>
  <si>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</si>
  <si>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</si>
  <si>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</si>
  <si>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</si>
  <si>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</si>
  <si>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</si>
  <si>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</si>
  <si>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</si>
  <si>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</si>
  <si>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</si>
  <si>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</si>
  <si>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</si>
  <si>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</si>
  <si>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</si>
  <si>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</si>
  <si>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</si>
  <si>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</si>
  <si>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</si>
  <si>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</si>
  <si>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</si>
  <si>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</si>
  <si>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</si>
  <si>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</si>
  <si>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</si>
  <si>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</si>
  <si>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</si>
  <si>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</si>
  <si>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</si>
  <si>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</si>
  <si>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</si>
  <si>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</si>
  <si>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</si>
  <si>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</si>
  <si>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</si>
  <si>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</si>
  <si>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</si>
  <si>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</si>
  <si>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</si>
  <si>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</si>
  <si>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</si>
  <si>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</si>
  <si>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</si>
  <si>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</si>
  <si>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</si>
  <si>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</si>
  <si>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</si>
  <si>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</si>
  <si>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</si>
  <si>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</si>
  <si>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</si>
  <si>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</si>
  <si>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</si>
  <si>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</si>
  <si>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</si>
  <si>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</si>
  <si>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</si>
  <si>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</si>
  <si>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</si>
  <si>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</si>
  <si>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</si>
  <si>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</si>
  <si>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</si>
  <si>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</si>
  <si>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</si>
  <si>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</si>
  <si>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</si>
  <si>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</si>
  <si>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</si>
  <si>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</si>
  <si>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</si>
  <si>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</si>
  <si>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</si>
  <si>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</si>
  <si>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</si>
  <si>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</si>
  <si>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</si>
  <si>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</si>
  <si>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</si>
  <si>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</si>
  <si>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</si>
  <si>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</si>
  <si>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</si>
  <si>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</si>
  <si>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</si>
  <si>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</si>
  <si>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</si>
  <si>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</si>
  <si>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</si>
  <si>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</si>
  <si>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</si>
  <si>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</si>
  <si>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</si>
  <si>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</si>
  <si>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</si>
  <si>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</si>
  <si>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</si>
  <si>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</si>
  <si>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</si>
  <si>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</si>
  <si>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</si>
  <si>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</si>
  <si>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</si>
  <si>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</si>
  <si>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</si>
  <si>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</si>
  <si>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</si>
  <si>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</si>
  <si>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</si>
  <si>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</si>
  <si>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</si>
  <si>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</si>
  <si>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</si>
  <si>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</si>
  <si>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</si>
  <si>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</si>
  <si>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</si>
  <si>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</si>
  <si>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</si>
  <si>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</si>
  <si>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</si>
  <si>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</si>
  <si>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</si>
  <si>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</si>
  <si>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</si>
  <si>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</si>
  <si>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</si>
  <si>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</si>
  <si>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</si>
  <si>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</si>
  <si>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</si>
  <si>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</si>
  <si>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</si>
  <si>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</si>
  <si>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0.98</t>
  </si>
  <si>
    <t>鹿児島市国民健康保険事業特別会計</t>
  </si>
  <si>
    <t>▲ 1.93</t>
  </si>
  <si>
    <t>▲ 2.45</t>
  </si>
  <si>
    <t>▲ 3.15</t>
  </si>
  <si>
    <t>▲ 3.97</t>
  </si>
  <si>
    <t>▲ 4.09</t>
  </si>
  <si>
    <t>鹿児島市水道事業特別会計</t>
  </si>
  <si>
    <t>鹿児島市病院事業特別会計</t>
  </si>
  <si>
    <t>一般会計</t>
  </si>
  <si>
    <t>鹿児島市公共下水道事業特別会計</t>
  </si>
  <si>
    <t>鹿児島市交通事業特別会計</t>
  </si>
  <si>
    <t>▲ 0.47</t>
  </si>
  <si>
    <t>▲ 0.19</t>
  </si>
  <si>
    <t>▲ 0.22</t>
  </si>
  <si>
    <t>鹿児島市船舶事業特別会計</t>
  </si>
  <si>
    <t>鹿児島市介護保険特別会計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</si>
  <si>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</si>
  <si>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</si>
  <si>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</si>
  <si>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</si>
  <si>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</si>
  <si>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鹿児島市衛生公社</t>
  </si>
  <si>
    <t>鹿児島まちづくり土地区画整理協会</t>
  </si>
  <si>
    <t>鹿児島市中小企業勤労者福祉サービスセンター</t>
  </si>
  <si>
    <t>かごしま教育文化振興財団</t>
  </si>
  <si>
    <t>鹿児島市水族館公社</t>
  </si>
  <si>
    <t>鹿児島市健康交流推進財団</t>
  </si>
  <si>
    <t>鹿児島中央地下駐車場</t>
  </si>
  <si>
    <t>西郷南洲顕彰会</t>
  </si>
  <si>
    <t>鹿児島観光コンベンション協会</t>
  </si>
  <si>
    <t>まちづくり鹿児島</t>
  </si>
  <si>
    <t>鹿児島市国際交流財団</t>
    <rPh sb="0" eb="4">
      <t>カゴシマシ</t>
    </rPh>
    <rPh sb="4" eb="6">
      <t>コクサイ</t>
    </rPh>
    <rPh sb="6" eb="8">
      <t>コウリュウ</t>
    </rPh>
    <rPh sb="8" eb="10">
      <t>ザイダン</t>
    </rPh>
    <phoneticPr fontId="30"/>
  </si>
  <si>
    <t>かごしま環境未来財団</t>
    <rPh sb="4" eb="6">
      <t>カンキョウ</t>
    </rPh>
    <rPh sb="6" eb="8">
      <t>ミライ</t>
    </rPh>
    <rPh sb="8" eb="10">
      <t>ザイダン</t>
    </rPh>
    <phoneticPr fontId="30"/>
  </si>
  <si>
    <t>－</t>
    <phoneticPr fontId="2"/>
  </si>
  <si>
    <t>－</t>
    <phoneticPr fontId="2"/>
  </si>
  <si>
    <t>-</t>
    <phoneticPr fontId="2"/>
  </si>
  <si>
    <t>鹿児島国際観光</t>
    <rPh sb="0" eb="3">
      <t>カゴシマ</t>
    </rPh>
    <rPh sb="3" eb="5">
      <t>コクサイ</t>
    </rPh>
    <rPh sb="5" eb="7">
      <t>カンコウ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</si>
  <si>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</si>
  <si>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</si>
  <si>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</si>
  <si>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</si>
  <si>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</si>
  <si>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</si>
  <si>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</si>
  <si>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</si>
  <si>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</si>
  <si>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</si>
  <si>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</si>
  <si>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</si>
  <si>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</si>
  <si>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</si>
  <si>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将来負担比率、有形固定資産減価償却率共に類似団体平均値より低くなっており、将来負担の健全度は確保されていると考えている。
今後も、将来負担額の抑制を図るとともに、鹿児島市公共施設等総合管理計画等に基づき施設の長寿命化や施設総量の適正化等に取り組む。</t>
    <phoneticPr fontId="5"/>
  </si>
  <si>
    <t>将来負担比率と実質公債比率は、共に類似団体平均値より低くなっており、公債費負担の健全度は確保されていると考えている。
今後も、将来負担額を抑制するとともに、充当可能財源等の増加を図り、将来負担比率の減少に努める。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</si>
</sst>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1" xfId="32" applyNumberFormat="1" applyFont="1" applyFill="1" applyBorder="1" applyAlignment="1" applyProtection="1">
      <alignment horizontal="right" vertical="center" shrinkToFit="1"/>
    </xf>
    <xf numFmtId="177" fontId="26" fillId="5" borderId="172"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0"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8C06-4051-A0B2-501B741621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64500</c:v>
                </c:pt>
                <c:pt idx="1">
                  <c:v>62825</c:v>
                </c:pt>
                <c:pt idx="2">
                  <c:v>70007</c:v>
                </c:pt>
                <c:pt idx="3">
                  <c:v>61544</c:v>
                </c:pt>
                <c:pt idx="4">
                  <c:v>51553</c:v>
                </c:pt>
              </c:numCache>
            </c:numRef>
          </c:val>
          <c:smooth val="0"/>
          <c:extLst>
            <c:ext xmlns:c16="http://schemas.microsoft.com/office/drawing/2014/chart" uri="{C3380CC4-5D6E-409C-BE32-E72D297353CC}">
              <c16:uniqueId val="{00000001-8C06-4051-A0B2-501B741621C4}"/>
            </c:ext>
          </c:extLst>
        </c:ser>
        <c:dLbls>
          <c:showLegendKey val="0"/>
          <c:showVal val="0"/>
          <c:showCatName val="0"/>
          <c:showSerName val="0"/>
          <c:showPercent val="0"/>
          <c:showBubbleSize val="0"/>
        </c:dLbls>
        <c:marker val="1"/>
        <c:smooth val="0"/>
        <c:axId val="134077824"/>
        <c:axId val="134821376"/>
      </c:lineChart>
      <c:catAx>
        <c:axId val="134077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21376"/>
        <c:crosses val="autoZero"/>
        <c:auto val="1"/>
        <c:lblAlgn val="ctr"/>
        <c:lblOffset val="100"/>
        <c:tickLblSkip val="1"/>
        <c:tickMarkSkip val="1"/>
        <c:noMultiLvlLbl val="0"/>
      </c:catAx>
      <c:valAx>
        <c:axId val="1348213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077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5.08</c:v>
                </c:pt>
                <c:pt idx="1">
                  <c:v>4.78</c:v>
                </c:pt>
                <c:pt idx="2">
                  <c:v>4.16</c:v>
                </c:pt>
                <c:pt idx="3">
                  <c:v>5.43</c:v>
                </c:pt>
                <c:pt idx="4">
                  <c:v>4.47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6.15</c:v>
                </c:pt>
                <c:pt idx="1">
                  <c:v>7.74</c:v>
                </c:pt>
                <c:pt idx="2">
                  <c:v>8.56</c:v>
                </c:pt>
                <c:pt idx="3">
                  <c:v>9.3699999999999992</c:v>
                </c:pt>
                <c:pt idx="4">
                  <c:v>9.42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6022784"/>
        <c:axId val="146024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c:v>
                </c:pt>
                <c:pt idx="1">
                  <c:v>1.51</c:v>
                </c:pt>
                <c:pt idx="2">
                  <c:v>0.31</c:v>
                </c:pt>
                <c:pt idx="3">
                  <c:v>2.0299999999999998</c:v>
                </c:pt>
                <c:pt idx="4">
                  <c:v>-0.98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6022784"/>
        <c:axId val="146024704"/>
      </c:lineChart>
      <c:catAx>
        <c:axId val="14602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024704"/>
        <c:crosses val="autoZero"/>
        <c:auto val="1"/>
        <c:lblAlgn val="ctr"/>
        <c:lblOffset val="100"/>
        <c:tickLblSkip val="1"/>
        <c:tickMarkSkip val="1"/>
        <c:noMultiLvlLbl val="0"/>
      </c:catAx>
      <c:valAx>
        <c:axId val="14602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02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0.27</c:v>
                </c:pt>
                <c:pt idx="2">
                  <c:v>#N/A</c:v>
                </c:pt>
                <c:pt idx="3">
                  <c:v>0.32</c:v>
                </c:pt>
                <c:pt idx="4">
                  <c:v>#N/A</c:v>
                </c:pt>
                <c:pt idx="5">
                  <c:v>0.39</c:v>
                </c:pt>
                <c:pt idx="6">
                  <c:v>#N/A</c:v>
                </c:pt>
                <c:pt idx="7">
                  <c:v>0.46</c:v>
                </c:pt>
                <c:pt idx="8">
                  <c:v>#N/A</c:v>
                </c:pt>
                <c:pt idx="9">
                  <c:v>0.5</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鹿児島市介護保険特別会計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0.32</c:v>
                </c:pt>
                <c:pt idx="4">
                  <c:v>#N/A</c:v>
                </c:pt>
                <c:pt idx="5">
                  <c:v>0.22</c:v>
                </c:pt>
                <c:pt idx="6">
                  <c:v>#N/A</c:v>
                </c:pt>
                <c:pt idx="7">
                  <c:v>0.54</c:v>
                </c:pt>
                <c:pt idx="8">
                  <c:v>#N/A</c:v>
                </c:pt>
                <c:pt idx="9">
                  <c:v>0.49</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鹿児島市船舶事業特別会計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0.78</c:v>
                </c:pt>
                <c:pt idx="2">
                  <c:v>#N/A</c:v>
                </c:pt>
                <c:pt idx="3">
                  <c:v>0.82</c:v>
                </c:pt>
                <c:pt idx="4">
                  <c:v>#N/A</c:v>
                </c:pt>
                <c:pt idx="5">
                  <c:v>0.89</c:v>
                </c:pt>
                <c:pt idx="6">
                  <c:v>#N/A</c:v>
                </c:pt>
                <c:pt idx="7">
                  <c:v>0.86</c:v>
                </c:pt>
                <c:pt idx="8">
                  <c:v>#N/A</c:v>
                </c:pt>
                <c:pt idx="9">
                  <c:v>0.72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鹿児島市交通事業特別会計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0.47</c:v>
                </c:pt>
                <c:pt idx="1">
                  <c:v>#N/A</c:v>
                </c:pt>
                <c:pt idx="2">
                  <c:v>0.19</c:v>
                </c:pt>
                <c:pt idx="3">
                  <c:v>#N/A</c:v>
                </c:pt>
                <c:pt idx="4">
                  <c:v>0.22</c:v>
                </c:pt>
                <c:pt idx="5">
                  <c:v>#N/A</c:v>
                </c:pt>
                <c:pt idx="6">
                  <c:v>#N/A</c:v>
                </c:pt>
                <c:pt idx="7">
                  <c:v>0.1</c:v>
                </c:pt>
                <c:pt idx="8">
                  <c:v>#N/A</c:v>
                </c:pt>
                <c:pt idx="9">
                  <c:v>2.09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鹿児島市公共下水道事業特別会計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2.0099999999999998</c:v>
                </c:pt>
                <c:pt idx="2">
                  <c:v>#N/A</c:v>
                </c:pt>
                <c:pt idx="3">
                  <c:v>2.38</c:v>
                </c:pt>
                <c:pt idx="4">
                  <c:v>#N/A</c:v>
                </c:pt>
                <c:pt idx="5">
                  <c:v>2.46</c:v>
                </c:pt>
                <c:pt idx="6">
                  <c:v>#N/A</c:v>
                </c:pt>
                <c:pt idx="7">
                  <c:v>2.81</c:v>
                </c:pt>
                <c:pt idx="8">
                  <c:v>#N/A</c:v>
                </c:pt>
                <c:pt idx="9">
                  <c:v>3.42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4.9800000000000004</c:v>
                </c:pt>
                <c:pt idx="2">
                  <c:v>#N/A</c:v>
                </c:pt>
                <c:pt idx="3">
                  <c:v>4.66</c:v>
                </c:pt>
                <c:pt idx="4">
                  <c:v>#N/A</c:v>
                </c:pt>
                <c:pt idx="5">
                  <c:v>3.95</c:v>
                </c:pt>
                <c:pt idx="6">
                  <c:v>#N/A</c:v>
                </c:pt>
                <c:pt idx="7">
                  <c:v>5.1100000000000003</c:v>
                </c:pt>
                <c:pt idx="8">
                  <c:v>#N/A</c:v>
                </c:pt>
                <c:pt idx="9">
                  <c:v>4.1100000000000003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鹿児島市病院事業特別会計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8.33</c:v>
                </c:pt>
                <c:pt idx="2">
                  <c:v>#N/A</c:v>
                </c:pt>
                <c:pt idx="3">
                  <c:v>8.58</c:v>
                </c:pt>
                <c:pt idx="4">
                  <c:v>#N/A</c:v>
                </c:pt>
                <c:pt idx="5">
                  <c:v>4.96</c:v>
                </c:pt>
                <c:pt idx="6">
                  <c:v>#N/A</c:v>
                </c:pt>
                <c:pt idx="7">
                  <c:v>4.2300000000000004</c:v>
                </c:pt>
                <c:pt idx="8">
                  <c:v>#N/A</c:v>
                </c:pt>
                <c:pt idx="9">
                  <c:v>7.59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鹿児島市水道事業特別会計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5.3</c:v>
                </c:pt>
                <c:pt idx="2">
                  <c:v>#N/A</c:v>
                </c:pt>
                <c:pt idx="3">
                  <c:v>6.13</c:v>
                </c:pt>
                <c:pt idx="4">
                  <c:v>#N/A</c:v>
                </c:pt>
                <c:pt idx="5">
                  <c:v>6.74</c:v>
                </c:pt>
                <c:pt idx="6">
                  <c:v>#N/A</c:v>
                </c:pt>
                <c:pt idx="7">
                  <c:v>7.52</c:v>
                </c:pt>
                <c:pt idx="8">
                  <c:v>#N/A</c:v>
                </c:pt>
                <c:pt idx="9">
                  <c:v>7.82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鹿児島市国民健康保険事業特別会計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1.93</c:v>
                </c:pt>
                <c:pt idx="1">
                  <c:v>#N/A</c:v>
                </c:pt>
                <c:pt idx="2">
                  <c:v>2.4500000000000002</c:v>
                </c:pt>
                <c:pt idx="3">
                  <c:v>#N/A</c:v>
                </c:pt>
                <c:pt idx="4">
                  <c:v>3.15</c:v>
                </c:pt>
                <c:pt idx="5">
                  <c:v>#N/A</c:v>
                </c:pt>
                <c:pt idx="6">
                  <c:v>3.97</c:v>
                </c:pt>
                <c:pt idx="7">
                  <c:v>#N/A</c:v>
                </c:pt>
                <c:pt idx="8">
                  <c:v>4.09</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49696"/>
        <c:axId val="143634816"/>
      </c:barChart>
      <c:catAx>
        <c:axId val="234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634816"/>
        <c:crosses val="autoZero"/>
        <c:auto val="1"/>
        <c:lblAlgn val="ctr"/>
        <c:lblOffset val="100"/>
        <c:tickLblSkip val="1"/>
        <c:tickMarkSkip val="1"/>
        <c:noMultiLvlLbl val="0"/>
      </c:catAx>
      <c:valAx>
        <c:axId val="14363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9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22130</c:v>
                </c:pt>
                <c:pt idx="5">
                  <c:v>22450</c:v>
                </c:pt>
                <c:pt idx="8">
                  <c:v>23262</c:v>
                </c:pt>
                <c:pt idx="11">
                  <c:v>22902</c:v>
                </c:pt>
                <c:pt idx="14">
                  <c:v>22819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63</c:v>
                </c:pt>
                <c:pt idx="3">
                  <c:v>60</c:v>
                </c:pt>
                <c:pt idx="6">
                  <c:v>66</c:v>
                </c:pt>
                <c:pt idx="9">
                  <c:v>67</c:v>
                </c:pt>
                <c:pt idx="12">
                  <c:v>67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1393</c:v>
                </c:pt>
                <c:pt idx="3">
                  <c:v>1400</c:v>
                </c:pt>
                <c:pt idx="6">
                  <c:v>1596</c:v>
                </c:pt>
                <c:pt idx="9">
                  <c:v>1663</c:v>
                </c:pt>
                <c:pt idx="12">
                  <c:v>1591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25653</c:v>
                </c:pt>
                <c:pt idx="3">
                  <c:v>25766</c:v>
                </c:pt>
                <c:pt idx="6">
                  <c:v>26003</c:v>
                </c:pt>
                <c:pt idx="9">
                  <c:v>25216</c:v>
                </c:pt>
                <c:pt idx="12">
                  <c:v>23842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7101568"/>
        <c:axId val="147107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4979</c:v>
                </c:pt>
                <c:pt idx="2">
                  <c:v>#N/A</c:v>
                </c:pt>
                <c:pt idx="3">
                  <c:v>#N/A</c:v>
                </c:pt>
                <c:pt idx="4">
                  <c:v>4776</c:v>
                </c:pt>
                <c:pt idx="5">
                  <c:v>#N/A</c:v>
                </c:pt>
                <c:pt idx="6">
                  <c:v>#N/A</c:v>
                </c:pt>
                <c:pt idx="7">
                  <c:v>4403</c:v>
                </c:pt>
                <c:pt idx="8">
                  <c:v>#N/A</c:v>
                </c:pt>
                <c:pt idx="9">
                  <c:v>#N/A</c:v>
                </c:pt>
                <c:pt idx="10">
                  <c:v>4044</c:v>
                </c:pt>
                <c:pt idx="11">
                  <c:v>#N/A</c:v>
                </c:pt>
                <c:pt idx="12">
                  <c:v>#N/A</c:v>
                </c:pt>
                <c:pt idx="13">
                  <c:v>2681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7101568"/>
        <c:axId val="147107840"/>
      </c:lineChart>
      <c:catAx>
        <c:axId val="14710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107840"/>
        <c:crosses val="autoZero"/>
        <c:auto val="1"/>
        <c:lblAlgn val="ctr"/>
        <c:lblOffset val="100"/>
        <c:tickLblSkip val="1"/>
        <c:tickMarkSkip val="1"/>
        <c:noMultiLvlLbl val="0"/>
      </c:catAx>
      <c:valAx>
        <c:axId val="14710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10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192344</c:v>
                </c:pt>
                <c:pt idx="5">
                  <c:v>199339</c:v>
                </c:pt>
                <c:pt idx="8">
                  <c:v>201802</c:v>
                </c:pt>
                <c:pt idx="11">
                  <c:v>203650</c:v>
                </c:pt>
                <c:pt idx="14">
                  <c:v>201019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56195</c:v>
                </c:pt>
                <c:pt idx="5">
                  <c:v>57667</c:v>
                </c:pt>
                <c:pt idx="8">
                  <c:v>57828</c:v>
                </c:pt>
                <c:pt idx="11">
                  <c:v>58597</c:v>
                </c:pt>
                <c:pt idx="14">
                  <c:v>55862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35427</c:v>
                </c:pt>
                <c:pt idx="5">
                  <c:v>47607</c:v>
                </c:pt>
                <c:pt idx="8">
                  <c:v>50920</c:v>
                </c:pt>
                <c:pt idx="11">
                  <c:v>49710</c:v>
                </c:pt>
                <c:pt idx="14">
                  <c:v>51661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2537</c:v>
                </c:pt>
                <c:pt idx="3">
                  <c:v>2067</c:v>
                </c:pt>
                <c:pt idx="6">
                  <c:v>285</c:v>
                </c:pt>
                <c:pt idx="9">
                  <c:v>290</c:v>
                </c:pt>
                <c:pt idx="12">
                  <c:v>196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36408</c:v>
                </c:pt>
                <c:pt idx="3">
                  <c:v>35191</c:v>
                </c:pt>
                <c:pt idx="6">
                  <c:v>33266</c:v>
                </c:pt>
                <c:pt idx="9">
                  <c:v>33941</c:v>
                </c:pt>
                <c:pt idx="12">
                  <c:v>32355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21847</c:v>
                </c:pt>
                <c:pt idx="3">
                  <c:v>21102</c:v>
                </c:pt>
                <c:pt idx="6">
                  <c:v>24947</c:v>
                </c:pt>
                <c:pt idx="9">
                  <c:v>24509</c:v>
                </c:pt>
                <c:pt idx="12">
                  <c:v>24523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732</c:v>
                </c:pt>
                <c:pt idx="3">
                  <c:v>692</c:v>
                </c:pt>
                <c:pt idx="6">
                  <c:v>636</c:v>
                </c:pt>
                <c:pt idx="9">
                  <c:v>580</c:v>
                </c:pt>
                <c:pt idx="12">
                  <c:v>524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265230</c:v>
                </c:pt>
                <c:pt idx="3">
                  <c:v>271054</c:v>
                </c:pt>
                <c:pt idx="6">
                  <c:v>280358</c:v>
                </c:pt>
                <c:pt idx="9">
                  <c:v>280124</c:v>
                </c:pt>
                <c:pt idx="12">
                  <c:v>278200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6449152"/>
        <c:axId val="14645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42788</c:v>
                </c:pt>
                <c:pt idx="2">
                  <c:v>#N/A</c:v>
                </c:pt>
                <c:pt idx="3">
                  <c:v>#N/A</c:v>
                </c:pt>
                <c:pt idx="4">
                  <c:v>25493</c:v>
                </c:pt>
                <c:pt idx="5">
                  <c:v>#N/A</c:v>
                </c:pt>
                <c:pt idx="6">
                  <c:v>#N/A</c:v>
                </c:pt>
                <c:pt idx="7">
                  <c:v>28943</c:v>
                </c:pt>
                <c:pt idx="8">
                  <c:v>#N/A</c:v>
                </c:pt>
                <c:pt idx="9">
                  <c:v>#N/A</c:v>
                </c:pt>
                <c:pt idx="10">
                  <c:v>27486</c:v>
                </c:pt>
                <c:pt idx="11">
                  <c:v>#N/A</c:v>
                </c:pt>
                <c:pt idx="12">
                  <c:v>#N/A</c:v>
                </c:pt>
                <c:pt idx="13">
                  <c:v>27258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6449152"/>
        <c:axId val="146451072"/>
      </c:lineChart>
      <c:catAx>
        <c:axId val="14644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451072"/>
        <c:crosses val="autoZero"/>
        <c:auto val="1"/>
        <c:lblAlgn val="ctr"/>
        <c:lblOffset val="100"/>
        <c:tickLblSkip val="1"/>
        <c:tickMarkSkip val="1"/>
        <c:noMultiLvlLbl val="0"/>
      </c:catAx>
      <c:valAx>
        <c:axId val="14645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44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{157F6316-C91E-4727-B004-DE2290085023}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{AD4A8E01-7950-4AAF-BE8D-6D753324BD7F}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{F8CCE5B2-0528-4EC5-ADDD-F5C33FBBDF27}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{D1ABAF10-CFF7-4F4B-A1AF-4728B6EE088A}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{D5470911-661E-42F6-878E-E7BBD14203F5}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54.8</c:v>
                </c:pt>
                <c:pt idx="4">
                  <c:v>56.2</c:v>
                </c:pt>
              </c:numCache>
            </c:numRef>
          </c:xVal>
          <c:yVal>
            <c:numRef>
              <c:f>公会計指標分析・財政指標組合せ分析表!$K$51:$O$51</c:f>
              <c:numCache>
                <c:formatCode>#,##0.0;"▲ "#,##0.0</c:formatCode>
                <c:ptCount val="5"/>
                <c:pt idx="3">
                  <c:v>24.4</c:v>
                </c:pt>
                <c:pt idx="4">
                  <c:v>24.2</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{0663ABF6-E81C-4BF3-914E-D87F99C4DA3C}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{DD7BD50B-D092-4744-9AD6-274E351CBD39}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{AB9FF178-FAF8-4761-8413-47C4DDCA2BE6}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{6802C73E-4A42-40FA-BBC2-889BF127DBF6}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{8AEDABA5-4AF8-41F8-AE59-E56CFADF5709}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62.1</c:v>
                </c:pt>
              </c:numCache>
            </c:numRef>
          </c:xVal>
          <c:yVal>
            <c:numRef>
              <c:f>公会計指標分析・財政指標組合せ分析表!$K$55:$O$55</c:f>
              <c:numCache>
                <c:formatCode>#,##0.0;"▲ "#,##0.0</c:formatCode>
                <c:ptCount val="5"/>
                <c:pt idx="3">
                  <c:v>41.4</c:v>
                </c:pt>
                <c:pt idx="4">
                  <c:v>38.9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218880"/>
        <c:axId val="134220800"/>
      </c:scatterChart>
      <c:valAx>
        <c:axId val="134218880"/>
        <c:scaling>
          <c:orientation val="minMax"/>
          <c:max val="62.800000000000004"/>
          <c:min val="5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220800"/>
        <c:crosses val="autoZero"/>
        <c:crossBetween val="midCat"/>
      </c:valAx>
      <c:valAx>
        <c:axId val="134220800"/>
        <c:scaling>
          <c:orientation val="minMax"/>
          <c:max val="45"/>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218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{7223EE14-1FCC-4102-B618-DC006DB52B40}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{FD319B72-036D-486F-A082-DF1758507856}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{80699FD3-5993-4B66-BEB9-68FF100F9F40}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{C0987D6B-185A-4BD6-BC9A-17A3BF008520}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{09A4C873-6A39-4C77-ACB7-8B4460402457}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5.0999999999999996</c:v>
                </c:pt>
                <c:pt idx="1">
                  <c:v>4.5999999999999996</c:v>
                </c:pt>
                <c:pt idx="2">
                  <c:v>4.2</c:v>
                </c:pt>
                <c:pt idx="3">
                  <c:v>3.9</c:v>
                </c:pt>
                <c:pt idx="4">
                  <c:v>3.2</c:v>
                </c:pt>
              </c:numCache>
            </c:numRef>
          </c:xVal>
          <c:yVal>
            <c:numRef>
              <c:f>公会計指標分析・財政指標組合せ分析表!$K$73:$O$73</c:f>
              <c:numCache>
                <c:formatCode>#,##0.0;"▲ "#,##0.0</c:formatCode>
                <c:ptCount val="5"/>
                <c:pt idx="0">
                  <c:v>38.700000000000003</c:v>
                </c:pt>
                <c:pt idx="1">
                  <c:v>22.7</c:v>
                </c:pt>
                <c:pt idx="2">
                  <c:v>25.6</c:v>
                </c:pt>
                <c:pt idx="3">
                  <c:v>24.4</c:v>
                </c:pt>
                <c:pt idx="4">
                  <c:v>24.2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{ACD39ECC-3700-4891-B046-3099C962CC53}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{C3F1D3D7-E2B8-4489-893F-21A2F4EBAB50}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{74C89BBF-7FC9-4D82-A779-18CCF27393D0}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{FAEBB655-2002-445E-A903-35E81D793754}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{211FA0DB-A5E0-468B-8DF2-88C7DB0E4CFC}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6519168"/>
        <c:axId val="146521088"/>
      </c:scatterChart>
      <c:valAx>
        <c:axId val="146519168"/>
        <c:scaling>
          <c:orientation val="minMax"/>
          <c:max val="9.1"/>
          <c:min val="2.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521088"/>
        <c:crosses val="autoZero"/>
        <c:crossBetween val="midCat"/>
      </c:valAx>
      <c:valAx>
        <c:axId val="146521088"/>
        <c:scaling>
          <c:orientation val="minMax"/>
          <c:max val="7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519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控除される特定財源等は横ばいであるが、元利償還金は減少してきていることにより、実質公債費比率の分子は、年々減少してきている。</a:t>
          </a:r>
        </a:p>
        <a:p>
          <a:r>
            <a:rPr kumimoji="1" lang="ja-JP" altLang="en-US" sz="1400">
              <a:solidFill>
                <a:sysClr val="windowText" lastClr="000000"/>
              </a:solidFill>
              <a:latin typeface="ＭＳ ゴシック" pitchFamily="49" charset="-128"/>
              <a:ea typeface="ＭＳ ゴシック" pitchFamily="49" charset="-128"/>
            </a:rPr>
            <a:t>　今後も、借入額を元金償還額の範囲内に抑制するなど、実質的な市債残高を減少させ、健全財政の維持に努める。</a:t>
          </a:r>
        </a:p>
        <a:p>
          <a:endParaRPr kumimoji="1" lang="ja-JP" altLang="en-US" sz="1400">
            <a:solidFill>
              <a:srgbClr val="FF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一般会計等に係る地方債の現在高や基準財政需要額算入見込額は横ばいで推移しており、一定の水準を保っていることから、健全な財政を維持できているものと考えている。</a:t>
          </a:r>
        </a:p>
        <a:p>
          <a:r>
            <a:rPr kumimoji="1" lang="ja-JP" altLang="en-US" sz="1400">
              <a:solidFill>
                <a:sysClr val="windowText" lastClr="000000"/>
              </a:solidFill>
              <a:latin typeface="ＭＳ ゴシック" pitchFamily="49" charset="-128"/>
              <a:ea typeface="ＭＳ ゴシック" pitchFamily="49" charset="-128"/>
            </a:rPr>
            <a:t>　今後も、将来負担額を抑制するとともに、充当可能財源等の増加を図り、将来負担比率の減少に努める。</a:t>
          </a:r>
        </a:p>
        <a:p>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606,706
604,362
547.55
247,078,617
239,599,435
5,794,299
129,669,668
278,200,416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24.2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過去に取得した固定資産の減価償却費が投資的経費を上回っていることから、数値が上昇している。</a:t>
          </a:r>
          <a:endParaRPr lang="ja-JP" altLang="ja-JP">
            <a:effectLst/>
          </a:endParaRPr>
        </a:p>
        <a:p>
          <a:r>
            <a:rPr kumimoji="1" lang="ja-JP" altLang="ja-JP" sz="1100">
              <a:solidFill>
                <a:schemeClr val="dk1"/>
              </a:solidFill>
              <a:effectLst/>
              <a:latin typeface="+mn-lt"/>
              <a:ea typeface="+mn-ea"/>
              <a:cs typeface="+mn-cs"/>
            </a:rPr>
            <a:t>　今後も、鹿児島市公共施設等総合管理計画等に基づき施設の長寿命化や施設総量の適正化等に取り組む。</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33799</xdr:rowOff>
    </xdr:from>
    <xdr:ext cx="405111" cy="259045"/>
    <xdr:sp macro="" textlink="">
      <xdr:nvSpPr>
        <xdr:cNvPr id="67" name="有形固定資産減価償却率平均値テキスト"/>
        <xdr:cNvSpPr txBox="1"/>
      </xdr:nvSpPr>
      <xdr:spPr>
        <a:xfrm>
          <a:off x="4813300" y="5958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94234</xdr:rowOff>
    </xdr:from>
    <xdr:to>
      <xdr:col>3</xdr:col>
      <xdr:colOff>1222375</xdr:colOff>
      <xdr:row>33</xdr:row>
      <xdr:rowOff>24384</xdr:rowOff>
    </xdr:to>
    <xdr:sp macro="" textlink="">
      <xdr:nvSpPr>
        <xdr:cNvPr id="75" name="円/楕円 74"/>
        <xdr:cNvSpPr/>
      </xdr:nvSpPr>
      <xdr:spPr>
        <a:xfrm>
          <a:off x="47117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72661</xdr:rowOff>
    </xdr:from>
    <xdr:ext cx="405111" cy="259045"/>
    <xdr:sp macro="" textlink="">
      <xdr:nvSpPr>
        <xdr:cNvPr id="76" name="有形固定資産減価償却率該当値テキスト"/>
        <xdr:cNvSpPr txBox="1"/>
      </xdr:nvSpPr>
      <xdr:spPr>
        <a:xfrm>
          <a:off x="4813300" y="6340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154686</xdr:rowOff>
    </xdr:from>
    <xdr:to>
      <xdr:col>3</xdr:col>
      <xdr:colOff>511175</xdr:colOff>
      <xdr:row>33</xdr:row>
      <xdr:rowOff>84836</xdr:rowOff>
    </xdr:to>
    <xdr:sp macro="" textlink="">
      <xdr:nvSpPr>
        <xdr:cNvPr id="77" name="円/楕円 76"/>
        <xdr:cNvSpPr/>
      </xdr:nvSpPr>
      <xdr:spPr>
        <a:xfrm>
          <a:off x="40005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145034</xdr:rowOff>
    </xdr:from>
    <xdr:to>
      <xdr:col>3</xdr:col>
      <xdr:colOff>1171575</xdr:colOff>
      <xdr:row>33</xdr:row>
      <xdr:rowOff>34036</xdr:rowOff>
    </xdr:to>
    <xdr:cxnSp macro="">
      <xdr:nvCxnSpPr>
        <xdr:cNvPr id="78" name="直線コネクタ 77"/>
        <xdr:cNvCxnSpPr/>
      </xdr:nvCxnSpPr>
      <xdr:spPr>
        <a:xfrm flipV="1">
          <a:off x="4051300" y="6412484"/>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39641</xdr:rowOff>
    </xdr:from>
    <xdr:ext cx="405111" cy="259045"/>
    <xdr:sp macro="" textlink="">
      <xdr:nvSpPr>
        <xdr:cNvPr id="79" name="n_1aveValue有形固定資産減価償却率"/>
        <xdr:cNvSpPr txBox="1"/>
      </xdr:nvSpPr>
      <xdr:spPr>
        <a:xfrm>
          <a:off x="3836043"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75963</xdr:rowOff>
    </xdr:from>
    <xdr:ext cx="405111" cy="259045"/>
    <xdr:sp macro="" textlink="">
      <xdr:nvSpPr>
        <xdr:cNvPr id="80" name="n_1mainValue有形固定資産減価償却率"/>
        <xdr:cNvSpPr txBox="1"/>
      </xdr:nvSpPr>
      <xdr:spPr>
        <a:xfrm>
          <a:off x="3836043" y="651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rPr>
            <a:t>総務省で算出式を精査中であり，平成</a:t>
          </a:r>
          <a:r>
            <a:rPr lang="en-US" altLang="ja-JP">
              <a:effectLst/>
            </a:rPr>
            <a:t>29</a:t>
          </a:r>
          <a:r>
            <a:rPr lang="ja-JP" altLang="en-US">
              <a:effectLst/>
            </a:rPr>
            <a:t>年度より公表予定。</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606,706
604,362
547.55
247,078,617
239,599,435
5,794,299
129,669,668
278,200,416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89425</xdr:rowOff>
    </xdr:from>
    <xdr:ext cx="405111" cy="259045"/>
    <xdr:sp macro="" textlink="">
      <xdr:nvSpPr>
        <xdr:cNvPr id="60" name="【道路】&#10;有形固定資産減価償却率平均値テキスト"/>
        <xdr:cNvSpPr txBox="1"/>
      </xdr:nvSpPr>
      <xdr:spPr>
        <a:xfrm>
          <a:off x="4724400" y="643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16256</xdr:rowOff>
    </xdr:from>
    <xdr:to>
      <xdr:col>6</xdr:col>
      <xdr:colOff>561975</xdr:colOff>
      <xdr:row>39</xdr:row>
      <xdr:rowOff>117856</xdr:rowOff>
    </xdr:to>
    <xdr:sp macro="" textlink="">
      <xdr:nvSpPr>
        <xdr:cNvPr id="68" name="円/楕円 67"/>
        <xdr:cNvSpPr/>
      </xdr:nvSpPr>
      <xdr:spPr>
        <a:xfrm>
          <a:off x="45847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166133</xdr:rowOff>
    </xdr:from>
    <xdr:ext cx="405111" cy="259045"/>
    <xdr:sp macro="" textlink="">
      <xdr:nvSpPr>
        <xdr:cNvPr id="69" name="【道路】&#10;有形固定資産減価償却率該当値テキスト"/>
        <xdr:cNvSpPr txBox="1"/>
      </xdr:nvSpPr>
      <xdr:spPr>
        <a:xfrm>
          <a:off x="4724400"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48260</xdr:rowOff>
    </xdr:from>
    <xdr:to>
      <xdr:col>5</xdr:col>
      <xdr:colOff>409575</xdr:colOff>
      <xdr:row>39</xdr:row>
      <xdr:rowOff>149860</xdr:rowOff>
    </xdr:to>
    <xdr:sp macro="" textlink="">
      <xdr:nvSpPr>
        <xdr:cNvPr id="70" name="円/楕円 69"/>
        <xdr:cNvSpPr/>
      </xdr:nvSpPr>
      <xdr:spPr>
        <a:xfrm>
          <a:off x="3746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67056</xdr:rowOff>
    </xdr:from>
    <xdr:to>
      <xdr:col>6</xdr:col>
      <xdr:colOff>511175</xdr:colOff>
      <xdr:row>39</xdr:row>
      <xdr:rowOff>99060</xdr:rowOff>
    </xdr:to>
    <xdr:cxnSp macro="">
      <xdr:nvCxnSpPr>
        <xdr:cNvPr id="71" name="直線コネクタ 70"/>
        <xdr:cNvCxnSpPr/>
      </xdr:nvCxnSpPr>
      <xdr:spPr>
        <a:xfrm flipV="1">
          <a:off x="3797300" y="675360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33799</xdr:rowOff>
    </xdr:from>
    <xdr:ext cx="405111" cy="259045"/>
    <xdr:sp macro="" textlink="">
      <xdr:nvSpPr>
        <xdr:cNvPr id="72" name="n_1aveValue【道路】&#10;有形固定資産減価償却率"/>
        <xdr:cNvSpPr txBox="1"/>
      </xdr:nvSpPr>
      <xdr:spPr>
        <a:xfrm>
          <a:off x="3582043"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140987</xdr:rowOff>
    </xdr:from>
    <xdr:ext cx="405111" cy="259045"/>
    <xdr:sp macro="" textlink="">
      <xdr:nvSpPr>
        <xdr:cNvPr id="73" name="n_1mainValue【道路】&#10;有形固定資産減価償却率"/>
        <xdr:cNvSpPr txBox="1"/>
      </xdr:nvSpPr>
      <xdr:spPr>
        <a:xfrm>
          <a:off x="3582043"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170197</xdr:rowOff>
    </xdr:from>
    <xdr:ext cx="469744" cy="259045"/>
    <xdr:sp macro="" textlink="">
      <xdr:nvSpPr>
        <xdr:cNvPr id="104" name="【道路】&#10;一人当たり延長平均値テキスト"/>
        <xdr:cNvSpPr txBox="1"/>
      </xdr:nvSpPr>
      <xdr:spPr>
        <a:xfrm>
          <a:off x="105664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5" name="フローチャート : 判断 104"/>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82006</xdr:rowOff>
    </xdr:from>
    <xdr:to>
      <xdr:col>15</xdr:col>
      <xdr:colOff>231775</xdr:colOff>
      <xdr:row>40</xdr:row>
      <xdr:rowOff>12156</xdr:rowOff>
    </xdr:to>
    <xdr:sp macro="" textlink="">
      <xdr:nvSpPr>
        <xdr:cNvPr id="112" name="円/楕円 111"/>
        <xdr:cNvSpPr/>
      </xdr:nvSpPr>
      <xdr:spPr>
        <a:xfrm>
          <a:off x="10426700" y="6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60433</xdr:rowOff>
    </xdr:from>
    <xdr:ext cx="469744" cy="259045"/>
    <xdr:sp macro="" textlink="">
      <xdr:nvSpPr>
        <xdr:cNvPr id="113" name="【道路】&#10;一人当たり延長該当値テキスト"/>
        <xdr:cNvSpPr txBox="1"/>
      </xdr:nvSpPr>
      <xdr:spPr>
        <a:xfrm>
          <a:off x="10566400" y="674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83638</xdr:rowOff>
    </xdr:from>
    <xdr:to>
      <xdr:col>14</xdr:col>
      <xdr:colOff>79375</xdr:colOff>
      <xdr:row>40</xdr:row>
      <xdr:rowOff>13788</xdr:rowOff>
    </xdr:to>
    <xdr:sp macro="" textlink="">
      <xdr:nvSpPr>
        <xdr:cNvPr id="114" name="円/楕円 113"/>
        <xdr:cNvSpPr/>
      </xdr:nvSpPr>
      <xdr:spPr>
        <a:xfrm>
          <a:off x="9588500" y="67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132806</xdr:rowOff>
    </xdr:from>
    <xdr:to>
      <xdr:col>15</xdr:col>
      <xdr:colOff>180975</xdr:colOff>
      <xdr:row>39</xdr:row>
      <xdr:rowOff>134438</xdr:rowOff>
    </xdr:to>
    <xdr:cxnSp macro="">
      <xdr:nvCxnSpPr>
        <xdr:cNvPr id="115" name="直線コネクタ 114"/>
        <xdr:cNvCxnSpPr/>
      </xdr:nvCxnSpPr>
      <xdr:spPr>
        <a:xfrm flipV="1">
          <a:off x="9639300" y="681935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47733</xdr:rowOff>
    </xdr:from>
    <xdr:ext cx="469744" cy="259045"/>
    <xdr:sp macro="" textlink="">
      <xdr:nvSpPr>
        <xdr:cNvPr id="116"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4915</xdr:rowOff>
    </xdr:from>
    <xdr:ext cx="469744" cy="259045"/>
    <xdr:sp macro="" textlink="">
      <xdr:nvSpPr>
        <xdr:cNvPr id="117" name="n_1mainValue【道路】&#10;一人当たり延長"/>
        <xdr:cNvSpPr txBox="1"/>
      </xdr:nvSpPr>
      <xdr:spPr>
        <a:xfrm>
          <a:off x="9391727" y="68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26941</xdr:rowOff>
    </xdr:from>
    <xdr:ext cx="405111" cy="259045"/>
    <xdr:sp macro="" textlink="">
      <xdr:nvSpPr>
        <xdr:cNvPr id="145" name="【橋りょう・トンネル】&#10;有形固定資産減価償却率平均値テキスト"/>
        <xdr:cNvSpPr txBox="1"/>
      </xdr:nvSpPr>
      <xdr:spPr>
        <a:xfrm>
          <a:off x="4724400" y="9971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6" name="フローチャート : 判断 145"/>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134366</xdr:rowOff>
    </xdr:from>
    <xdr:to>
      <xdr:col>6</xdr:col>
      <xdr:colOff>561975</xdr:colOff>
      <xdr:row>60</xdr:row>
      <xdr:rowOff>64516</xdr:rowOff>
    </xdr:to>
    <xdr:sp macro="" textlink="">
      <xdr:nvSpPr>
        <xdr:cNvPr id="153" name="円/楕円 152"/>
        <xdr:cNvSpPr/>
      </xdr:nvSpPr>
      <xdr:spPr>
        <a:xfrm>
          <a:off x="4584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112793</xdr:rowOff>
    </xdr:from>
    <xdr:ext cx="405111" cy="259045"/>
    <xdr:sp macro="" textlink="">
      <xdr:nvSpPr>
        <xdr:cNvPr id="154" name="【橋りょう・トンネル】&#10;有形固定資産減価償却率該当値テキスト"/>
        <xdr:cNvSpPr txBox="1"/>
      </xdr:nvSpPr>
      <xdr:spPr>
        <a:xfrm>
          <a:off x="4724400"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1778</xdr:rowOff>
    </xdr:from>
    <xdr:to>
      <xdr:col>5</xdr:col>
      <xdr:colOff>409575</xdr:colOff>
      <xdr:row>60</xdr:row>
      <xdr:rowOff>103378</xdr:rowOff>
    </xdr:to>
    <xdr:sp macro="" textlink="">
      <xdr:nvSpPr>
        <xdr:cNvPr id="155" name="円/楕円 154"/>
        <xdr:cNvSpPr/>
      </xdr:nvSpPr>
      <xdr:spPr>
        <a:xfrm>
          <a:off x="37465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13716</xdr:rowOff>
    </xdr:from>
    <xdr:to>
      <xdr:col>6</xdr:col>
      <xdr:colOff>511175</xdr:colOff>
      <xdr:row>60</xdr:row>
      <xdr:rowOff>52578</xdr:rowOff>
    </xdr:to>
    <xdr:cxnSp macro="">
      <xdr:nvCxnSpPr>
        <xdr:cNvPr id="156" name="直線コネクタ 155"/>
        <xdr:cNvCxnSpPr/>
      </xdr:nvCxnSpPr>
      <xdr:spPr>
        <a:xfrm flipV="1">
          <a:off x="3797300" y="1030071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7891</xdr:rowOff>
    </xdr:from>
    <xdr:ext cx="405111" cy="259045"/>
    <xdr:sp macro="" textlink="">
      <xdr:nvSpPr>
        <xdr:cNvPr id="157" name="n_1aveValue【橋りょう・トンネル】&#10;有形固定資産減価償却率"/>
        <xdr:cNvSpPr txBox="1"/>
      </xdr:nvSpPr>
      <xdr:spPr>
        <a:xfrm>
          <a:off x="3582043"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94505</xdr:rowOff>
    </xdr:from>
    <xdr:ext cx="405111" cy="259045"/>
    <xdr:sp macro="" textlink="">
      <xdr:nvSpPr>
        <xdr:cNvPr id="158" name="n_1mainValue【橋りょう・トンネル】&#10;有形固定資産減価償却率"/>
        <xdr:cNvSpPr txBox="1"/>
      </xdr:nvSpPr>
      <xdr:spPr>
        <a:xfrm>
          <a:off x="3582043" y="1038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6535</xdr:rowOff>
    </xdr:from>
    <xdr:ext cx="534377" cy="259045"/>
    <xdr:sp macro="" textlink="">
      <xdr:nvSpPr>
        <xdr:cNvPr id="185" name="【橋りょう・トンネル】&#10;一人当たり有形固定資産（償却資産）額平均値テキスト"/>
        <xdr:cNvSpPr txBox="1"/>
      </xdr:nvSpPr>
      <xdr:spPr>
        <a:xfrm>
          <a:off x="10566400" y="104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86" name="フローチャート : 判断 185"/>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131111</xdr:rowOff>
    </xdr:from>
    <xdr:to>
      <xdr:col>15</xdr:col>
      <xdr:colOff>231775</xdr:colOff>
      <xdr:row>60</xdr:row>
      <xdr:rowOff>61261</xdr:rowOff>
    </xdr:to>
    <xdr:sp macro="" textlink="">
      <xdr:nvSpPr>
        <xdr:cNvPr id="193" name="円/楕円 192"/>
        <xdr:cNvSpPr/>
      </xdr:nvSpPr>
      <xdr:spPr>
        <a:xfrm>
          <a:off x="10426700" y="1024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153988</xdr:rowOff>
    </xdr:from>
    <xdr:ext cx="599010" cy="259045"/>
    <xdr:sp macro="" textlink="">
      <xdr:nvSpPr>
        <xdr:cNvPr id="194" name="【橋りょう・トンネル】&#10;一人当たり有形固定資産（償却資産）額該当値テキスト"/>
        <xdr:cNvSpPr txBox="1"/>
      </xdr:nvSpPr>
      <xdr:spPr>
        <a:xfrm>
          <a:off x="10566400" y="10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147,712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131860</xdr:rowOff>
    </xdr:from>
    <xdr:to>
      <xdr:col>14</xdr:col>
      <xdr:colOff>79375</xdr:colOff>
      <xdr:row>60</xdr:row>
      <xdr:rowOff>62010</xdr:rowOff>
    </xdr:to>
    <xdr:sp macro="" textlink="">
      <xdr:nvSpPr>
        <xdr:cNvPr id="195" name="円/楕円 194"/>
        <xdr:cNvSpPr/>
      </xdr:nvSpPr>
      <xdr:spPr>
        <a:xfrm>
          <a:off x="9588500" y="102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10461</xdr:rowOff>
    </xdr:from>
    <xdr:to>
      <xdr:col>15</xdr:col>
      <xdr:colOff>180975</xdr:colOff>
      <xdr:row>60</xdr:row>
      <xdr:rowOff>11210</xdr:rowOff>
    </xdr:to>
    <xdr:cxnSp macro="">
      <xdr:nvCxnSpPr>
        <xdr:cNvPr id="196" name="直線コネクタ 195"/>
        <xdr:cNvCxnSpPr/>
      </xdr:nvCxnSpPr>
      <xdr:spPr>
        <a:xfrm flipV="1">
          <a:off x="9639300" y="10297461"/>
          <a:ext cx="8382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61</xdr:row>
      <xdr:rowOff>113570</xdr:rowOff>
    </xdr:from>
    <xdr:ext cx="534377" cy="259045"/>
    <xdr:sp macro="" textlink="">
      <xdr:nvSpPr>
        <xdr:cNvPr id="197" name="n_1aveValue【橋りょう・トンネル】&#10;一人当たり有形固定資産（償却資産）額"/>
        <xdr:cNvSpPr txBox="1"/>
      </xdr:nvSpPr>
      <xdr:spPr>
        <a:xfrm>
          <a:off x="93594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78537</xdr:rowOff>
    </xdr:from>
    <xdr:ext cx="599010" cy="259045"/>
    <xdr:sp macro="" textlink="">
      <xdr:nvSpPr>
        <xdr:cNvPr id="198" name="n_1mainValue【橋りょう・トンネル】&#10;一人当たり有形固定資産（償却資産）額"/>
        <xdr:cNvSpPr txBox="1"/>
      </xdr:nvSpPr>
      <xdr:spPr>
        <a:xfrm>
          <a:off x="9327094" y="1002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160400</xdr:rowOff>
    </xdr:from>
    <xdr:ext cx="405111" cy="259045"/>
    <xdr:sp macro="" textlink="">
      <xdr:nvSpPr>
        <xdr:cNvPr id="230" name="【公営住宅】&#10;有形固定資産減価償却率平均値テキスト"/>
        <xdr:cNvSpPr txBox="1"/>
      </xdr:nvSpPr>
      <xdr:spPr>
        <a:xfrm>
          <a:off x="47244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31" name="フローチャート : 判断 230"/>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32" name="フローチャート : 判断 23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165281</xdr:rowOff>
    </xdr:from>
    <xdr:to>
      <xdr:col>6</xdr:col>
      <xdr:colOff>561975</xdr:colOff>
      <xdr:row>84</xdr:row>
      <xdr:rowOff>95431</xdr:rowOff>
    </xdr:to>
    <xdr:sp macro="" textlink="">
      <xdr:nvSpPr>
        <xdr:cNvPr id="238" name="円/楕円 237"/>
        <xdr:cNvSpPr/>
      </xdr:nvSpPr>
      <xdr:spPr>
        <a:xfrm>
          <a:off x="4584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143708</xdr:rowOff>
    </xdr:from>
    <xdr:ext cx="405111" cy="259045"/>
    <xdr:sp macro="" textlink="">
      <xdr:nvSpPr>
        <xdr:cNvPr id="239" name="【公営住宅】&#10;有形固定資産減価償却率該当値テキスト"/>
        <xdr:cNvSpPr txBox="1"/>
      </xdr:nvSpPr>
      <xdr:spPr>
        <a:xfrm>
          <a:off x="4724400"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46082</xdr:rowOff>
    </xdr:from>
    <xdr:to>
      <xdr:col>5</xdr:col>
      <xdr:colOff>409575</xdr:colOff>
      <xdr:row>84</xdr:row>
      <xdr:rowOff>147682</xdr:rowOff>
    </xdr:to>
    <xdr:sp macro="" textlink="">
      <xdr:nvSpPr>
        <xdr:cNvPr id="240" name="円/楕円 239"/>
        <xdr:cNvSpPr/>
      </xdr:nvSpPr>
      <xdr:spPr>
        <a:xfrm>
          <a:off x="3746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44631</xdr:rowOff>
    </xdr:from>
    <xdr:to>
      <xdr:col>6</xdr:col>
      <xdr:colOff>511175</xdr:colOff>
      <xdr:row>84</xdr:row>
      <xdr:rowOff>96882</xdr:rowOff>
    </xdr:to>
    <xdr:cxnSp macro="">
      <xdr:nvCxnSpPr>
        <xdr:cNvPr id="241" name="直線コネクタ 240"/>
        <xdr:cNvCxnSpPr/>
      </xdr:nvCxnSpPr>
      <xdr:spPr>
        <a:xfrm flipV="1">
          <a:off x="3797300" y="1444643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97263</xdr:rowOff>
    </xdr:from>
    <xdr:ext cx="405111" cy="259045"/>
    <xdr:sp macro="" textlink="">
      <xdr:nvSpPr>
        <xdr:cNvPr id="242" name="n_1aveValue【公営住宅】&#10;有形固定資産減価償却率"/>
        <xdr:cNvSpPr txBox="1"/>
      </xdr:nvSpPr>
      <xdr:spPr>
        <a:xfrm>
          <a:off x="3582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138809</xdr:rowOff>
    </xdr:from>
    <xdr:ext cx="405111" cy="259045"/>
    <xdr:sp macro="" textlink="">
      <xdr:nvSpPr>
        <xdr:cNvPr id="243" name="n_1mainValue【公営住宅】&#10;有形固定資産減価償却率"/>
        <xdr:cNvSpPr txBox="1"/>
      </xdr:nvSpPr>
      <xdr:spPr>
        <a:xfrm>
          <a:off x="3582043"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67" name="直線コネクタ 266"/>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68"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69" name="直線コネクタ 26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70"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71" name="直線コネクタ 270"/>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72" name="【公営住宅】&#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73" name="フローチャート : 判断 272"/>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74" name="フローチャート : 判断 273"/>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15239</xdr:rowOff>
    </xdr:from>
    <xdr:to>
      <xdr:col>15</xdr:col>
      <xdr:colOff>231775</xdr:colOff>
      <xdr:row>77</xdr:row>
      <xdr:rowOff>116839</xdr:rowOff>
    </xdr:to>
    <xdr:sp macro="" textlink="">
      <xdr:nvSpPr>
        <xdr:cNvPr id="280" name="円/楕円 279"/>
        <xdr:cNvSpPr/>
      </xdr:nvSpPr>
      <xdr:spPr>
        <a:xfrm>
          <a:off x="104267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76</xdr:row>
      <xdr:rowOff>139716</xdr:rowOff>
    </xdr:from>
    <xdr:ext cx="469744" cy="259045"/>
    <xdr:sp macro="" textlink="">
      <xdr:nvSpPr>
        <xdr:cNvPr id="281" name="【公営住宅】&#10;一人当たり面積該当値テキスト"/>
        <xdr:cNvSpPr txBox="1"/>
      </xdr:nvSpPr>
      <xdr:spPr>
        <a:xfrm>
          <a:off x="10566400" y="1316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27939</xdr:rowOff>
    </xdr:from>
    <xdr:to>
      <xdr:col>14</xdr:col>
      <xdr:colOff>79375</xdr:colOff>
      <xdr:row>77</xdr:row>
      <xdr:rowOff>129539</xdr:rowOff>
    </xdr:to>
    <xdr:sp macro="" textlink="">
      <xdr:nvSpPr>
        <xdr:cNvPr id="282" name="円/楕円 281"/>
        <xdr:cNvSpPr/>
      </xdr:nvSpPr>
      <xdr:spPr>
        <a:xfrm>
          <a:off x="9588500" y="132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66039</xdr:rowOff>
    </xdr:from>
    <xdr:to>
      <xdr:col>15</xdr:col>
      <xdr:colOff>180975</xdr:colOff>
      <xdr:row>77</xdr:row>
      <xdr:rowOff>78739</xdr:rowOff>
    </xdr:to>
    <xdr:cxnSp macro="">
      <xdr:nvCxnSpPr>
        <xdr:cNvPr id="283" name="直線コネクタ 282"/>
        <xdr:cNvCxnSpPr/>
      </xdr:nvCxnSpPr>
      <xdr:spPr>
        <a:xfrm flipV="1">
          <a:off x="9639300" y="13267689"/>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163847</xdr:rowOff>
    </xdr:from>
    <xdr:ext cx="469744" cy="259045"/>
    <xdr:sp macro="" textlink="">
      <xdr:nvSpPr>
        <xdr:cNvPr id="284" name="n_1aveValue【公営住宅】&#10;一人当たり面積"/>
        <xdr:cNvSpPr txBox="1"/>
      </xdr:nvSpPr>
      <xdr:spPr>
        <a:xfrm>
          <a:off x="93917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75</xdr:row>
      <xdr:rowOff>146066</xdr:rowOff>
    </xdr:from>
    <xdr:ext cx="469744" cy="259045"/>
    <xdr:sp macro="" textlink="">
      <xdr:nvSpPr>
        <xdr:cNvPr id="285" name="n_1mainValue【公営住宅】&#10;一人当たり面積"/>
        <xdr:cNvSpPr txBox="1"/>
      </xdr:nvSpPr>
      <xdr:spPr>
        <a:xfrm>
          <a:off x="9391727" y="13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6" name="テキスト ボックス 29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7" name="直線コネクタ 29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8" name="テキスト ボックス 29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9" name="直線コネクタ 29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0" name="テキスト ボックス 29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1" name="直線コネクタ 30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2" name="テキスト ボックス 30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3" name="直線コネクタ 30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4" name="テキスト ボックス 30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5" name="直線コネクタ 30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6" name="テキスト ボックス 30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7" name="直線コネクタ 30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08" name="テキスト ボックス 30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9" name="直線コネクタ 30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0" name="テキスト ボックス 30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118655</xdr:rowOff>
    </xdr:from>
    <xdr:to>
      <xdr:col>6</xdr:col>
      <xdr:colOff>510540</xdr:colOff>
      <xdr:row>108</xdr:row>
      <xdr:rowOff>69669</xdr:rowOff>
    </xdr:to>
    <xdr:cxnSp macro="">
      <xdr:nvCxnSpPr>
        <xdr:cNvPr id="312" name="直線コネクタ 311"/>
        <xdr:cNvCxnSpPr/>
      </xdr:nvCxnSpPr>
      <xdr:spPr>
        <a:xfrm flipV="1">
          <a:off x="4634865" y="17263655"/>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73496</xdr:rowOff>
    </xdr:from>
    <xdr:ext cx="405111" cy="259045"/>
    <xdr:sp macro="" textlink="">
      <xdr:nvSpPr>
        <xdr:cNvPr id="313" name="【港湾・漁港】&#10;有形固定資産減価償却率最小値テキスト"/>
        <xdr:cNvSpPr txBox="1"/>
      </xdr:nvSpPr>
      <xdr:spPr>
        <a:xfrm>
          <a:off x="47244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422275</xdr:colOff>
      <xdr:row>108</xdr:row>
      <xdr:rowOff>69669</xdr:rowOff>
    </xdr:from>
    <xdr:to>
      <xdr:col>6</xdr:col>
      <xdr:colOff>600075</xdr:colOff>
      <xdr:row>108</xdr:row>
      <xdr:rowOff>69669</xdr:rowOff>
    </xdr:to>
    <xdr:cxnSp macro="">
      <xdr:nvCxnSpPr>
        <xdr:cNvPr id="314" name="直線コネクタ 313"/>
        <xdr:cNvCxnSpPr/>
      </xdr:nvCxnSpPr>
      <xdr:spPr>
        <a:xfrm>
          <a:off x="4546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65332</xdr:rowOff>
    </xdr:from>
    <xdr:ext cx="405111" cy="259045"/>
    <xdr:sp macro="" textlink="">
      <xdr:nvSpPr>
        <xdr:cNvPr id="315" name="【港湾・漁港】&#10;有形固定資産減価償却率最大値テキスト"/>
        <xdr:cNvSpPr txBox="1"/>
      </xdr:nvSpPr>
      <xdr:spPr>
        <a:xfrm>
          <a:off x="4724400" y="1703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6</xdr:col>
      <xdr:colOff>422275</xdr:colOff>
      <xdr:row>100</xdr:row>
      <xdr:rowOff>118655</xdr:rowOff>
    </xdr:from>
    <xdr:to>
      <xdr:col>6</xdr:col>
      <xdr:colOff>600075</xdr:colOff>
      <xdr:row>100</xdr:row>
      <xdr:rowOff>118655</xdr:rowOff>
    </xdr:to>
    <xdr:cxnSp macro="">
      <xdr:nvCxnSpPr>
        <xdr:cNvPr id="316" name="直線コネクタ 315"/>
        <xdr:cNvCxnSpPr/>
      </xdr:nvCxnSpPr>
      <xdr:spPr>
        <a:xfrm>
          <a:off x="4546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151147</xdr:rowOff>
    </xdr:from>
    <xdr:ext cx="405111" cy="259045"/>
    <xdr:sp macro="" textlink="">
      <xdr:nvSpPr>
        <xdr:cNvPr id="317" name="【港湾・漁港】&#10;有形固定資産減価償却率平均値テキスト"/>
        <xdr:cNvSpPr txBox="1"/>
      </xdr:nvSpPr>
      <xdr:spPr>
        <a:xfrm>
          <a:off x="4724400" y="1729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128270</xdr:rowOff>
    </xdr:from>
    <xdr:to>
      <xdr:col>6</xdr:col>
      <xdr:colOff>561975</xdr:colOff>
      <xdr:row>102</xdr:row>
      <xdr:rowOff>58420</xdr:rowOff>
    </xdr:to>
    <xdr:sp macro="" textlink="">
      <xdr:nvSpPr>
        <xdr:cNvPr id="318" name="フローチャート : 判断 317"/>
        <xdr:cNvSpPr/>
      </xdr:nvSpPr>
      <xdr:spPr>
        <a:xfrm>
          <a:off x="45847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12337</xdr:rowOff>
    </xdr:from>
    <xdr:to>
      <xdr:col>5</xdr:col>
      <xdr:colOff>409575</xdr:colOff>
      <xdr:row>104</xdr:row>
      <xdr:rowOff>113937</xdr:rowOff>
    </xdr:to>
    <xdr:sp macro="" textlink="">
      <xdr:nvSpPr>
        <xdr:cNvPr id="319" name="フローチャート : 判断 318"/>
        <xdr:cNvSpPr/>
      </xdr:nvSpPr>
      <xdr:spPr>
        <a:xfrm>
          <a:off x="3746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131536</xdr:rowOff>
    </xdr:from>
    <xdr:to>
      <xdr:col>6</xdr:col>
      <xdr:colOff>561975</xdr:colOff>
      <xdr:row>104</xdr:row>
      <xdr:rowOff>61686</xdr:rowOff>
    </xdr:to>
    <xdr:sp macro="" textlink="">
      <xdr:nvSpPr>
        <xdr:cNvPr id="325" name="円/楕円 324"/>
        <xdr:cNvSpPr/>
      </xdr:nvSpPr>
      <xdr:spPr>
        <a:xfrm>
          <a:off x="4584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109963</xdr:rowOff>
    </xdr:from>
    <xdr:ext cx="405111" cy="259045"/>
    <xdr:sp macro="" textlink="">
      <xdr:nvSpPr>
        <xdr:cNvPr id="326" name="【港湾・漁港】&#10;有形固定資産減価償却率該当値テキスト"/>
        <xdr:cNvSpPr txBox="1"/>
      </xdr:nvSpPr>
      <xdr:spPr>
        <a:xfrm>
          <a:off x="4724400"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15602</xdr:rowOff>
    </xdr:from>
    <xdr:to>
      <xdr:col>5</xdr:col>
      <xdr:colOff>409575</xdr:colOff>
      <xdr:row>104</xdr:row>
      <xdr:rowOff>117202</xdr:rowOff>
    </xdr:to>
    <xdr:sp macro="" textlink="">
      <xdr:nvSpPr>
        <xdr:cNvPr id="327" name="円/楕円 326"/>
        <xdr:cNvSpPr/>
      </xdr:nvSpPr>
      <xdr:spPr>
        <a:xfrm>
          <a:off x="3746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10886</xdr:rowOff>
    </xdr:from>
    <xdr:to>
      <xdr:col>6</xdr:col>
      <xdr:colOff>511175</xdr:colOff>
      <xdr:row>104</xdr:row>
      <xdr:rowOff>66402</xdr:rowOff>
    </xdr:to>
    <xdr:cxnSp macro="">
      <xdr:nvCxnSpPr>
        <xdr:cNvPr id="328" name="直線コネクタ 327"/>
        <xdr:cNvCxnSpPr/>
      </xdr:nvCxnSpPr>
      <xdr:spPr>
        <a:xfrm flipV="1">
          <a:off x="3797300" y="17841686"/>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130464</xdr:rowOff>
    </xdr:from>
    <xdr:ext cx="405111" cy="259045"/>
    <xdr:sp macro="" textlink="">
      <xdr:nvSpPr>
        <xdr:cNvPr id="329" name="n_1aveValue【港湾・漁港】&#10;有形固定資産減価償却率"/>
        <xdr:cNvSpPr txBox="1"/>
      </xdr:nvSpPr>
      <xdr:spPr>
        <a:xfrm>
          <a:off x="3582043"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108329</xdr:rowOff>
    </xdr:from>
    <xdr:ext cx="405111" cy="259045"/>
    <xdr:sp macro="" textlink="">
      <xdr:nvSpPr>
        <xdr:cNvPr id="330" name="n_1mainValue【港湾・漁港】&#10;有形固定資産減価償却率"/>
        <xdr:cNvSpPr txBox="1"/>
      </xdr:nvSpPr>
      <xdr:spPr>
        <a:xfrm>
          <a:off x="3582043"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1" name="直線コネクタ 3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2" name="テキスト ボックス 34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3" name="直線コネクタ 3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4" name="テキスト ボックス 34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5" name="直線コネクタ 3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46" name="テキスト ボックス 345"/>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7" name="直線コネクタ 3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8" name="テキスト ボックス 347"/>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9" name="直線コネクタ 3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50" name="テキスト ボックス 34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2" name="テキスト ボックス 35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41872</xdr:rowOff>
    </xdr:from>
    <xdr:to>
      <xdr:col>15</xdr:col>
      <xdr:colOff>180340</xdr:colOff>
      <xdr:row>108</xdr:row>
      <xdr:rowOff>134226</xdr:rowOff>
    </xdr:to>
    <xdr:cxnSp macro="">
      <xdr:nvCxnSpPr>
        <xdr:cNvPr id="354" name="直線コネクタ 353"/>
        <xdr:cNvCxnSpPr/>
      </xdr:nvCxnSpPr>
      <xdr:spPr>
        <a:xfrm flipV="1">
          <a:off x="10476865" y="17358322"/>
          <a:ext cx="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138053</xdr:rowOff>
    </xdr:from>
    <xdr:ext cx="469744" cy="259045"/>
    <xdr:sp macro="" textlink="">
      <xdr:nvSpPr>
        <xdr:cNvPr id="355" name="【港湾・漁港】&#10;一人当たり有形固定資産（償却資産）額最小値テキスト"/>
        <xdr:cNvSpPr txBox="1"/>
      </xdr:nvSpPr>
      <xdr:spPr>
        <a:xfrm>
          <a:off x="10566400" y="186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a:t>
          </a:r>
          <a:endParaRPr kumimoji="1" lang="ja-JP" altLang="en-US" sz="1000" b="1">
            <a:latin typeface="ＭＳ Ｐゴシック"/>
          </a:endParaRPr>
        </a:p>
      </xdr:txBody>
    </xdr:sp>
    <xdr:clientData/>
  </xdr:oneCellAnchor>
  <xdr:twoCellAnchor>
    <xdr:from>
      <xdr:col>15</xdr:col>
      <xdr:colOff>92075</xdr:colOff>
      <xdr:row>108</xdr:row>
      <xdr:rowOff>134226</xdr:rowOff>
    </xdr:from>
    <xdr:to>
      <xdr:col>15</xdr:col>
      <xdr:colOff>269875</xdr:colOff>
      <xdr:row>108</xdr:row>
      <xdr:rowOff>134226</xdr:rowOff>
    </xdr:to>
    <xdr:cxnSp macro="">
      <xdr:nvCxnSpPr>
        <xdr:cNvPr id="356" name="直線コネクタ 355"/>
        <xdr:cNvCxnSpPr/>
      </xdr:nvCxnSpPr>
      <xdr:spPr>
        <a:xfrm>
          <a:off x="10388600" y="1865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159999</xdr:rowOff>
    </xdr:from>
    <xdr:ext cx="599010" cy="259045"/>
    <xdr:sp macro="" textlink="">
      <xdr:nvSpPr>
        <xdr:cNvPr id="357" name="【港湾・漁港】&#10;一人当たり有形固定資産（償却資産）額最大値テキスト"/>
        <xdr:cNvSpPr txBox="1"/>
      </xdr:nvSpPr>
      <xdr:spPr>
        <a:xfrm>
          <a:off x="10566400" y="1713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103,203</a:t>
          </a:r>
          <a:endParaRPr kumimoji="1" lang="ja-JP" altLang="en-US" sz="1000" b="1">
            <a:latin typeface="ＭＳ Ｐゴシック"/>
          </a:endParaRPr>
        </a:p>
      </xdr:txBody>
    </xdr:sp>
    <xdr:clientData/>
  </xdr:oneCellAnchor>
  <xdr:twoCellAnchor>
    <xdr:from>
      <xdr:col>15</xdr:col>
      <xdr:colOff>92075</xdr:colOff>
      <xdr:row>101</xdr:row>
      <xdr:rowOff>41872</xdr:rowOff>
    </xdr:from>
    <xdr:to>
      <xdr:col>15</xdr:col>
      <xdr:colOff>269875</xdr:colOff>
      <xdr:row>101</xdr:row>
      <xdr:rowOff>41872</xdr:rowOff>
    </xdr:to>
    <xdr:cxnSp macro="">
      <xdr:nvCxnSpPr>
        <xdr:cNvPr id="358" name="直線コネクタ 357"/>
        <xdr:cNvCxnSpPr/>
      </xdr:nvCxnSpPr>
      <xdr:spPr>
        <a:xfrm>
          <a:off x="10388600" y="1735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2291</xdr:rowOff>
    </xdr:from>
    <xdr:ext cx="534377" cy="259045"/>
    <xdr:sp macro="" textlink="">
      <xdr:nvSpPr>
        <xdr:cNvPr id="359" name="【港湾・漁港】&#10;一人当たり有形固定資産（償却資産）額平均値テキスト"/>
        <xdr:cNvSpPr txBox="1"/>
      </xdr:nvSpPr>
      <xdr:spPr>
        <a:xfrm>
          <a:off x="10566400" y="1817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23,121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150864</xdr:rowOff>
    </xdr:from>
    <xdr:to>
      <xdr:col>15</xdr:col>
      <xdr:colOff>231775</xdr:colOff>
      <xdr:row>107</xdr:row>
      <xdr:rowOff>81014</xdr:rowOff>
    </xdr:to>
    <xdr:sp macro="" textlink="">
      <xdr:nvSpPr>
        <xdr:cNvPr id="360" name="フローチャート : 判断 359"/>
        <xdr:cNvSpPr/>
      </xdr:nvSpPr>
      <xdr:spPr>
        <a:xfrm>
          <a:off x="10426700" y="1832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158344</xdr:rowOff>
    </xdr:from>
    <xdr:to>
      <xdr:col>14</xdr:col>
      <xdr:colOff>79375</xdr:colOff>
      <xdr:row>108</xdr:row>
      <xdr:rowOff>88494</xdr:rowOff>
    </xdr:to>
    <xdr:sp macro="" textlink="">
      <xdr:nvSpPr>
        <xdr:cNvPr id="361" name="フローチャート : 判断 360"/>
        <xdr:cNvSpPr/>
      </xdr:nvSpPr>
      <xdr:spPr>
        <a:xfrm>
          <a:off x="9588500" y="1850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49758</xdr:rowOff>
    </xdr:from>
    <xdr:to>
      <xdr:col>15</xdr:col>
      <xdr:colOff>231775</xdr:colOff>
      <xdr:row>107</xdr:row>
      <xdr:rowOff>151358</xdr:rowOff>
    </xdr:to>
    <xdr:sp macro="" textlink="">
      <xdr:nvSpPr>
        <xdr:cNvPr id="367" name="円/楕円 366"/>
        <xdr:cNvSpPr/>
      </xdr:nvSpPr>
      <xdr:spPr>
        <a:xfrm>
          <a:off x="10426700" y="183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28185</xdr:rowOff>
    </xdr:from>
    <xdr:ext cx="534377" cy="259045"/>
    <xdr:sp macro="" textlink="">
      <xdr:nvSpPr>
        <xdr:cNvPr id="368" name="【港湾・漁港】&#10;一人当たり有形固定資産（償却資産）額該当値テキスト"/>
        <xdr:cNvSpPr txBox="1"/>
      </xdr:nvSpPr>
      <xdr:spPr>
        <a:xfrm>
          <a:off x="10566400" y="183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17,582</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50964</xdr:rowOff>
    </xdr:from>
    <xdr:to>
      <xdr:col>14</xdr:col>
      <xdr:colOff>79375</xdr:colOff>
      <xdr:row>107</xdr:row>
      <xdr:rowOff>152564</xdr:rowOff>
    </xdr:to>
    <xdr:sp macro="" textlink="">
      <xdr:nvSpPr>
        <xdr:cNvPr id="369" name="円/楕円 368"/>
        <xdr:cNvSpPr/>
      </xdr:nvSpPr>
      <xdr:spPr>
        <a:xfrm>
          <a:off x="9588500" y="183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100558</xdr:rowOff>
    </xdr:from>
    <xdr:to>
      <xdr:col>15</xdr:col>
      <xdr:colOff>180975</xdr:colOff>
      <xdr:row>107</xdr:row>
      <xdr:rowOff>101764</xdr:rowOff>
    </xdr:to>
    <xdr:cxnSp macro="">
      <xdr:nvCxnSpPr>
        <xdr:cNvPr id="370" name="直線コネクタ 369"/>
        <xdr:cNvCxnSpPr/>
      </xdr:nvCxnSpPr>
      <xdr:spPr>
        <a:xfrm flipV="1">
          <a:off x="9639300" y="18445708"/>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79621</xdr:rowOff>
    </xdr:from>
    <xdr:ext cx="469744" cy="259045"/>
    <xdr:sp macro="" textlink="">
      <xdr:nvSpPr>
        <xdr:cNvPr id="371" name="n_1aveValue【港湾・漁港】&#10;一人当たり有形固定資産（償却資産）額"/>
        <xdr:cNvSpPr txBox="1"/>
      </xdr:nvSpPr>
      <xdr:spPr>
        <a:xfrm>
          <a:off x="9391727" y="185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oneCellAnchor>
    <xdr:from>
      <xdr:col>13</xdr:col>
      <xdr:colOff>434486</xdr:colOff>
      <xdr:row>105</xdr:row>
      <xdr:rowOff>169091</xdr:rowOff>
    </xdr:from>
    <xdr:ext cx="534377" cy="259045"/>
    <xdr:sp macro="" textlink="">
      <xdr:nvSpPr>
        <xdr:cNvPr id="372" name="n_1mainValue【港湾・漁港】&#10;一人当たり有形固定資産（償却資産）額"/>
        <xdr:cNvSpPr txBox="1"/>
      </xdr:nvSpPr>
      <xdr:spPr>
        <a:xfrm>
          <a:off x="9359411" y="181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3" name="テキスト ボックス 3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5" name="テキスト ボックス 38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5" name="テキスト ボックス 39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7" name="テキスト ボックス 39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99" name="直線コネクタ 398"/>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400"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401" name="直線コネクタ 40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402"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403" name="直線コネクタ 402"/>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56078</xdr:rowOff>
    </xdr:from>
    <xdr:ext cx="405111" cy="259045"/>
    <xdr:sp macro="" textlink="">
      <xdr:nvSpPr>
        <xdr:cNvPr id="404" name="【認定こども園・幼稚園・保育所】&#10;有形固定資産減価償却率平均値テキスト"/>
        <xdr:cNvSpPr txBox="1"/>
      </xdr:nvSpPr>
      <xdr:spPr>
        <a:xfrm>
          <a:off x="164084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405" name="フローチャート : 判断 404"/>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406" name="フローチャート : 判断 405"/>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12337</xdr:rowOff>
    </xdr:from>
    <xdr:to>
      <xdr:col>23</xdr:col>
      <xdr:colOff>568325</xdr:colOff>
      <xdr:row>36</xdr:row>
      <xdr:rowOff>113937</xdr:rowOff>
    </xdr:to>
    <xdr:sp macro="" textlink="">
      <xdr:nvSpPr>
        <xdr:cNvPr id="412" name="円/楕円 411"/>
        <xdr:cNvSpPr/>
      </xdr:nvSpPr>
      <xdr:spPr>
        <a:xfrm>
          <a:off x="16268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35214</xdr:rowOff>
    </xdr:from>
    <xdr:ext cx="405111" cy="259045"/>
    <xdr:sp macro="" textlink="">
      <xdr:nvSpPr>
        <xdr:cNvPr id="413" name="【認定こども園・幼稚園・保育所】&#10;有形固定資産減価償却率該当値テキスト"/>
        <xdr:cNvSpPr txBox="1"/>
      </xdr:nvSpPr>
      <xdr:spPr>
        <a:xfrm>
          <a:off x="164084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25400</xdr:rowOff>
    </xdr:from>
    <xdr:to>
      <xdr:col>22</xdr:col>
      <xdr:colOff>415925</xdr:colOff>
      <xdr:row>36</xdr:row>
      <xdr:rowOff>127000</xdr:rowOff>
    </xdr:to>
    <xdr:sp macro="" textlink="">
      <xdr:nvSpPr>
        <xdr:cNvPr id="414" name="円/楕円 413"/>
        <xdr:cNvSpPr/>
      </xdr:nvSpPr>
      <xdr:spPr>
        <a:xfrm>
          <a:off x="1543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63137</xdr:rowOff>
    </xdr:from>
    <xdr:to>
      <xdr:col>23</xdr:col>
      <xdr:colOff>517525</xdr:colOff>
      <xdr:row>36</xdr:row>
      <xdr:rowOff>76200</xdr:rowOff>
    </xdr:to>
    <xdr:cxnSp macro="">
      <xdr:nvCxnSpPr>
        <xdr:cNvPr id="415" name="直線コネクタ 414"/>
        <xdr:cNvCxnSpPr/>
      </xdr:nvCxnSpPr>
      <xdr:spPr>
        <a:xfrm flipV="1">
          <a:off x="15481300" y="62353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140261</xdr:rowOff>
    </xdr:from>
    <xdr:ext cx="405111" cy="259045"/>
    <xdr:sp macro="" textlink="">
      <xdr:nvSpPr>
        <xdr:cNvPr id="416" name="n_1aveValue【認定こども園・幼稚園・保育所】&#10;有形固定資産減価償却率"/>
        <xdr:cNvSpPr txBox="1"/>
      </xdr:nvSpPr>
      <xdr:spPr>
        <a:xfrm>
          <a:off x="15266043"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118127</xdr:rowOff>
    </xdr:from>
    <xdr:ext cx="405111" cy="259045"/>
    <xdr:sp macro="" textlink="">
      <xdr:nvSpPr>
        <xdr:cNvPr id="417" name="n_1mainValue【認定こども園・幼稚園・保育所】&#10;有形固定資産減価償却率"/>
        <xdr:cNvSpPr txBox="1"/>
      </xdr:nvSpPr>
      <xdr:spPr>
        <a:xfrm>
          <a:off x="15266043"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8" name="直線コネクタ 4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9" name="テキスト ボックス 42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0" name="直線コネクタ 4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31" name="テキスト ボックス 43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2" name="直線コネクタ 4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3" name="テキスト ボックス 43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4" name="直線コネクタ 4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5" name="テキスト ボックス 43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6" name="直線コネクタ 4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7" name="テキスト ボックス 43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441" name="直線コネクタ 440"/>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442"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443" name="直線コネクタ 442"/>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444"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445" name="直線コネクタ 444"/>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36847</xdr:rowOff>
    </xdr:from>
    <xdr:ext cx="469744" cy="259045"/>
    <xdr:sp macro="" textlink="">
      <xdr:nvSpPr>
        <xdr:cNvPr id="446" name="【認定こども園・幼稚園・保育所】&#10;一人当たり面積平均値テキスト"/>
        <xdr:cNvSpPr txBox="1"/>
      </xdr:nvSpPr>
      <xdr:spPr>
        <a:xfrm>
          <a:off x="222504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447" name="フローチャート : 判断 446"/>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448" name="フローチャート : 判断 447"/>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67310</xdr:rowOff>
    </xdr:from>
    <xdr:to>
      <xdr:col>32</xdr:col>
      <xdr:colOff>238125</xdr:colOff>
      <xdr:row>41</xdr:row>
      <xdr:rowOff>168910</xdr:rowOff>
    </xdr:to>
    <xdr:sp macro="" textlink="">
      <xdr:nvSpPr>
        <xdr:cNvPr id="454" name="円/楕円 453"/>
        <xdr:cNvSpPr/>
      </xdr:nvSpPr>
      <xdr:spPr>
        <a:xfrm>
          <a:off x="221107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153687</xdr:rowOff>
    </xdr:from>
    <xdr:ext cx="469744" cy="259045"/>
    <xdr:sp macro="" textlink="">
      <xdr:nvSpPr>
        <xdr:cNvPr id="455" name="【認定こども園・幼稚園・保育所】&#10;一人当たり面積該当値テキスト"/>
        <xdr:cNvSpPr txBox="1"/>
      </xdr:nvSpPr>
      <xdr:spPr>
        <a:xfrm>
          <a:off x="22250400"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67310</xdr:rowOff>
    </xdr:from>
    <xdr:to>
      <xdr:col>31</xdr:col>
      <xdr:colOff>85725</xdr:colOff>
      <xdr:row>41</xdr:row>
      <xdr:rowOff>168910</xdr:rowOff>
    </xdr:to>
    <xdr:sp macro="" textlink="">
      <xdr:nvSpPr>
        <xdr:cNvPr id="456" name="円/楕円 455"/>
        <xdr:cNvSpPr/>
      </xdr:nvSpPr>
      <xdr:spPr>
        <a:xfrm>
          <a:off x="21272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118110</xdr:rowOff>
    </xdr:from>
    <xdr:to>
      <xdr:col>32</xdr:col>
      <xdr:colOff>187325</xdr:colOff>
      <xdr:row>41</xdr:row>
      <xdr:rowOff>118110</xdr:rowOff>
    </xdr:to>
    <xdr:cxnSp macro="">
      <xdr:nvCxnSpPr>
        <xdr:cNvPr id="457" name="直線コネクタ 456"/>
        <xdr:cNvCxnSpPr/>
      </xdr:nvCxnSpPr>
      <xdr:spPr>
        <a:xfrm>
          <a:off x="21323300" y="714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154957</xdr:rowOff>
    </xdr:from>
    <xdr:ext cx="469744" cy="259045"/>
    <xdr:sp macro="" textlink="">
      <xdr:nvSpPr>
        <xdr:cNvPr id="458"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160037</xdr:rowOff>
    </xdr:from>
    <xdr:ext cx="469744" cy="259045"/>
    <xdr:sp macro="" textlink="">
      <xdr:nvSpPr>
        <xdr:cNvPr id="459" name="n_1mainValue【認定こども園・幼稚園・保育所】&#10;一人当たり面積"/>
        <xdr:cNvSpPr txBox="1"/>
      </xdr:nvSpPr>
      <xdr:spPr>
        <a:xfrm>
          <a:off x="21075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71" name="直線コネクタ 4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72" name="テキスト ボックス 47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73" name="直線コネクタ 4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4" name="テキスト ボックス 4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5" name="直線コネクタ 4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6" name="テキスト ボックス 4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7" name="直線コネクタ 4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8" name="テキスト ボックス 47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9" name="直線コネクタ 4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0" name="テキスト ボックス 4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82" name="直線コネクタ 481"/>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83"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84" name="直線コネクタ 483"/>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85"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86" name="直線コネクタ 485"/>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487"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88" name="フローチャート : 判断 487"/>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89" name="フローチャート : 判断 488"/>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42926</xdr:rowOff>
    </xdr:from>
    <xdr:to>
      <xdr:col>23</xdr:col>
      <xdr:colOff>568325</xdr:colOff>
      <xdr:row>59</xdr:row>
      <xdr:rowOff>144526</xdr:rowOff>
    </xdr:to>
    <xdr:sp macro="" textlink="">
      <xdr:nvSpPr>
        <xdr:cNvPr id="495" name="円/楕円 494"/>
        <xdr:cNvSpPr/>
      </xdr:nvSpPr>
      <xdr:spPr>
        <a:xfrm>
          <a:off x="162687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65803</xdr:rowOff>
    </xdr:from>
    <xdr:ext cx="405111" cy="259045"/>
    <xdr:sp macro="" textlink="">
      <xdr:nvSpPr>
        <xdr:cNvPr id="496" name="【学校施設】&#10;有形固定資産減価償却率該当値テキスト"/>
        <xdr:cNvSpPr txBox="1"/>
      </xdr:nvSpPr>
      <xdr:spPr>
        <a:xfrm>
          <a:off x="16408400" y="1000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97790</xdr:rowOff>
    </xdr:from>
    <xdr:to>
      <xdr:col>22</xdr:col>
      <xdr:colOff>415925</xdr:colOff>
      <xdr:row>60</xdr:row>
      <xdr:rowOff>27940</xdr:rowOff>
    </xdr:to>
    <xdr:sp macro="" textlink="">
      <xdr:nvSpPr>
        <xdr:cNvPr id="497" name="円/楕円 496"/>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93726</xdr:rowOff>
    </xdr:from>
    <xdr:to>
      <xdr:col>23</xdr:col>
      <xdr:colOff>517525</xdr:colOff>
      <xdr:row>59</xdr:row>
      <xdr:rowOff>148590</xdr:rowOff>
    </xdr:to>
    <xdr:cxnSp macro="">
      <xdr:nvCxnSpPr>
        <xdr:cNvPr id="498" name="直線コネクタ 497"/>
        <xdr:cNvCxnSpPr/>
      </xdr:nvCxnSpPr>
      <xdr:spPr>
        <a:xfrm flipV="1">
          <a:off x="15481300" y="102092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51071</xdr:rowOff>
    </xdr:from>
    <xdr:ext cx="405111" cy="259045"/>
    <xdr:sp macro="" textlink="">
      <xdr:nvSpPr>
        <xdr:cNvPr id="499" name="n_1aveValue【学校施設】&#10;有形固定資産減価償却率"/>
        <xdr:cNvSpPr txBox="1"/>
      </xdr:nvSpPr>
      <xdr:spPr>
        <a:xfrm>
          <a:off x="15266043"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44467</xdr:rowOff>
    </xdr:from>
    <xdr:ext cx="405111" cy="259045"/>
    <xdr:sp macro="" textlink="">
      <xdr:nvSpPr>
        <xdr:cNvPr id="500" name="n_1mainValue【学校施設】&#10;有形固定資産減価償却率"/>
        <xdr:cNvSpPr txBox="1"/>
      </xdr:nvSpPr>
      <xdr:spPr>
        <a:xfrm>
          <a:off x="15266043"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8" name="正方形/長方形 5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9" name="テキスト ボックス 5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0" name="直線コネクタ 5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1" name="テキスト ボックス 5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12" name="直線コネクタ 5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3" name="テキスト ボックス 5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4" name="直線コネクタ 5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5" name="テキスト ボックス 5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6" name="直線コネクタ 5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7" name="テキスト ボックス 5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8" name="直線コネクタ 5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9" name="テキスト ボックス 5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0" name="直線コネクタ 5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1" name="テキスト ボックス 5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525" name="直線コネクタ 524"/>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526"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527" name="直線コネクタ 526"/>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528"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529" name="直線コネクタ 528"/>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23512</xdr:rowOff>
    </xdr:from>
    <xdr:ext cx="469744" cy="259045"/>
    <xdr:sp macro="" textlink="">
      <xdr:nvSpPr>
        <xdr:cNvPr id="530" name="【学校施設】&#10;一人当たり面積平均値テキスト"/>
        <xdr:cNvSpPr txBox="1"/>
      </xdr:nvSpPr>
      <xdr:spPr>
        <a:xfrm>
          <a:off x="22250400" y="9967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531" name="フローチャート : 判断 530"/>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532" name="フローチャート : 判断 531"/>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27305</xdr:rowOff>
    </xdr:from>
    <xdr:to>
      <xdr:col>32</xdr:col>
      <xdr:colOff>238125</xdr:colOff>
      <xdr:row>59</xdr:row>
      <xdr:rowOff>128905</xdr:rowOff>
    </xdr:to>
    <xdr:sp macro="" textlink="">
      <xdr:nvSpPr>
        <xdr:cNvPr id="538" name="円/楕円 537"/>
        <xdr:cNvSpPr/>
      </xdr:nvSpPr>
      <xdr:spPr>
        <a:xfrm>
          <a:off x="22110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5732</xdr:rowOff>
    </xdr:from>
    <xdr:ext cx="469744" cy="259045"/>
    <xdr:sp macro="" textlink="">
      <xdr:nvSpPr>
        <xdr:cNvPr id="539" name="【学校施設】&#10;一人当たり面積該当値テキスト"/>
        <xdr:cNvSpPr txBox="1"/>
      </xdr:nvSpPr>
      <xdr:spPr>
        <a:xfrm>
          <a:off x="22250400" y="1012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33020</xdr:rowOff>
    </xdr:from>
    <xdr:to>
      <xdr:col>31</xdr:col>
      <xdr:colOff>85725</xdr:colOff>
      <xdr:row>59</xdr:row>
      <xdr:rowOff>134620</xdr:rowOff>
    </xdr:to>
    <xdr:sp macro="" textlink="">
      <xdr:nvSpPr>
        <xdr:cNvPr id="540" name="円/楕円 539"/>
        <xdr:cNvSpPr/>
      </xdr:nvSpPr>
      <xdr:spPr>
        <a:xfrm>
          <a:off x="21272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78105</xdr:rowOff>
    </xdr:from>
    <xdr:to>
      <xdr:col>32</xdr:col>
      <xdr:colOff>187325</xdr:colOff>
      <xdr:row>59</xdr:row>
      <xdr:rowOff>83820</xdr:rowOff>
    </xdr:to>
    <xdr:cxnSp macro="">
      <xdr:nvCxnSpPr>
        <xdr:cNvPr id="541" name="直線コネクタ 540"/>
        <xdr:cNvCxnSpPr/>
      </xdr:nvCxnSpPr>
      <xdr:spPr>
        <a:xfrm flipV="1">
          <a:off x="21323300" y="101936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542"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125747</xdr:rowOff>
    </xdr:from>
    <xdr:ext cx="469744" cy="259045"/>
    <xdr:sp macro="" textlink="">
      <xdr:nvSpPr>
        <xdr:cNvPr id="543" name="n_1mainValue【学校施設】&#10;一人当たり面積"/>
        <xdr:cNvSpPr txBox="1"/>
      </xdr:nvSpPr>
      <xdr:spPr>
        <a:xfrm>
          <a:off x="210757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4" name="テキスト ボックス 55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55" name="直線コネクタ 5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56" name="テキスト ボックス 55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7" name="直線コネクタ 5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8" name="テキスト ボックス 5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9" name="直線コネクタ 5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0" name="テキスト ボックス 5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1" name="直線コネクタ 5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2" name="テキスト ボックス 5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63" name="直線コネクタ 5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64" name="テキスト ボックス 5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65" name="直線コネクタ 5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66" name="テキスト ボックス 56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570" name="直線コネクタ 569"/>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71"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72" name="直線コネクタ 571"/>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73"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74" name="直線コネクタ 573"/>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80027</xdr:rowOff>
    </xdr:from>
    <xdr:ext cx="405111" cy="259045"/>
    <xdr:sp macro="" textlink="">
      <xdr:nvSpPr>
        <xdr:cNvPr id="575" name="【児童館】&#10;有形固定資産減価償却率平均値テキスト"/>
        <xdr:cNvSpPr txBox="1"/>
      </xdr:nvSpPr>
      <xdr:spPr>
        <a:xfrm>
          <a:off x="16408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76" name="フローチャート : 判断 575"/>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577" name="フローチャート : 判断 576"/>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139156</xdr:rowOff>
    </xdr:from>
    <xdr:to>
      <xdr:col>23</xdr:col>
      <xdr:colOff>568325</xdr:colOff>
      <xdr:row>82</xdr:row>
      <xdr:rowOff>69306</xdr:rowOff>
    </xdr:to>
    <xdr:sp macro="" textlink="">
      <xdr:nvSpPr>
        <xdr:cNvPr id="583" name="円/楕円 582"/>
        <xdr:cNvSpPr/>
      </xdr:nvSpPr>
      <xdr:spPr>
        <a:xfrm>
          <a:off x="162687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162033</xdr:rowOff>
    </xdr:from>
    <xdr:ext cx="405111" cy="259045"/>
    <xdr:sp macro="" textlink="">
      <xdr:nvSpPr>
        <xdr:cNvPr id="584" name="【児童館】&#10;有形固定資産減価償却率該当値テキスト"/>
        <xdr:cNvSpPr txBox="1"/>
      </xdr:nvSpPr>
      <xdr:spPr>
        <a:xfrm>
          <a:off x="16408400"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101600</xdr:rowOff>
    </xdr:from>
    <xdr:to>
      <xdr:col>22</xdr:col>
      <xdr:colOff>415925</xdr:colOff>
      <xdr:row>83</xdr:row>
      <xdr:rowOff>31750</xdr:rowOff>
    </xdr:to>
    <xdr:sp macro="" textlink="">
      <xdr:nvSpPr>
        <xdr:cNvPr id="585" name="円/楕円 584"/>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18506</xdr:rowOff>
    </xdr:from>
    <xdr:to>
      <xdr:col>23</xdr:col>
      <xdr:colOff>517525</xdr:colOff>
      <xdr:row>82</xdr:row>
      <xdr:rowOff>152400</xdr:rowOff>
    </xdr:to>
    <xdr:cxnSp macro="">
      <xdr:nvCxnSpPr>
        <xdr:cNvPr id="586" name="直線コネクタ 585"/>
        <xdr:cNvCxnSpPr/>
      </xdr:nvCxnSpPr>
      <xdr:spPr>
        <a:xfrm flipV="1">
          <a:off x="15481300" y="14077406"/>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21245</xdr:rowOff>
    </xdr:from>
    <xdr:ext cx="405111" cy="259045"/>
    <xdr:sp macro="" textlink="">
      <xdr:nvSpPr>
        <xdr:cNvPr id="587" name="n_1aveValue【児童館】&#10;有形固定資産減価償却率"/>
        <xdr:cNvSpPr txBox="1"/>
      </xdr:nvSpPr>
      <xdr:spPr>
        <a:xfrm>
          <a:off x="15266043"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48277</xdr:rowOff>
    </xdr:from>
    <xdr:ext cx="405111" cy="259045"/>
    <xdr:sp macro="" textlink="">
      <xdr:nvSpPr>
        <xdr:cNvPr id="588" name="n_1mainValue【児童館】&#10;有形固定資産減価償却率"/>
        <xdr:cNvSpPr txBox="1"/>
      </xdr:nvSpPr>
      <xdr:spPr>
        <a:xfrm>
          <a:off x="15266043"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612" name="直線コネクタ 611"/>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13"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14" name="直線コネクタ 61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615"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616" name="直線コネクタ 61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617"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618" name="フローチャート : 判断 617"/>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619" name="フローチャート : 判断 618"/>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158750</xdr:rowOff>
    </xdr:from>
    <xdr:to>
      <xdr:col>32</xdr:col>
      <xdr:colOff>238125</xdr:colOff>
      <xdr:row>86</xdr:row>
      <xdr:rowOff>88900</xdr:rowOff>
    </xdr:to>
    <xdr:sp macro="" textlink="">
      <xdr:nvSpPr>
        <xdr:cNvPr id="625" name="円/楕円 624"/>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73677</xdr:rowOff>
    </xdr:from>
    <xdr:ext cx="469744" cy="259045"/>
    <xdr:sp macro="" textlink="">
      <xdr:nvSpPr>
        <xdr:cNvPr id="626" name="【児童館】&#10;一人当たり面積該当値テキスト"/>
        <xdr:cNvSpPr txBox="1"/>
      </xdr:nvSpPr>
      <xdr:spPr>
        <a:xfrm>
          <a:off x="222504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158750</xdr:rowOff>
    </xdr:from>
    <xdr:to>
      <xdr:col>31</xdr:col>
      <xdr:colOff>85725</xdr:colOff>
      <xdr:row>86</xdr:row>
      <xdr:rowOff>88900</xdr:rowOff>
    </xdr:to>
    <xdr:sp macro="" textlink="">
      <xdr:nvSpPr>
        <xdr:cNvPr id="627" name="円/楕円 626"/>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38100</xdr:rowOff>
    </xdr:from>
    <xdr:to>
      <xdr:col>32</xdr:col>
      <xdr:colOff>187325</xdr:colOff>
      <xdr:row>86</xdr:row>
      <xdr:rowOff>38100</xdr:rowOff>
    </xdr:to>
    <xdr:cxnSp macro="">
      <xdr:nvCxnSpPr>
        <xdr:cNvPr id="628" name="直線コネクタ 627"/>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29227</xdr:rowOff>
    </xdr:from>
    <xdr:ext cx="469744" cy="259045"/>
    <xdr:sp macro="" textlink="">
      <xdr:nvSpPr>
        <xdr:cNvPr id="629"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80027</xdr:rowOff>
    </xdr:from>
    <xdr:ext cx="469744" cy="259045"/>
    <xdr:sp macro="" textlink="">
      <xdr:nvSpPr>
        <xdr:cNvPr id="630"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41" name="テキスト ボックス 6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43" name="テキスト ボックス 6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51" name="テキスト ボックス 6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3" name="テキスト ボックス 6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655" name="直線コネクタ 654"/>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56"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57" name="直線コネクタ 656"/>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658"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659" name="直線コネクタ 658"/>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660"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661" name="フローチャート : 判断 660"/>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662" name="フローチャート : 判断 661"/>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17780</xdr:rowOff>
    </xdr:from>
    <xdr:to>
      <xdr:col>23</xdr:col>
      <xdr:colOff>568325</xdr:colOff>
      <xdr:row>104</xdr:row>
      <xdr:rowOff>119380</xdr:rowOff>
    </xdr:to>
    <xdr:sp macro="" textlink="">
      <xdr:nvSpPr>
        <xdr:cNvPr id="668" name="円/楕円 667"/>
        <xdr:cNvSpPr/>
      </xdr:nvSpPr>
      <xdr:spPr>
        <a:xfrm>
          <a:off x="16268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40657</xdr:rowOff>
    </xdr:from>
    <xdr:ext cx="405111" cy="259045"/>
    <xdr:sp macro="" textlink="">
      <xdr:nvSpPr>
        <xdr:cNvPr id="669" name="【公民館】&#10;有形固定資産減価償却率該当値テキスト"/>
        <xdr:cNvSpPr txBox="1"/>
      </xdr:nvSpPr>
      <xdr:spPr>
        <a:xfrm>
          <a:off x="16408400"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63500</xdr:rowOff>
    </xdr:from>
    <xdr:to>
      <xdr:col>22</xdr:col>
      <xdr:colOff>415925</xdr:colOff>
      <xdr:row>104</xdr:row>
      <xdr:rowOff>165100</xdr:rowOff>
    </xdr:to>
    <xdr:sp macro="" textlink="">
      <xdr:nvSpPr>
        <xdr:cNvPr id="670" name="円/楕円 669"/>
        <xdr:cNvSpPr/>
      </xdr:nvSpPr>
      <xdr:spPr>
        <a:xfrm>
          <a:off x="1543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68580</xdr:rowOff>
    </xdr:from>
    <xdr:to>
      <xdr:col>23</xdr:col>
      <xdr:colOff>517525</xdr:colOff>
      <xdr:row>104</xdr:row>
      <xdr:rowOff>114300</xdr:rowOff>
    </xdr:to>
    <xdr:cxnSp macro="">
      <xdr:nvCxnSpPr>
        <xdr:cNvPr id="671" name="直線コネクタ 670"/>
        <xdr:cNvCxnSpPr/>
      </xdr:nvCxnSpPr>
      <xdr:spPr>
        <a:xfrm flipV="1">
          <a:off x="15481300" y="17899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76216</xdr:rowOff>
    </xdr:from>
    <xdr:ext cx="405111" cy="259045"/>
    <xdr:sp macro="" textlink="">
      <xdr:nvSpPr>
        <xdr:cNvPr id="672" name="n_1aveValue【公民館】&#10;有形固定資産減価償却率"/>
        <xdr:cNvSpPr txBox="1"/>
      </xdr:nvSpPr>
      <xdr:spPr>
        <a:xfrm>
          <a:off x="15266043"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10177</xdr:rowOff>
    </xdr:from>
    <xdr:ext cx="405111" cy="259045"/>
    <xdr:sp macro="" textlink="">
      <xdr:nvSpPr>
        <xdr:cNvPr id="673" name="n_1mainValue【公民館】&#10;有形固定資産減価償却率"/>
        <xdr:cNvSpPr txBox="1"/>
      </xdr:nvSpPr>
      <xdr:spPr>
        <a:xfrm>
          <a:off x="15266043"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84" name="直線コネクタ 6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5" name="テキスト ボックス 6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6" name="直線コネクタ 6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7" name="テキスト ボックス 6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8" name="直線コネクタ 6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9" name="テキスト ボックス 6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90" name="直線コネクタ 6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91" name="テキスト ボックス 6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92" name="直線コネクタ 6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93" name="テキスト ボックス 6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94" name="直線コネクタ 6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5" name="テキスト ボックス 6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699" name="直線コネクタ 698"/>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700"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701" name="直線コネクタ 700"/>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702"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703" name="直線コネクタ 702"/>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168020</xdr:rowOff>
    </xdr:from>
    <xdr:ext cx="469744" cy="259045"/>
    <xdr:sp macro="" textlink="">
      <xdr:nvSpPr>
        <xdr:cNvPr id="704" name="【公民館】&#10;一人当たり面積平均値テキスト"/>
        <xdr:cNvSpPr txBox="1"/>
      </xdr:nvSpPr>
      <xdr:spPr>
        <a:xfrm>
          <a:off x="22250400" y="17827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705" name="フローチャート : 判断 704"/>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706" name="フローチャート : 判断 705"/>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7" name="テキスト ボックス 7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8" name="テキスト ボックス 7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9" name="テキスト ボックス 7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0" name="テキスト ボックス 7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1" name="テキスト ボックス 7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63500</xdr:rowOff>
    </xdr:from>
    <xdr:to>
      <xdr:col>32</xdr:col>
      <xdr:colOff>238125</xdr:colOff>
      <xdr:row>106</xdr:row>
      <xdr:rowOff>165100</xdr:rowOff>
    </xdr:to>
    <xdr:sp macro="" textlink="">
      <xdr:nvSpPr>
        <xdr:cNvPr id="712" name="円/楕円 711"/>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41927</xdr:rowOff>
    </xdr:from>
    <xdr:ext cx="469744" cy="259045"/>
    <xdr:sp macro="" textlink="">
      <xdr:nvSpPr>
        <xdr:cNvPr id="713" name="【公民館】&#10;一人当たり面積該当値テキスト"/>
        <xdr:cNvSpPr txBox="1"/>
      </xdr:nvSpPr>
      <xdr:spPr>
        <a:xfrm>
          <a:off x="222504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63500</xdr:rowOff>
    </xdr:from>
    <xdr:to>
      <xdr:col>31</xdr:col>
      <xdr:colOff>85725</xdr:colOff>
      <xdr:row>106</xdr:row>
      <xdr:rowOff>165100</xdr:rowOff>
    </xdr:to>
    <xdr:sp macro="" textlink="">
      <xdr:nvSpPr>
        <xdr:cNvPr id="714" name="円/楕円 713"/>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114300</xdr:rowOff>
    </xdr:from>
    <xdr:to>
      <xdr:col>32</xdr:col>
      <xdr:colOff>187325</xdr:colOff>
      <xdr:row>106</xdr:row>
      <xdr:rowOff>114300</xdr:rowOff>
    </xdr:to>
    <xdr:cxnSp macro="">
      <xdr:nvCxnSpPr>
        <xdr:cNvPr id="715" name="直線コネクタ 714"/>
        <xdr:cNvCxnSpPr/>
      </xdr:nvCxnSpPr>
      <xdr:spPr>
        <a:xfrm>
          <a:off x="21323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157134</xdr:rowOff>
    </xdr:from>
    <xdr:ext cx="469744" cy="259045"/>
    <xdr:sp macro="" textlink="">
      <xdr:nvSpPr>
        <xdr:cNvPr id="716" name="n_1aveValue【公民館】&#10;一人当たり面積"/>
        <xdr:cNvSpPr txBox="1"/>
      </xdr:nvSpPr>
      <xdr:spPr>
        <a:xfrm>
          <a:off x="210757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156227</xdr:rowOff>
    </xdr:from>
    <xdr:ext cx="469744" cy="259045"/>
    <xdr:sp macro="" textlink="">
      <xdr:nvSpPr>
        <xdr:cNvPr id="717" name="n_1mainValue【公民館】&#10;一人当たり面積"/>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特に有形固定資産減価償却率が低くなっているのは、公営住宅であるが、これは平成２０年度から合併前の５町地域で地域活性化住宅の建設に取り組んでおり、また、子育て仕様住戸や子育て支援住宅の整備を平成２５年度から進めていることが考えら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606,706
604,362
547.55
247,078,617
239,599,435
5,794,299
129,669,668
278,200,416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27305</xdr:rowOff>
    </xdr:from>
    <xdr:to>
      <xdr:col>6</xdr:col>
      <xdr:colOff>561975</xdr:colOff>
      <xdr:row>35</xdr:row>
      <xdr:rowOff>128905</xdr:rowOff>
    </xdr:to>
    <xdr:sp macro="" textlink="">
      <xdr:nvSpPr>
        <xdr:cNvPr id="69" name="円/楕円 68"/>
        <xdr:cNvSpPr/>
      </xdr:nvSpPr>
      <xdr:spPr>
        <a:xfrm>
          <a:off x="45847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50182</xdr:rowOff>
    </xdr:from>
    <xdr:ext cx="405111" cy="259045"/>
    <xdr:sp macro="" textlink="">
      <xdr:nvSpPr>
        <xdr:cNvPr id="70" name="【図書館】&#10;有形固定資産減価償却率該当値テキスト"/>
        <xdr:cNvSpPr txBox="1"/>
      </xdr:nvSpPr>
      <xdr:spPr>
        <a:xfrm>
          <a:off x="4724400"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48260</xdr:rowOff>
    </xdr:from>
    <xdr:to>
      <xdr:col>5</xdr:col>
      <xdr:colOff>409575</xdr:colOff>
      <xdr:row>35</xdr:row>
      <xdr:rowOff>149860</xdr:rowOff>
    </xdr:to>
    <xdr:sp macro="" textlink="">
      <xdr:nvSpPr>
        <xdr:cNvPr id="71" name="円/楕円 70"/>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78105</xdr:rowOff>
    </xdr:from>
    <xdr:to>
      <xdr:col>6</xdr:col>
      <xdr:colOff>511175</xdr:colOff>
      <xdr:row>35</xdr:row>
      <xdr:rowOff>99060</xdr:rowOff>
    </xdr:to>
    <xdr:cxnSp macro="">
      <xdr:nvCxnSpPr>
        <xdr:cNvPr id="72" name="直線コネクタ 71"/>
        <xdr:cNvCxnSpPr/>
      </xdr:nvCxnSpPr>
      <xdr:spPr>
        <a:xfrm flipV="1">
          <a:off x="3797300" y="60788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87647</xdr:rowOff>
    </xdr:from>
    <xdr:ext cx="405111" cy="259045"/>
    <xdr:sp macro="" textlink="">
      <xdr:nvSpPr>
        <xdr:cNvPr id="73" name="n_1aveValue【図書館】&#10;有形固定資産減価償却率"/>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166387</xdr:rowOff>
    </xdr:from>
    <xdr:ext cx="405111" cy="259045"/>
    <xdr:sp macro="" textlink="">
      <xdr:nvSpPr>
        <xdr:cNvPr id="74" name="n_1mainValue【図書館】&#10;有形固定資産減価償却率"/>
        <xdr:cNvSpPr txBox="1"/>
      </xdr:nvSpPr>
      <xdr:spPr>
        <a:xfrm>
          <a:off x="3582043"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3"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158750</xdr:rowOff>
    </xdr:from>
    <xdr:to>
      <xdr:col>15</xdr:col>
      <xdr:colOff>231775</xdr:colOff>
      <xdr:row>38</xdr:row>
      <xdr:rowOff>88900</xdr:rowOff>
    </xdr:to>
    <xdr:sp macro="" textlink="">
      <xdr:nvSpPr>
        <xdr:cNvPr id="111" name="円/楕円 110"/>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137177</xdr:rowOff>
    </xdr:from>
    <xdr:ext cx="469744" cy="259045"/>
    <xdr:sp macro="" textlink="">
      <xdr:nvSpPr>
        <xdr:cNvPr id="112" name="【図書館】&#10;一人当たり面積該当値テキスト"/>
        <xdr:cNvSpPr txBox="1"/>
      </xdr:nvSpPr>
      <xdr:spPr>
        <a:xfrm>
          <a:off x="105664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158750</xdr:rowOff>
    </xdr:from>
    <xdr:to>
      <xdr:col>14</xdr:col>
      <xdr:colOff>79375</xdr:colOff>
      <xdr:row>38</xdr:row>
      <xdr:rowOff>88900</xdr:rowOff>
    </xdr:to>
    <xdr:sp macro="" textlink="">
      <xdr:nvSpPr>
        <xdr:cNvPr id="113" name="円/楕円 112"/>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38100</xdr:rowOff>
    </xdr:from>
    <xdr:to>
      <xdr:col>15</xdr:col>
      <xdr:colOff>180975</xdr:colOff>
      <xdr:row>38</xdr:row>
      <xdr:rowOff>38100</xdr:rowOff>
    </xdr:to>
    <xdr:cxnSp macro="">
      <xdr:nvCxnSpPr>
        <xdr:cNvPr id="114" name="直線コネクタ 113"/>
        <xdr:cNvCxnSpPr/>
      </xdr:nvCxnSpPr>
      <xdr:spPr>
        <a:xfrm>
          <a:off x="9639300" y="655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48277</xdr:rowOff>
    </xdr:from>
    <xdr:ext cx="469744" cy="259045"/>
    <xdr:sp macro="" textlink="">
      <xdr:nvSpPr>
        <xdr:cNvPr id="115"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80027</xdr:rowOff>
    </xdr:from>
    <xdr:ext cx="469744" cy="259045"/>
    <xdr:sp macro="" textlink="">
      <xdr:nvSpPr>
        <xdr:cNvPr id="116" name="n_1main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145813</xdr:rowOff>
    </xdr:from>
    <xdr:ext cx="405111" cy="259045"/>
    <xdr:sp macro="" textlink="">
      <xdr:nvSpPr>
        <xdr:cNvPr id="144" name="【体育館・プール】&#10;有形固定資産減価償却率平均値テキスト"/>
        <xdr:cNvSpPr txBox="1"/>
      </xdr:nvSpPr>
      <xdr:spPr>
        <a:xfrm>
          <a:off x="4724400" y="10089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45" name="フローチャート : 判断 144"/>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6" name="フローチャート : 判断 145"/>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52" name="円/楕円 151"/>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76217</xdr:rowOff>
    </xdr:from>
    <xdr:ext cx="405111" cy="259045"/>
    <xdr:sp macro="" textlink="">
      <xdr:nvSpPr>
        <xdr:cNvPr id="153" name="【体育館・プール】&#10;有形固定資産減価償却率該当値テキスト"/>
        <xdr:cNvSpPr txBox="1"/>
      </xdr:nvSpPr>
      <xdr:spPr>
        <a:xfrm>
          <a:off x="47244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143510</xdr:rowOff>
    </xdr:from>
    <xdr:to>
      <xdr:col>5</xdr:col>
      <xdr:colOff>409575</xdr:colOff>
      <xdr:row>61</xdr:row>
      <xdr:rowOff>73660</xdr:rowOff>
    </xdr:to>
    <xdr:sp macro="" textlink="">
      <xdr:nvSpPr>
        <xdr:cNvPr id="154" name="円/楕円 153"/>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148590</xdr:rowOff>
    </xdr:from>
    <xdr:to>
      <xdr:col>6</xdr:col>
      <xdr:colOff>511175</xdr:colOff>
      <xdr:row>61</xdr:row>
      <xdr:rowOff>22860</xdr:rowOff>
    </xdr:to>
    <xdr:cxnSp macro="">
      <xdr:nvCxnSpPr>
        <xdr:cNvPr id="155" name="直線コネクタ 154"/>
        <xdr:cNvCxnSpPr/>
      </xdr:nvCxnSpPr>
      <xdr:spPr>
        <a:xfrm flipV="1">
          <a:off x="3797300" y="104355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19321</xdr:rowOff>
    </xdr:from>
    <xdr:ext cx="405111" cy="259045"/>
    <xdr:sp macro="" textlink="">
      <xdr:nvSpPr>
        <xdr:cNvPr id="156" name="n_1aveValue【体育館・プール】&#10;有形固定資産減価償却率"/>
        <xdr:cNvSpPr txBox="1"/>
      </xdr:nvSpPr>
      <xdr:spPr>
        <a:xfrm>
          <a:off x="3582043"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64787</xdr:rowOff>
    </xdr:from>
    <xdr:ext cx="405111" cy="259045"/>
    <xdr:sp macro="" textlink="">
      <xdr:nvSpPr>
        <xdr:cNvPr id="157" name="n_1mainValue【体育館・プール】&#10;有形固定資産減価償却率"/>
        <xdr:cNvSpPr txBox="1"/>
      </xdr:nvSpPr>
      <xdr:spPr>
        <a:xfrm>
          <a:off x="3582043"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12209</xdr:rowOff>
    </xdr:from>
    <xdr:ext cx="469744" cy="259045"/>
    <xdr:sp macro="" textlink="">
      <xdr:nvSpPr>
        <xdr:cNvPr id="184" name="【体育館・プール】&#10;一人当たり面積平均値テキスト"/>
        <xdr:cNvSpPr txBox="1"/>
      </xdr:nvSpPr>
      <xdr:spPr>
        <a:xfrm>
          <a:off x="105664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134366</xdr:rowOff>
    </xdr:from>
    <xdr:to>
      <xdr:col>15</xdr:col>
      <xdr:colOff>231775</xdr:colOff>
      <xdr:row>60</xdr:row>
      <xdr:rowOff>64516</xdr:rowOff>
    </xdr:to>
    <xdr:sp macro="" textlink="">
      <xdr:nvSpPr>
        <xdr:cNvPr id="192" name="円/楕円 191"/>
        <xdr:cNvSpPr/>
      </xdr:nvSpPr>
      <xdr:spPr>
        <a:xfrm>
          <a:off x="10426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157243</xdr:rowOff>
    </xdr:from>
    <xdr:ext cx="469744" cy="259045"/>
    <xdr:sp macro="" textlink="">
      <xdr:nvSpPr>
        <xdr:cNvPr id="193" name="【体育館・プール】&#10;一人当たり面積該当値テキスト"/>
        <xdr:cNvSpPr txBox="1"/>
      </xdr:nvSpPr>
      <xdr:spPr>
        <a:xfrm>
          <a:off x="10566400" y="1010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138938</xdr:rowOff>
    </xdr:from>
    <xdr:to>
      <xdr:col>14</xdr:col>
      <xdr:colOff>79375</xdr:colOff>
      <xdr:row>60</xdr:row>
      <xdr:rowOff>69088</xdr:rowOff>
    </xdr:to>
    <xdr:sp macro="" textlink="">
      <xdr:nvSpPr>
        <xdr:cNvPr id="194" name="円/楕円 193"/>
        <xdr:cNvSpPr/>
      </xdr:nvSpPr>
      <xdr:spPr>
        <a:xfrm>
          <a:off x="9588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13716</xdr:rowOff>
    </xdr:from>
    <xdr:to>
      <xdr:col>15</xdr:col>
      <xdr:colOff>180975</xdr:colOff>
      <xdr:row>60</xdr:row>
      <xdr:rowOff>18288</xdr:rowOff>
    </xdr:to>
    <xdr:cxnSp macro="">
      <xdr:nvCxnSpPr>
        <xdr:cNvPr id="195" name="直線コネクタ 194"/>
        <xdr:cNvCxnSpPr/>
      </xdr:nvCxnSpPr>
      <xdr:spPr>
        <a:xfrm flipV="1">
          <a:off x="9639300" y="103007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163085</xdr:rowOff>
    </xdr:from>
    <xdr:ext cx="469744" cy="259045"/>
    <xdr:sp macro="" textlink="">
      <xdr:nvSpPr>
        <xdr:cNvPr id="196"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85615</xdr:rowOff>
    </xdr:from>
    <xdr:ext cx="469744" cy="259045"/>
    <xdr:sp macro="" textlink="">
      <xdr:nvSpPr>
        <xdr:cNvPr id="197" name="n_1mainValue【体育館・プール】&#10;一人当たり面積"/>
        <xdr:cNvSpPr txBox="1"/>
      </xdr:nvSpPr>
      <xdr:spPr>
        <a:xfrm>
          <a:off x="9391727" y="1002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24" name="直線コネクタ 223"/>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25"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26" name="直線コネクタ 225"/>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27"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28" name="直線コネクタ 227"/>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28139</xdr:rowOff>
    </xdr:from>
    <xdr:ext cx="405111" cy="259045"/>
    <xdr:sp macro="" textlink="">
      <xdr:nvSpPr>
        <xdr:cNvPr id="229" name="【福祉施設】&#10;有形固定資産減価償却率平均値テキスト"/>
        <xdr:cNvSpPr txBox="1"/>
      </xdr:nvSpPr>
      <xdr:spPr>
        <a:xfrm>
          <a:off x="4724400" y="14087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30" name="フローチャート : 判断 229"/>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31" name="フローチャート : 判断 230"/>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28121</xdr:rowOff>
    </xdr:from>
    <xdr:to>
      <xdr:col>6</xdr:col>
      <xdr:colOff>561975</xdr:colOff>
      <xdr:row>83</xdr:row>
      <xdr:rowOff>129721</xdr:rowOff>
    </xdr:to>
    <xdr:sp macro="" textlink="">
      <xdr:nvSpPr>
        <xdr:cNvPr id="237" name="円/楕円 236"/>
        <xdr:cNvSpPr/>
      </xdr:nvSpPr>
      <xdr:spPr>
        <a:xfrm>
          <a:off x="4584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6548</xdr:rowOff>
    </xdr:from>
    <xdr:ext cx="405111" cy="259045"/>
    <xdr:sp macro="" textlink="">
      <xdr:nvSpPr>
        <xdr:cNvPr id="238" name="【福祉施設】&#10;有形固定資産減価償却率該当値テキスト"/>
        <xdr:cNvSpPr txBox="1"/>
      </xdr:nvSpPr>
      <xdr:spPr>
        <a:xfrm>
          <a:off x="4724400"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153851</xdr:rowOff>
    </xdr:from>
    <xdr:to>
      <xdr:col>5</xdr:col>
      <xdr:colOff>409575</xdr:colOff>
      <xdr:row>83</xdr:row>
      <xdr:rowOff>84001</xdr:rowOff>
    </xdr:to>
    <xdr:sp macro="" textlink="">
      <xdr:nvSpPr>
        <xdr:cNvPr id="239" name="円/楕円 238"/>
        <xdr:cNvSpPr/>
      </xdr:nvSpPr>
      <xdr:spPr>
        <a:xfrm>
          <a:off x="3746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33201</xdr:rowOff>
    </xdr:from>
    <xdr:to>
      <xdr:col>6</xdr:col>
      <xdr:colOff>511175</xdr:colOff>
      <xdr:row>83</xdr:row>
      <xdr:rowOff>78921</xdr:rowOff>
    </xdr:to>
    <xdr:cxnSp macro="">
      <xdr:nvCxnSpPr>
        <xdr:cNvPr id="240" name="直線コネクタ 239"/>
        <xdr:cNvCxnSpPr/>
      </xdr:nvCxnSpPr>
      <xdr:spPr>
        <a:xfrm>
          <a:off x="3797300" y="1426355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94722</xdr:rowOff>
    </xdr:from>
    <xdr:ext cx="405111" cy="259045"/>
    <xdr:sp macro="" textlink="">
      <xdr:nvSpPr>
        <xdr:cNvPr id="241" name="n_1aveValue【福祉施設】&#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100528</xdr:rowOff>
    </xdr:from>
    <xdr:ext cx="405111" cy="259045"/>
    <xdr:sp macro="" textlink="">
      <xdr:nvSpPr>
        <xdr:cNvPr id="242" name="n_1mainValue【福祉施設】&#10;有形固定資産減価償却率"/>
        <xdr:cNvSpPr txBox="1"/>
      </xdr:nvSpPr>
      <xdr:spPr>
        <a:xfrm>
          <a:off x="3582043" y="1398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6" name="直線コネクタ 265"/>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7"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8" name="直線コネクタ 267"/>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9"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70" name="直線コネクタ 269"/>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16527</xdr:rowOff>
    </xdr:from>
    <xdr:ext cx="469744" cy="259045"/>
    <xdr:sp macro="" textlink="">
      <xdr:nvSpPr>
        <xdr:cNvPr id="271" name="【福祉施設】&#10;一人当たり面積平均値テキスト"/>
        <xdr:cNvSpPr txBox="1"/>
      </xdr:nvSpPr>
      <xdr:spPr>
        <a:xfrm>
          <a:off x="105664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72" name="フローチャート : 判断 271"/>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73" name="フローチャート : 判断 272"/>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19050</xdr:rowOff>
    </xdr:from>
    <xdr:to>
      <xdr:col>15</xdr:col>
      <xdr:colOff>231775</xdr:colOff>
      <xdr:row>83</xdr:row>
      <xdr:rowOff>120650</xdr:rowOff>
    </xdr:to>
    <xdr:sp macro="" textlink="">
      <xdr:nvSpPr>
        <xdr:cNvPr id="279" name="円/楕円 278"/>
        <xdr:cNvSpPr/>
      </xdr:nvSpPr>
      <xdr:spPr>
        <a:xfrm>
          <a:off x="10426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168927</xdr:rowOff>
    </xdr:from>
    <xdr:ext cx="469744" cy="259045"/>
    <xdr:sp macro="" textlink="">
      <xdr:nvSpPr>
        <xdr:cNvPr id="280" name="【福祉施設】&#10;一人当たり面積該当値テキスト"/>
        <xdr:cNvSpPr txBox="1"/>
      </xdr:nvSpPr>
      <xdr:spPr>
        <a:xfrm>
          <a:off x="105664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69850</xdr:rowOff>
    </xdr:from>
    <xdr:to>
      <xdr:col>14</xdr:col>
      <xdr:colOff>79375</xdr:colOff>
      <xdr:row>84</xdr:row>
      <xdr:rowOff>0</xdr:rowOff>
    </xdr:to>
    <xdr:sp macro="" textlink="">
      <xdr:nvSpPr>
        <xdr:cNvPr id="281" name="円/楕円 280"/>
        <xdr:cNvSpPr/>
      </xdr:nvSpPr>
      <xdr:spPr>
        <a:xfrm>
          <a:off x="9588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69850</xdr:rowOff>
    </xdr:from>
    <xdr:to>
      <xdr:col>15</xdr:col>
      <xdr:colOff>180975</xdr:colOff>
      <xdr:row>83</xdr:row>
      <xdr:rowOff>120650</xdr:rowOff>
    </xdr:to>
    <xdr:cxnSp macro="">
      <xdr:nvCxnSpPr>
        <xdr:cNvPr id="282" name="直線コネクタ 281"/>
        <xdr:cNvCxnSpPr/>
      </xdr:nvCxnSpPr>
      <xdr:spPr>
        <a:xfrm flipV="1">
          <a:off x="9639300" y="1430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111777</xdr:rowOff>
    </xdr:from>
    <xdr:ext cx="469744" cy="259045"/>
    <xdr:sp macro="" textlink="">
      <xdr:nvSpPr>
        <xdr:cNvPr id="283"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162577</xdr:rowOff>
    </xdr:from>
    <xdr:ext cx="469744" cy="259045"/>
    <xdr:sp macro="" textlink="">
      <xdr:nvSpPr>
        <xdr:cNvPr id="284" name="n_1mainValue【福祉施設】&#10;一人当たり面積"/>
        <xdr:cNvSpPr txBox="1"/>
      </xdr:nvSpPr>
      <xdr:spPr>
        <a:xfrm>
          <a:off x="9391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9" name="直線コネクタ 308"/>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10"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11" name="直線コネクタ 310"/>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2"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3" name="直線コネクタ 312"/>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314"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315" name="フローチャート : 判断 31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316" name="フローチャート : 判断 315"/>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154939</xdr:rowOff>
    </xdr:from>
    <xdr:to>
      <xdr:col>6</xdr:col>
      <xdr:colOff>561975</xdr:colOff>
      <xdr:row>103</xdr:row>
      <xdr:rowOff>85089</xdr:rowOff>
    </xdr:to>
    <xdr:sp macro="" textlink="">
      <xdr:nvSpPr>
        <xdr:cNvPr id="322" name="円/楕円 321"/>
        <xdr:cNvSpPr/>
      </xdr:nvSpPr>
      <xdr:spPr>
        <a:xfrm>
          <a:off x="4584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6366</xdr:rowOff>
    </xdr:from>
    <xdr:ext cx="405111" cy="259045"/>
    <xdr:sp macro="" textlink="">
      <xdr:nvSpPr>
        <xdr:cNvPr id="323" name="【市民会館】&#10;有形固定資産減価償却率該当値テキスト"/>
        <xdr:cNvSpPr txBox="1"/>
      </xdr:nvSpPr>
      <xdr:spPr>
        <a:xfrm>
          <a:off x="4724400"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141605</xdr:rowOff>
    </xdr:from>
    <xdr:to>
      <xdr:col>5</xdr:col>
      <xdr:colOff>409575</xdr:colOff>
      <xdr:row>103</xdr:row>
      <xdr:rowOff>71755</xdr:rowOff>
    </xdr:to>
    <xdr:sp macro="" textlink="">
      <xdr:nvSpPr>
        <xdr:cNvPr id="324" name="円/楕円 323"/>
        <xdr:cNvSpPr/>
      </xdr:nvSpPr>
      <xdr:spPr>
        <a:xfrm>
          <a:off x="3746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20955</xdr:rowOff>
    </xdr:from>
    <xdr:to>
      <xdr:col>6</xdr:col>
      <xdr:colOff>511175</xdr:colOff>
      <xdr:row>103</xdr:row>
      <xdr:rowOff>34289</xdr:rowOff>
    </xdr:to>
    <xdr:cxnSp macro="">
      <xdr:nvCxnSpPr>
        <xdr:cNvPr id="325" name="直線コネクタ 324"/>
        <xdr:cNvCxnSpPr/>
      </xdr:nvCxnSpPr>
      <xdr:spPr>
        <a:xfrm>
          <a:off x="3797300" y="1768030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95266</xdr:rowOff>
    </xdr:from>
    <xdr:ext cx="405111" cy="259045"/>
    <xdr:sp macro="" textlink="">
      <xdr:nvSpPr>
        <xdr:cNvPr id="326" name="n_1aveValue【市民会館】&#10;有形固定資産減価償却率"/>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88282</xdr:rowOff>
    </xdr:from>
    <xdr:ext cx="405111" cy="259045"/>
    <xdr:sp macro="" textlink="">
      <xdr:nvSpPr>
        <xdr:cNvPr id="327" name="n_1mainValue【市民会館】&#10;有形固定資産減価償却率"/>
        <xdr:cNvSpPr txBox="1"/>
      </xdr:nvSpPr>
      <xdr:spPr>
        <a:xfrm>
          <a:off x="3582043"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51" name="直線コネクタ 350"/>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52"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53" name="直線コネクタ 352"/>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4"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5" name="直線コネクタ 354"/>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130827</xdr:rowOff>
    </xdr:from>
    <xdr:ext cx="469744" cy="259045"/>
    <xdr:sp macro="" textlink="">
      <xdr:nvSpPr>
        <xdr:cNvPr id="356" name="【市民会館】&#10;一人当たり面積平均値テキスト"/>
        <xdr:cNvSpPr txBox="1"/>
      </xdr:nvSpPr>
      <xdr:spPr>
        <a:xfrm>
          <a:off x="10566400" y="1761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7" name="フローチャート : 判断 356"/>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58" name="フローチャート : 判断 357"/>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82550</xdr:rowOff>
    </xdr:from>
    <xdr:to>
      <xdr:col>15</xdr:col>
      <xdr:colOff>231775</xdr:colOff>
      <xdr:row>106</xdr:row>
      <xdr:rowOff>12700</xdr:rowOff>
    </xdr:to>
    <xdr:sp macro="" textlink="">
      <xdr:nvSpPr>
        <xdr:cNvPr id="364" name="円/楕円 363"/>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60977</xdr:rowOff>
    </xdr:from>
    <xdr:ext cx="469744" cy="259045"/>
    <xdr:sp macro="" textlink="">
      <xdr:nvSpPr>
        <xdr:cNvPr id="365" name="【市民会館】&#10;一人当たり面積該当値テキスト"/>
        <xdr:cNvSpPr txBox="1"/>
      </xdr:nvSpPr>
      <xdr:spPr>
        <a:xfrm>
          <a:off x="105664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82550</xdr:rowOff>
    </xdr:from>
    <xdr:to>
      <xdr:col>14</xdr:col>
      <xdr:colOff>79375</xdr:colOff>
      <xdr:row>106</xdr:row>
      <xdr:rowOff>12700</xdr:rowOff>
    </xdr:to>
    <xdr:sp macro="" textlink="">
      <xdr:nvSpPr>
        <xdr:cNvPr id="366" name="円/楕円 365"/>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133350</xdr:rowOff>
    </xdr:from>
    <xdr:to>
      <xdr:col>15</xdr:col>
      <xdr:colOff>180975</xdr:colOff>
      <xdr:row>105</xdr:row>
      <xdr:rowOff>133350</xdr:rowOff>
    </xdr:to>
    <xdr:cxnSp macro="">
      <xdr:nvCxnSpPr>
        <xdr:cNvPr id="367" name="直線コネクタ 366"/>
        <xdr:cNvCxnSpPr/>
      </xdr:nvCxnSpPr>
      <xdr:spPr>
        <a:xfrm>
          <a:off x="9639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102</xdr:row>
      <xdr:rowOff>3827</xdr:rowOff>
    </xdr:from>
    <xdr:ext cx="469744" cy="259045"/>
    <xdr:sp macro="" textlink="">
      <xdr:nvSpPr>
        <xdr:cNvPr id="368" name="n_1aveValue【市民会館】&#10;一人当たり面積"/>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3827</xdr:rowOff>
    </xdr:from>
    <xdr:ext cx="469744" cy="259045"/>
    <xdr:sp macro="" textlink="">
      <xdr:nvSpPr>
        <xdr:cNvPr id="369" name="n_1mainValue【市民会館】&#10;一人当たり面積"/>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0" name="テキスト ボックス 37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92" name="直線コネクタ 391"/>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93"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94" name="直線コネクタ 393"/>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95"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96" name="直線コネクタ 395"/>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23131</xdr:rowOff>
    </xdr:from>
    <xdr:ext cx="405111" cy="259045"/>
    <xdr:sp macro="" textlink="">
      <xdr:nvSpPr>
        <xdr:cNvPr id="397" name="【一般廃棄物処理施設】&#10;有形固定資産減価償却率平均値テキスト"/>
        <xdr:cNvSpPr txBox="1"/>
      </xdr:nvSpPr>
      <xdr:spPr>
        <a:xfrm>
          <a:off x="16408400" y="602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98" name="フローチャート : 判断 397"/>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99" name="フローチャート : 判断 398"/>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157988</xdr:rowOff>
    </xdr:from>
    <xdr:to>
      <xdr:col>23</xdr:col>
      <xdr:colOff>568325</xdr:colOff>
      <xdr:row>38</xdr:row>
      <xdr:rowOff>88138</xdr:rowOff>
    </xdr:to>
    <xdr:sp macro="" textlink="">
      <xdr:nvSpPr>
        <xdr:cNvPr id="405" name="円/楕円 404"/>
        <xdr:cNvSpPr/>
      </xdr:nvSpPr>
      <xdr:spPr>
        <a:xfrm>
          <a:off x="162687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136415</xdr:rowOff>
    </xdr:from>
    <xdr:ext cx="405111" cy="259045"/>
    <xdr:sp macro="" textlink="">
      <xdr:nvSpPr>
        <xdr:cNvPr id="406" name="【一般廃棄物処理施設】&#10;有形固定資産減価償却率該当値テキスト"/>
        <xdr:cNvSpPr txBox="1"/>
      </xdr:nvSpPr>
      <xdr:spPr>
        <a:xfrm>
          <a:off x="16408400" y="648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39116</xdr:rowOff>
    </xdr:from>
    <xdr:to>
      <xdr:col>22</xdr:col>
      <xdr:colOff>415925</xdr:colOff>
      <xdr:row>38</xdr:row>
      <xdr:rowOff>140716</xdr:rowOff>
    </xdr:to>
    <xdr:sp macro="" textlink="">
      <xdr:nvSpPr>
        <xdr:cNvPr id="407" name="円/楕円 406"/>
        <xdr:cNvSpPr/>
      </xdr:nvSpPr>
      <xdr:spPr>
        <a:xfrm>
          <a:off x="15430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37338</xdr:rowOff>
    </xdr:from>
    <xdr:to>
      <xdr:col>23</xdr:col>
      <xdr:colOff>517525</xdr:colOff>
      <xdr:row>38</xdr:row>
      <xdr:rowOff>89916</xdr:rowOff>
    </xdr:to>
    <xdr:cxnSp macro="">
      <xdr:nvCxnSpPr>
        <xdr:cNvPr id="408" name="直線コネクタ 407"/>
        <xdr:cNvCxnSpPr/>
      </xdr:nvCxnSpPr>
      <xdr:spPr>
        <a:xfrm flipV="1">
          <a:off x="15481300" y="655243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161815</xdr:rowOff>
    </xdr:from>
    <xdr:ext cx="405111" cy="259045"/>
    <xdr:sp macro="" textlink="">
      <xdr:nvSpPr>
        <xdr:cNvPr id="409" name="n_1aveValue【一般廃棄物処理施設】&#10;有形固定資産減価償却率"/>
        <xdr:cNvSpPr txBox="1"/>
      </xdr:nvSpPr>
      <xdr:spPr>
        <a:xfrm>
          <a:off x="15266043"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131843</xdr:rowOff>
    </xdr:from>
    <xdr:ext cx="405111" cy="259045"/>
    <xdr:sp macro="" textlink="">
      <xdr:nvSpPr>
        <xdr:cNvPr id="410" name="n_1mainValue【一般廃棄物処理施設】&#10;有形固定資産減価償却率"/>
        <xdr:cNvSpPr txBox="1"/>
      </xdr:nvSpPr>
      <xdr:spPr>
        <a:xfrm>
          <a:off x="15266043" y="664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2" name="テキスト ボックス 4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4" name="テキスト ボックス 42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6" name="テキスト ボックス 4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8" name="テキスト ボックス 42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0" name="テキスト ボックス 42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34" name="直線コネクタ 433"/>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35"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36" name="直線コネクタ 435"/>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37"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38" name="直線コネクタ 437"/>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39" name="【一般廃棄物処理施設】&#10;一人当たり有形固定資産（償却資産）額平均値テキスト"/>
        <xdr:cNvSpPr txBox="1"/>
      </xdr:nvSpPr>
      <xdr:spPr>
        <a:xfrm>
          <a:off x="22250400" y="6762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40" name="フローチャート : 判断 439"/>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41" name="フローチャート : 判断 440"/>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126350</xdr:rowOff>
    </xdr:from>
    <xdr:to>
      <xdr:col>32</xdr:col>
      <xdr:colOff>238125</xdr:colOff>
      <xdr:row>39</xdr:row>
      <xdr:rowOff>56500</xdr:rowOff>
    </xdr:to>
    <xdr:sp macro="" textlink="">
      <xdr:nvSpPr>
        <xdr:cNvPr id="447" name="円/楕円 446"/>
        <xdr:cNvSpPr/>
      </xdr:nvSpPr>
      <xdr:spPr>
        <a:xfrm>
          <a:off x="22110700" y="66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149227</xdr:rowOff>
    </xdr:from>
    <xdr:ext cx="534377" cy="259045"/>
    <xdr:sp macro="" textlink="">
      <xdr:nvSpPr>
        <xdr:cNvPr id="448" name="【一般廃棄物処理施設】&#10;一人当たり有形固定資産（償却資産）額該当値テキスト"/>
        <xdr:cNvSpPr txBox="1"/>
      </xdr:nvSpPr>
      <xdr:spPr>
        <a:xfrm>
          <a:off x="22250400" y="649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71,752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127257</xdr:rowOff>
    </xdr:from>
    <xdr:to>
      <xdr:col>31</xdr:col>
      <xdr:colOff>85725</xdr:colOff>
      <xdr:row>39</xdr:row>
      <xdr:rowOff>57407</xdr:rowOff>
    </xdr:to>
    <xdr:sp macro="" textlink="">
      <xdr:nvSpPr>
        <xdr:cNvPr id="449" name="円/楕円 448"/>
        <xdr:cNvSpPr/>
      </xdr:nvSpPr>
      <xdr:spPr>
        <a:xfrm>
          <a:off x="21272500" y="664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5700</xdr:rowOff>
    </xdr:from>
    <xdr:to>
      <xdr:col>32</xdr:col>
      <xdr:colOff>187325</xdr:colOff>
      <xdr:row>39</xdr:row>
      <xdr:rowOff>6607</xdr:rowOff>
    </xdr:to>
    <xdr:cxnSp macro="">
      <xdr:nvCxnSpPr>
        <xdr:cNvPr id="450" name="直線コネクタ 449"/>
        <xdr:cNvCxnSpPr/>
      </xdr:nvCxnSpPr>
      <xdr:spPr>
        <a:xfrm flipV="1">
          <a:off x="21323300" y="6692250"/>
          <a:ext cx="8382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94955</xdr:rowOff>
    </xdr:from>
    <xdr:ext cx="534377" cy="259045"/>
    <xdr:sp macro="" textlink="">
      <xdr:nvSpPr>
        <xdr:cNvPr id="451" name="n_1aveValue【一般廃棄物処理施設】&#10;一人当たり有形固定資産（償却資産）額"/>
        <xdr:cNvSpPr txBox="1"/>
      </xdr:nvSpPr>
      <xdr:spPr>
        <a:xfrm>
          <a:off x="210434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30</xdr:col>
      <xdr:colOff>440836</xdr:colOff>
      <xdr:row>37</xdr:row>
      <xdr:rowOff>73934</xdr:rowOff>
    </xdr:from>
    <xdr:ext cx="534377" cy="259045"/>
    <xdr:sp macro="" textlink="">
      <xdr:nvSpPr>
        <xdr:cNvPr id="452" name="n_1mainValue【一般廃棄物処理施設】&#10;一人当たり有形固定資産（償却資産）額"/>
        <xdr:cNvSpPr txBox="1"/>
      </xdr:nvSpPr>
      <xdr:spPr>
        <a:xfrm>
          <a:off x="21043411" y="64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3" name="テキスト ボックス 4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5" name="テキスト ボックス 4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5" name="テキスト ボックス 4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77" name="直線コネクタ 47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7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79" name="直線コネクタ 47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8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81" name="直線コネクタ 48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82"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83" name="フローチャート : 判断 48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84" name="フローチャート : 判断 48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10160</xdr:rowOff>
    </xdr:from>
    <xdr:to>
      <xdr:col>23</xdr:col>
      <xdr:colOff>568325</xdr:colOff>
      <xdr:row>55</xdr:row>
      <xdr:rowOff>111760</xdr:rowOff>
    </xdr:to>
    <xdr:sp macro="" textlink="">
      <xdr:nvSpPr>
        <xdr:cNvPr id="490" name="円/楕円 489"/>
        <xdr:cNvSpPr/>
      </xdr:nvSpPr>
      <xdr:spPr>
        <a:xfrm>
          <a:off x="162687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96537</xdr:rowOff>
    </xdr:from>
    <xdr:ext cx="405111" cy="259045"/>
    <xdr:sp macro="" textlink="">
      <xdr:nvSpPr>
        <xdr:cNvPr id="491" name="【保健センター・保健所】&#10;有形固定資産減価償却率該当値テキスト"/>
        <xdr:cNvSpPr txBox="1"/>
      </xdr:nvSpPr>
      <xdr:spPr>
        <a:xfrm>
          <a:off x="16408400" y="9354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59690</xdr:rowOff>
    </xdr:from>
    <xdr:to>
      <xdr:col>22</xdr:col>
      <xdr:colOff>415925</xdr:colOff>
      <xdr:row>55</xdr:row>
      <xdr:rowOff>161290</xdr:rowOff>
    </xdr:to>
    <xdr:sp macro="" textlink="">
      <xdr:nvSpPr>
        <xdr:cNvPr id="492" name="円/楕円 491"/>
        <xdr:cNvSpPr/>
      </xdr:nvSpPr>
      <xdr:spPr>
        <a:xfrm>
          <a:off x="15430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60960</xdr:rowOff>
    </xdr:from>
    <xdr:to>
      <xdr:col>23</xdr:col>
      <xdr:colOff>517525</xdr:colOff>
      <xdr:row>55</xdr:row>
      <xdr:rowOff>110490</xdr:rowOff>
    </xdr:to>
    <xdr:cxnSp macro="">
      <xdr:nvCxnSpPr>
        <xdr:cNvPr id="493" name="直線コネクタ 492"/>
        <xdr:cNvCxnSpPr/>
      </xdr:nvCxnSpPr>
      <xdr:spPr>
        <a:xfrm flipV="1">
          <a:off x="15481300" y="94907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3827</xdr:rowOff>
    </xdr:from>
    <xdr:ext cx="405111" cy="259045"/>
    <xdr:sp macro="" textlink="">
      <xdr:nvSpPr>
        <xdr:cNvPr id="494" name="n_1aveValue【保健センター・保健所】&#10;有形固定資産減価償却率"/>
        <xdr:cNvSpPr txBox="1"/>
      </xdr:nvSpPr>
      <xdr:spPr>
        <a:xfrm>
          <a:off x="15266043"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6367</xdr:rowOff>
    </xdr:from>
    <xdr:ext cx="405111" cy="259045"/>
    <xdr:sp macro="" textlink="">
      <xdr:nvSpPr>
        <xdr:cNvPr id="495" name="n_1mainValue【保健センター・保健所】&#10;有形固定資産減価償却率"/>
        <xdr:cNvSpPr txBox="1"/>
      </xdr:nvSpPr>
      <xdr:spPr>
        <a:xfrm>
          <a:off x="15266043"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6" name="直線コネクタ 5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7" name="テキスト ボックス 5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8" name="直線コネクタ 5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9" name="テキスト ボックス 5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0" name="直線コネクタ 5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1" name="テキスト ボックス 5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2" name="直線コネクタ 5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3" name="テキスト ボックス 5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517" name="直線コネクタ 516"/>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518"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519" name="直線コネクタ 518"/>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2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21" name="直線コネクタ 52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522" name="【保健センター・保健所】&#10;一人当たり面積平均値テキスト"/>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523" name="フローチャート : 判断 52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524" name="フローチャート : 判断 523"/>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530" name="円/楕円 529"/>
        <xdr:cNvSpPr/>
      </xdr:nvSpPr>
      <xdr:spPr>
        <a:xfrm>
          <a:off x="22110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40657</xdr:rowOff>
    </xdr:from>
    <xdr:ext cx="469744" cy="259045"/>
    <xdr:sp macro="" textlink="">
      <xdr:nvSpPr>
        <xdr:cNvPr id="531" name="【保健センター・保健所】&#10;一人当たり面積該当値テキスト"/>
        <xdr:cNvSpPr txBox="1"/>
      </xdr:nvSpPr>
      <xdr:spPr>
        <a:xfrm>
          <a:off x="22250400"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40640</xdr:rowOff>
    </xdr:from>
    <xdr:to>
      <xdr:col>31</xdr:col>
      <xdr:colOff>85725</xdr:colOff>
      <xdr:row>60</xdr:row>
      <xdr:rowOff>142240</xdr:rowOff>
    </xdr:to>
    <xdr:sp macro="" textlink="">
      <xdr:nvSpPr>
        <xdr:cNvPr id="532" name="円/楕円 531"/>
        <xdr:cNvSpPr/>
      </xdr:nvSpPr>
      <xdr:spPr>
        <a:xfrm>
          <a:off x="2127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68580</xdr:rowOff>
    </xdr:from>
    <xdr:to>
      <xdr:col>32</xdr:col>
      <xdr:colOff>187325</xdr:colOff>
      <xdr:row>60</xdr:row>
      <xdr:rowOff>91440</xdr:rowOff>
    </xdr:to>
    <xdr:cxnSp macro="">
      <xdr:nvCxnSpPr>
        <xdr:cNvPr id="533" name="直線コネクタ 532"/>
        <xdr:cNvCxnSpPr/>
      </xdr:nvCxnSpPr>
      <xdr:spPr>
        <a:xfrm flipV="1">
          <a:off x="21323300" y="10355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90187</xdr:rowOff>
    </xdr:from>
    <xdr:ext cx="469744" cy="259045"/>
    <xdr:sp macro="" textlink="">
      <xdr:nvSpPr>
        <xdr:cNvPr id="534"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133367</xdr:rowOff>
    </xdr:from>
    <xdr:ext cx="469744" cy="259045"/>
    <xdr:sp macro="" textlink="">
      <xdr:nvSpPr>
        <xdr:cNvPr id="535" name="n_1mainValue【保健センター・保健所】&#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6" name="テキスト ボックス 54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47" name="直線コネクタ 5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48" name="テキスト ボックス 54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49" name="直線コネクタ 5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0" name="テキスト ボックス 5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1" name="直線コネクタ 5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2" name="テキスト ボックス 5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3" name="直線コネクタ 5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4" name="テキスト ボックス 5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5" name="直線コネクタ 5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6" name="テキスト ボックス 5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7" name="直線コネクタ 5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58" name="テキスト ボックス 55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9" name="直線コネクタ 5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0" name="テキスト ボックス 55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62" name="直線コネクタ 561"/>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63"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64" name="直線コネクタ 563"/>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65"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66" name="直線コネクタ 565"/>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68959</xdr:rowOff>
    </xdr:from>
    <xdr:ext cx="405111" cy="259045"/>
    <xdr:sp macro="" textlink="">
      <xdr:nvSpPr>
        <xdr:cNvPr id="567" name="【消防施設】&#10;有形固定資産減価償却率平均値テキスト"/>
        <xdr:cNvSpPr txBox="1"/>
      </xdr:nvSpPr>
      <xdr:spPr>
        <a:xfrm>
          <a:off x="16408400" y="1395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68" name="フローチャート : 判断 567"/>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69" name="フローチャート : 判断 568"/>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0" name="テキスト ボックス 5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1" name="テキスト ボックス 5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2" name="テキスト ボックス 5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3" name="テキスト ボックス 5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4" name="テキスト ボックス 5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10161</xdr:rowOff>
    </xdr:from>
    <xdr:to>
      <xdr:col>23</xdr:col>
      <xdr:colOff>568325</xdr:colOff>
      <xdr:row>86</xdr:row>
      <xdr:rowOff>111761</xdr:rowOff>
    </xdr:to>
    <xdr:sp macro="" textlink="">
      <xdr:nvSpPr>
        <xdr:cNvPr id="575" name="円/楕円 574"/>
        <xdr:cNvSpPr/>
      </xdr:nvSpPr>
      <xdr:spPr>
        <a:xfrm>
          <a:off x="16268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160038</xdr:rowOff>
    </xdr:from>
    <xdr:ext cx="405111" cy="259045"/>
    <xdr:sp macro="" textlink="">
      <xdr:nvSpPr>
        <xdr:cNvPr id="576" name="【消防施設】&#10;有形固定資産減価償却率該当値テキスト"/>
        <xdr:cNvSpPr txBox="1"/>
      </xdr:nvSpPr>
      <xdr:spPr>
        <a:xfrm>
          <a:off x="164084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59145</xdr:rowOff>
    </xdr:from>
    <xdr:to>
      <xdr:col>22</xdr:col>
      <xdr:colOff>415925</xdr:colOff>
      <xdr:row>86</xdr:row>
      <xdr:rowOff>160745</xdr:rowOff>
    </xdr:to>
    <xdr:sp macro="" textlink="">
      <xdr:nvSpPr>
        <xdr:cNvPr id="577" name="円/楕円 576"/>
        <xdr:cNvSpPr/>
      </xdr:nvSpPr>
      <xdr:spPr>
        <a:xfrm>
          <a:off x="15430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86</xdr:row>
      <xdr:rowOff>60961</xdr:rowOff>
    </xdr:from>
    <xdr:to>
      <xdr:col>23</xdr:col>
      <xdr:colOff>517525</xdr:colOff>
      <xdr:row>86</xdr:row>
      <xdr:rowOff>109945</xdr:rowOff>
    </xdr:to>
    <xdr:cxnSp macro="">
      <xdr:nvCxnSpPr>
        <xdr:cNvPr id="578" name="直線コネクタ 577"/>
        <xdr:cNvCxnSpPr/>
      </xdr:nvCxnSpPr>
      <xdr:spPr>
        <a:xfrm flipV="1">
          <a:off x="15481300" y="14805661"/>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56441</xdr:rowOff>
    </xdr:from>
    <xdr:ext cx="405111" cy="259045"/>
    <xdr:sp macro="" textlink="">
      <xdr:nvSpPr>
        <xdr:cNvPr id="579" name="n_1aveValue【消防施設】&#10;有形固定資産減価償却率"/>
        <xdr:cNvSpPr txBox="1"/>
      </xdr:nvSpPr>
      <xdr:spPr>
        <a:xfrm>
          <a:off x="15266043"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151872</xdr:rowOff>
    </xdr:from>
    <xdr:ext cx="405111" cy="259045"/>
    <xdr:sp macro="" textlink="">
      <xdr:nvSpPr>
        <xdr:cNvPr id="580" name="n_1mainValue【消防施設】&#10;有形固定資産減価償却率"/>
        <xdr:cNvSpPr txBox="1"/>
      </xdr:nvSpPr>
      <xdr:spPr>
        <a:xfrm>
          <a:off x="15266043" y="1489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604" name="直線コネクタ 603"/>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605"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606" name="直線コネクタ 605"/>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607"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608" name="直線コネクタ 607"/>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162577</xdr:rowOff>
    </xdr:from>
    <xdr:ext cx="469744" cy="259045"/>
    <xdr:sp macro="" textlink="">
      <xdr:nvSpPr>
        <xdr:cNvPr id="609" name="【消防施設】&#10;一人当たり面積平均値テキスト"/>
        <xdr:cNvSpPr txBox="1"/>
      </xdr:nvSpPr>
      <xdr:spPr>
        <a:xfrm>
          <a:off x="222504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610" name="フローチャート : 判断 609"/>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611" name="フローチャート : 判断 610"/>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17" name="円/楕円 616"/>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137177</xdr:rowOff>
    </xdr:from>
    <xdr:ext cx="469744" cy="259045"/>
    <xdr:sp macro="" textlink="">
      <xdr:nvSpPr>
        <xdr:cNvPr id="618" name="【消防施設】&#10;一人当たり面積該当値テキスト"/>
        <xdr:cNvSpPr txBox="1"/>
      </xdr:nvSpPr>
      <xdr:spPr>
        <a:xfrm>
          <a:off x="22250400"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619" name="円/楕円 618"/>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38100</xdr:rowOff>
    </xdr:from>
    <xdr:to>
      <xdr:col>32</xdr:col>
      <xdr:colOff>187325</xdr:colOff>
      <xdr:row>82</xdr:row>
      <xdr:rowOff>38100</xdr:rowOff>
    </xdr:to>
    <xdr:cxnSp macro="">
      <xdr:nvCxnSpPr>
        <xdr:cNvPr id="620" name="直線コネクタ 619"/>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67327</xdr:rowOff>
    </xdr:from>
    <xdr:ext cx="469744" cy="259045"/>
    <xdr:sp macro="" textlink="">
      <xdr:nvSpPr>
        <xdr:cNvPr id="621"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80027</xdr:rowOff>
    </xdr:from>
    <xdr:ext cx="469744" cy="259045"/>
    <xdr:sp macro="" textlink="">
      <xdr:nvSpPr>
        <xdr:cNvPr id="622" name="n_1main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4" name="直線コネクタ 63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5" name="テキスト ボックス 63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6" name="直線コネクタ 63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7" name="テキスト ボックス 63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8" name="直線コネクタ 63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9" name="テキスト ボックス 63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0" name="直線コネクタ 63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1" name="テキスト ボックス 64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45" name="直線コネクタ 644"/>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46"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47" name="直線コネクタ 64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48"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49" name="直線コネクタ 648"/>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11701</xdr:rowOff>
    </xdr:from>
    <xdr:ext cx="405111" cy="259045"/>
    <xdr:sp macro="" textlink="">
      <xdr:nvSpPr>
        <xdr:cNvPr id="650" name="【庁舎】&#10;有形固定資産減価償却率平均値テキスト"/>
        <xdr:cNvSpPr txBox="1"/>
      </xdr:nvSpPr>
      <xdr:spPr>
        <a:xfrm>
          <a:off x="16408400" y="18013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51" name="フローチャート : 判断 650"/>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52" name="フローチャート : 判断 651"/>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146558</xdr:rowOff>
    </xdr:from>
    <xdr:to>
      <xdr:col>23</xdr:col>
      <xdr:colOff>568325</xdr:colOff>
      <xdr:row>107</xdr:row>
      <xdr:rowOff>76708</xdr:rowOff>
    </xdr:to>
    <xdr:sp macro="" textlink="">
      <xdr:nvSpPr>
        <xdr:cNvPr id="658" name="円/楕円 657"/>
        <xdr:cNvSpPr/>
      </xdr:nvSpPr>
      <xdr:spPr>
        <a:xfrm>
          <a:off x="162687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124985</xdr:rowOff>
    </xdr:from>
    <xdr:ext cx="405111" cy="259045"/>
    <xdr:sp macro="" textlink="">
      <xdr:nvSpPr>
        <xdr:cNvPr id="659" name="【庁舎】&#10;有形固定資産減価償却率該当値テキスト"/>
        <xdr:cNvSpPr txBox="1"/>
      </xdr:nvSpPr>
      <xdr:spPr>
        <a:xfrm>
          <a:off x="16408400"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93980</xdr:rowOff>
    </xdr:from>
    <xdr:to>
      <xdr:col>22</xdr:col>
      <xdr:colOff>415925</xdr:colOff>
      <xdr:row>107</xdr:row>
      <xdr:rowOff>24130</xdr:rowOff>
    </xdr:to>
    <xdr:sp macro="" textlink="">
      <xdr:nvSpPr>
        <xdr:cNvPr id="660" name="円/楕円 659"/>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144780</xdr:rowOff>
    </xdr:from>
    <xdr:to>
      <xdr:col>23</xdr:col>
      <xdr:colOff>517525</xdr:colOff>
      <xdr:row>107</xdr:row>
      <xdr:rowOff>25908</xdr:rowOff>
    </xdr:to>
    <xdr:cxnSp macro="">
      <xdr:nvCxnSpPr>
        <xdr:cNvPr id="661" name="直線コネクタ 660"/>
        <xdr:cNvCxnSpPr/>
      </xdr:nvCxnSpPr>
      <xdr:spPr>
        <a:xfrm>
          <a:off x="15481300" y="1831848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161814</xdr:rowOff>
    </xdr:from>
    <xdr:ext cx="405111" cy="259045"/>
    <xdr:sp macro="" textlink="">
      <xdr:nvSpPr>
        <xdr:cNvPr id="662" name="n_1aveValue【庁舎】&#10;有形固定資産減価償却率"/>
        <xdr:cNvSpPr txBox="1"/>
      </xdr:nvSpPr>
      <xdr:spPr>
        <a:xfrm>
          <a:off x="15266043"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15257</xdr:rowOff>
    </xdr:from>
    <xdr:ext cx="405111" cy="259045"/>
    <xdr:sp macro="" textlink="">
      <xdr:nvSpPr>
        <xdr:cNvPr id="663" name="n_1mainValue【庁舎】&#10;有形固定資産減価償却率"/>
        <xdr:cNvSpPr txBox="1"/>
      </xdr:nvSpPr>
      <xdr:spPr>
        <a:xfrm>
          <a:off x="15266043"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4" name="テキスト ボックス 6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90" name="直線コネクタ 689"/>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91"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92" name="直線コネクタ 691"/>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93"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94" name="直線コネクタ 693"/>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95"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96" name="フローチャート : 判断 695"/>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97" name="フローチャート : 判断 696"/>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22679</xdr:rowOff>
    </xdr:from>
    <xdr:to>
      <xdr:col>32</xdr:col>
      <xdr:colOff>238125</xdr:colOff>
      <xdr:row>103</xdr:row>
      <xdr:rowOff>124279</xdr:rowOff>
    </xdr:to>
    <xdr:sp macro="" textlink="">
      <xdr:nvSpPr>
        <xdr:cNvPr id="703" name="円/楕円 702"/>
        <xdr:cNvSpPr/>
      </xdr:nvSpPr>
      <xdr:spPr>
        <a:xfrm>
          <a:off x="22110700" y="176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45556</xdr:rowOff>
    </xdr:from>
    <xdr:ext cx="469744" cy="259045"/>
    <xdr:sp macro="" textlink="">
      <xdr:nvSpPr>
        <xdr:cNvPr id="704" name="【庁舎】&#10;一人当たり面積該当値テキスト"/>
        <xdr:cNvSpPr txBox="1"/>
      </xdr:nvSpPr>
      <xdr:spPr>
        <a:xfrm>
          <a:off x="22250400"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907</xdr:rowOff>
    </xdr:from>
    <xdr:to>
      <xdr:col>31</xdr:col>
      <xdr:colOff>85725</xdr:colOff>
      <xdr:row>103</xdr:row>
      <xdr:rowOff>102507</xdr:rowOff>
    </xdr:to>
    <xdr:sp macro="" textlink="">
      <xdr:nvSpPr>
        <xdr:cNvPr id="705" name="円/楕円 704"/>
        <xdr:cNvSpPr/>
      </xdr:nvSpPr>
      <xdr:spPr>
        <a:xfrm>
          <a:off x="2127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51707</xdr:rowOff>
    </xdr:from>
    <xdr:to>
      <xdr:col>32</xdr:col>
      <xdr:colOff>187325</xdr:colOff>
      <xdr:row>103</xdr:row>
      <xdr:rowOff>73479</xdr:rowOff>
    </xdr:to>
    <xdr:cxnSp macro="">
      <xdr:nvCxnSpPr>
        <xdr:cNvPr id="706" name="直線コネクタ 705"/>
        <xdr:cNvCxnSpPr/>
      </xdr:nvCxnSpPr>
      <xdr:spPr>
        <a:xfrm>
          <a:off x="21323300" y="177110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161670</xdr:rowOff>
    </xdr:from>
    <xdr:ext cx="469744" cy="259045"/>
    <xdr:sp macro="" textlink="">
      <xdr:nvSpPr>
        <xdr:cNvPr id="707" name="n_1aveValue【庁舎】&#10;一人当たり面積"/>
        <xdr:cNvSpPr txBox="1"/>
      </xdr:nvSpPr>
      <xdr:spPr>
        <a:xfrm>
          <a:off x="21075727" y="179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119034</xdr:rowOff>
    </xdr:from>
    <xdr:ext cx="469744" cy="259045"/>
    <xdr:sp macro="" textlink="">
      <xdr:nvSpPr>
        <xdr:cNvPr id="708" name="n_1mainValue【庁舎】&#10;一人当たり面積"/>
        <xdr:cNvSpPr txBox="1"/>
      </xdr:nvSpPr>
      <xdr:spPr>
        <a:xfrm>
          <a:off x="210757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特に有形固定資産減価償却率が高くなっているのは、市民会館、保健センター・保健所であり、特に低くなっているのは一般廃棄物処理施設、消防施設である。市民会館及び保健センター・保健所については、一部施設の建築年が古いためであり、今後、計画等に基づき、長寿命化や建替等の検討を適正に進めていく。一般廃棄物処理施設については、平成１９年に北部清掃工場を新築したことが考えられる。消防施設については、平成１２年度に消防局庁舎を新築移転したことや平成１４年度に西消防署を新設、平成２７年度に都市型捜索救助活動訓練施設を南消防署に新設したことなどが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606,706
604,362
547.55
247,078,617
239,599,435
5,794,299
129,669,668
278,200,416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24.2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市税などの自主財源が乏しく地方交付税や国庫支出金への依存度が高い財政構造にあり、類似団体平均値より低くなっているが、税収の増などに伴い上昇傾向にある。</a:t>
          </a:r>
        </a:p>
        <a:p>
          <a:r>
            <a:rPr kumimoji="1" lang="ja-JP" altLang="en-US" sz="1300">
              <a:solidFill>
                <a:sysClr val="windowText" lastClr="000000"/>
              </a:solidFill>
              <a:latin typeface="ＭＳ Ｐゴシック"/>
            </a:rPr>
            <a:t>　今後も事務事業の抜本的な見直しと合理化を図るとともに、市税などの自主財源の確保に努める。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128815</xdr:rowOff>
    </xdr:to>
    <xdr:cxnSp macro="">
      <xdr:nvCxnSpPr>
        <xdr:cNvPr id="70" name="直線コネクタ 69"/>
        <xdr:cNvCxnSpPr/>
      </xdr:nvCxnSpPr>
      <xdr:spPr>
        <a:xfrm flipV="1">
          <a:off x="4114800" y="73124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146050</xdr:rowOff>
    </xdr:to>
    <xdr:cxnSp macro="">
      <xdr:nvCxnSpPr>
        <xdr:cNvPr id="73" name="直線コネクタ 72"/>
        <xdr:cNvCxnSpPr/>
      </xdr:nvCxnSpPr>
      <xdr:spPr>
        <a:xfrm flipV="1">
          <a:off x="3225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163285</xdr:rowOff>
    </xdr:to>
    <xdr:cxnSp macro="">
      <xdr:nvCxnSpPr>
        <xdr:cNvPr id="76" name="直線コネクタ 75"/>
        <xdr:cNvCxnSpPr/>
      </xdr:nvCxnSpPr>
      <xdr:spPr>
        <a:xfrm flipV="1">
          <a:off x="2336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42</xdr:row>
      <xdr:rowOff>163285</xdr:rowOff>
    </xdr:to>
    <xdr:cxnSp macro="">
      <xdr:nvCxnSpPr>
        <xdr:cNvPr id="79" name="直線コネクタ 78"/>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9" name="円/楕円 88"/>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32855</xdr:rowOff>
    </xdr:from>
    <xdr:ext cx="762000" cy="259045"/>
    <xdr:sp macro="" textlink="">
      <xdr:nvSpPr>
        <xdr:cNvPr id="90"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1" name="円/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2" name="テキスト ボックス 91"/>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3" name="円/楕円 92"/>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4" name="テキスト ボックス 93"/>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7" name="円/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a:ea typeface="+mn-ea"/>
              <a:cs typeface="+mn-cs"/>
            </a:rPr>
            <a:t>　</a:t>
          </a:r>
          <a:r>
            <a:rPr kumimoji="1" lang="ja-JP" altLang="ja-JP" sz="1300">
              <a:solidFill>
                <a:sysClr val="windowText" lastClr="000000"/>
              </a:solidFill>
              <a:effectLst/>
              <a:latin typeface="+mn-lt"/>
              <a:ea typeface="+mn-ea"/>
              <a:cs typeface="+mn-cs"/>
            </a:rPr>
            <a:t>昨年度より</a:t>
          </a:r>
          <a:r>
            <a:rPr kumimoji="1" lang="ja-JP" altLang="en-US" sz="1300">
              <a:solidFill>
                <a:sysClr val="windowText" lastClr="000000"/>
              </a:solidFill>
              <a:effectLst/>
              <a:latin typeface="+mn-lt"/>
              <a:ea typeface="+mn-ea"/>
              <a:cs typeface="+mn-cs"/>
            </a:rPr>
            <a:t>比率が上昇</a:t>
          </a:r>
          <a:r>
            <a:rPr kumimoji="1" lang="ja-JP" altLang="ja-JP" sz="1300">
              <a:solidFill>
                <a:sysClr val="windowText" lastClr="000000"/>
              </a:solidFill>
              <a:effectLst/>
              <a:latin typeface="+mn-lt"/>
              <a:ea typeface="+mn-ea"/>
              <a:cs typeface="+mn-cs"/>
            </a:rPr>
            <a:t>して</a:t>
          </a:r>
          <a:r>
            <a:rPr kumimoji="1" lang="ja-JP" altLang="en-US" sz="1300">
              <a:solidFill>
                <a:sysClr val="windowText" lastClr="000000"/>
              </a:solidFill>
              <a:effectLst/>
              <a:latin typeface="+mn-lt"/>
              <a:ea typeface="+mn-ea"/>
              <a:cs typeface="+mn-cs"/>
            </a:rPr>
            <a:t>おり</a:t>
          </a:r>
          <a:r>
            <a:rPr kumimoji="1" lang="ja-JP" altLang="ja-JP" sz="1300">
              <a:solidFill>
                <a:sysClr val="windowText" lastClr="000000"/>
              </a:solidFill>
              <a:effectLst/>
              <a:latin typeface="+mn-lt"/>
              <a:ea typeface="+mn-ea"/>
              <a:cs typeface="+mn-cs"/>
            </a:rPr>
            <a:t>、社会保障関係経費の増加等の影響</a:t>
          </a:r>
          <a:r>
            <a:rPr kumimoji="1" lang="ja-JP" altLang="en-US" sz="1300">
              <a:solidFill>
                <a:sysClr val="windowText" lastClr="000000"/>
              </a:solidFill>
              <a:effectLst/>
              <a:latin typeface="+mn-lt"/>
              <a:ea typeface="+mn-ea"/>
              <a:cs typeface="+mn-cs"/>
            </a:rPr>
            <a:t>で</a:t>
          </a:r>
          <a:r>
            <a:rPr kumimoji="1" lang="ja-JP" altLang="ja-JP" sz="1300">
              <a:solidFill>
                <a:sysClr val="windowText" lastClr="000000"/>
              </a:solidFill>
              <a:effectLst/>
              <a:latin typeface="+mn-lt"/>
              <a:ea typeface="+mn-ea"/>
              <a:cs typeface="+mn-cs"/>
            </a:rPr>
            <a:t>依然として厳しい状況にあることから、財政運営の弾力性を確保するため、今後とも自主財源の確保に努めるほか、市債借入額を元金償還金の範囲内に抑制することによる公債費の縮減、人件費の抑制、行政改革の推進等による一般行政経費のさらなる削減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635</xdr:rowOff>
    </xdr:from>
    <xdr:to>
      <xdr:col>7</xdr:col>
      <xdr:colOff>152400</xdr:colOff>
      <xdr:row>65</xdr:row>
      <xdr:rowOff>16721</xdr:rowOff>
    </xdr:to>
    <xdr:cxnSp macro="">
      <xdr:nvCxnSpPr>
        <xdr:cNvPr id="133" name="直線コネクタ 132"/>
        <xdr:cNvCxnSpPr/>
      </xdr:nvCxnSpPr>
      <xdr:spPr>
        <a:xfrm>
          <a:off x="4114800" y="1114488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635</xdr:rowOff>
    </xdr:from>
    <xdr:to>
      <xdr:col>6</xdr:col>
      <xdr:colOff>0</xdr:colOff>
      <xdr:row>65</xdr:row>
      <xdr:rowOff>69004</xdr:rowOff>
    </xdr:to>
    <xdr:cxnSp macro="">
      <xdr:nvCxnSpPr>
        <xdr:cNvPr id="136" name="直線コネクタ 135"/>
        <xdr:cNvCxnSpPr/>
      </xdr:nvCxnSpPr>
      <xdr:spPr>
        <a:xfrm flipV="1">
          <a:off x="3225800" y="11144885"/>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155998</xdr:rowOff>
    </xdr:from>
    <xdr:to>
      <xdr:col>4</xdr:col>
      <xdr:colOff>482600</xdr:colOff>
      <xdr:row>65</xdr:row>
      <xdr:rowOff>69004</xdr:rowOff>
    </xdr:to>
    <xdr:cxnSp macro="">
      <xdr:nvCxnSpPr>
        <xdr:cNvPr id="139" name="直線コネクタ 138"/>
        <xdr:cNvCxnSpPr/>
      </xdr:nvCxnSpPr>
      <xdr:spPr>
        <a:xfrm>
          <a:off x="2336800" y="11128798"/>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139912</xdr:rowOff>
    </xdr:from>
    <xdr:to>
      <xdr:col>3</xdr:col>
      <xdr:colOff>279400</xdr:colOff>
      <xdr:row>64</xdr:row>
      <xdr:rowOff>155998</xdr:rowOff>
    </xdr:to>
    <xdr:cxnSp macro="">
      <xdr:nvCxnSpPr>
        <xdr:cNvPr id="142" name="直線コネクタ 141"/>
        <xdr:cNvCxnSpPr/>
      </xdr:nvCxnSpPr>
      <xdr:spPr>
        <a:xfrm>
          <a:off x="1447800" y="1111271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137371</xdr:rowOff>
    </xdr:from>
    <xdr:to>
      <xdr:col>7</xdr:col>
      <xdr:colOff>203200</xdr:colOff>
      <xdr:row>65</xdr:row>
      <xdr:rowOff>67521</xdr:rowOff>
    </xdr:to>
    <xdr:sp macro="" textlink="">
      <xdr:nvSpPr>
        <xdr:cNvPr id="152" name="円/楕円 151"/>
        <xdr:cNvSpPr/>
      </xdr:nvSpPr>
      <xdr:spPr>
        <a:xfrm>
          <a:off x="49022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153898</xdr:rowOff>
    </xdr:from>
    <xdr:ext cx="762000" cy="259045"/>
    <xdr:sp macro="" textlink="">
      <xdr:nvSpPr>
        <xdr:cNvPr id="153" name="財政構造の弾力性該当値テキスト"/>
        <xdr:cNvSpPr txBox="1"/>
      </xdr:nvSpPr>
      <xdr:spPr>
        <a:xfrm>
          <a:off x="50419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121285</xdr:rowOff>
    </xdr:from>
    <xdr:to>
      <xdr:col>6</xdr:col>
      <xdr:colOff>50800</xdr:colOff>
      <xdr:row>65</xdr:row>
      <xdr:rowOff>51435</xdr:rowOff>
    </xdr:to>
    <xdr:sp macro="" textlink="">
      <xdr:nvSpPr>
        <xdr:cNvPr id="154" name="円/楕円 153"/>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61612</xdr:rowOff>
    </xdr:from>
    <xdr:ext cx="736600" cy="259045"/>
    <xdr:sp macro="" textlink="">
      <xdr:nvSpPr>
        <xdr:cNvPr id="155" name="テキスト ボックス 154"/>
        <xdr:cNvSpPr txBox="1"/>
      </xdr:nvSpPr>
      <xdr:spPr>
        <a:xfrm>
          <a:off x="3733800" y="1086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18204</xdr:rowOff>
    </xdr:from>
    <xdr:to>
      <xdr:col>4</xdr:col>
      <xdr:colOff>533400</xdr:colOff>
      <xdr:row>65</xdr:row>
      <xdr:rowOff>119804</xdr:rowOff>
    </xdr:to>
    <xdr:sp macro="" textlink="">
      <xdr:nvSpPr>
        <xdr:cNvPr id="156" name="円/楕円 155"/>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57" name="テキスト ボックス 156"/>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105198</xdr:rowOff>
    </xdr:from>
    <xdr:to>
      <xdr:col>3</xdr:col>
      <xdr:colOff>330200</xdr:colOff>
      <xdr:row>65</xdr:row>
      <xdr:rowOff>35348</xdr:rowOff>
    </xdr:to>
    <xdr:sp macro="" textlink="">
      <xdr:nvSpPr>
        <xdr:cNvPr id="158" name="円/楕円 157"/>
        <xdr:cNvSpPr/>
      </xdr:nvSpPr>
      <xdr:spPr>
        <a:xfrm>
          <a:off x="2286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45525</xdr:rowOff>
    </xdr:from>
    <xdr:ext cx="762000" cy="259045"/>
    <xdr:sp macro="" textlink="">
      <xdr:nvSpPr>
        <xdr:cNvPr id="159" name="テキスト ボックス 158"/>
        <xdr:cNvSpPr txBox="1"/>
      </xdr:nvSpPr>
      <xdr:spPr>
        <a:xfrm>
          <a:off x="1955800" y="1084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60" name="円/楕円 159"/>
        <xdr:cNvSpPr/>
      </xdr:nvSpPr>
      <xdr:spPr>
        <a:xfrm>
          <a:off x="1397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61" name="テキスト ボックス 160"/>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類似団体と比較して、主に人件費が低いことなどから類似団体平均値よりも低くなっている。</a:t>
          </a:r>
        </a:p>
        <a:p>
          <a:r>
            <a:rPr kumimoji="1" lang="ja-JP" altLang="en-US" sz="1300">
              <a:solidFill>
                <a:sysClr val="windowText" lastClr="000000"/>
              </a:solidFill>
              <a:latin typeface="ＭＳ Ｐゴシック"/>
            </a:rPr>
            <a:t>　今後も行政改革の推進により、基本的な行政コストの縮減に努める。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31359</xdr:rowOff>
    </xdr:from>
    <xdr:to>
      <xdr:col>7</xdr:col>
      <xdr:colOff>152400</xdr:colOff>
      <xdr:row>81</xdr:row>
      <xdr:rowOff>41602</xdr:rowOff>
    </xdr:to>
    <xdr:cxnSp macro="">
      <xdr:nvCxnSpPr>
        <xdr:cNvPr id="196" name="直線コネクタ 195"/>
        <xdr:cNvCxnSpPr/>
      </xdr:nvCxnSpPr>
      <xdr:spPr>
        <a:xfrm flipV="1">
          <a:off x="4114800" y="13918809"/>
          <a:ext cx="8382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10675</xdr:rowOff>
    </xdr:from>
    <xdr:to>
      <xdr:col>6</xdr:col>
      <xdr:colOff>0</xdr:colOff>
      <xdr:row>81</xdr:row>
      <xdr:rowOff>41602</xdr:rowOff>
    </xdr:to>
    <xdr:cxnSp macro="">
      <xdr:nvCxnSpPr>
        <xdr:cNvPr id="199" name="直線コネクタ 198"/>
        <xdr:cNvCxnSpPr/>
      </xdr:nvCxnSpPr>
      <xdr:spPr>
        <a:xfrm>
          <a:off x="3225800" y="13898125"/>
          <a:ext cx="8890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117202</xdr:rowOff>
    </xdr:from>
    <xdr:to>
      <xdr:col>4</xdr:col>
      <xdr:colOff>482600</xdr:colOff>
      <xdr:row>81</xdr:row>
      <xdr:rowOff>10675</xdr:rowOff>
    </xdr:to>
    <xdr:cxnSp macro="">
      <xdr:nvCxnSpPr>
        <xdr:cNvPr id="202" name="直線コネクタ 201"/>
        <xdr:cNvCxnSpPr/>
      </xdr:nvCxnSpPr>
      <xdr:spPr>
        <a:xfrm>
          <a:off x="2336800" y="13833202"/>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117202</xdr:rowOff>
    </xdr:from>
    <xdr:to>
      <xdr:col>3</xdr:col>
      <xdr:colOff>279400</xdr:colOff>
      <xdr:row>80</xdr:row>
      <xdr:rowOff>142619</xdr:rowOff>
    </xdr:to>
    <xdr:cxnSp macro="">
      <xdr:nvCxnSpPr>
        <xdr:cNvPr id="205" name="直線コネクタ 204"/>
        <xdr:cNvCxnSpPr/>
      </xdr:nvCxnSpPr>
      <xdr:spPr>
        <a:xfrm flipV="1">
          <a:off x="1447800" y="13833202"/>
          <a:ext cx="8890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152009</xdr:rowOff>
    </xdr:from>
    <xdr:to>
      <xdr:col>7</xdr:col>
      <xdr:colOff>203200</xdr:colOff>
      <xdr:row>81</xdr:row>
      <xdr:rowOff>82159</xdr:rowOff>
    </xdr:to>
    <xdr:sp macro="" textlink="">
      <xdr:nvSpPr>
        <xdr:cNvPr id="215" name="円/楕円 214"/>
        <xdr:cNvSpPr/>
      </xdr:nvSpPr>
      <xdr:spPr>
        <a:xfrm>
          <a:off x="4902200" y="138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168536</xdr:rowOff>
    </xdr:from>
    <xdr:ext cx="762000" cy="259045"/>
    <xdr:sp macro="" textlink="">
      <xdr:nvSpPr>
        <xdr:cNvPr id="216" name="人件費・物件費等の状況該当値テキスト"/>
        <xdr:cNvSpPr txBox="1"/>
      </xdr:nvSpPr>
      <xdr:spPr>
        <a:xfrm>
          <a:off x="5041900" y="137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98,813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162252</xdr:rowOff>
    </xdr:from>
    <xdr:to>
      <xdr:col>6</xdr:col>
      <xdr:colOff>50800</xdr:colOff>
      <xdr:row>81</xdr:row>
      <xdr:rowOff>92402</xdr:rowOff>
    </xdr:to>
    <xdr:sp macro="" textlink="">
      <xdr:nvSpPr>
        <xdr:cNvPr id="217" name="円/楕円 216"/>
        <xdr:cNvSpPr/>
      </xdr:nvSpPr>
      <xdr:spPr>
        <a:xfrm>
          <a:off x="4064000" y="138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102579</xdr:rowOff>
    </xdr:from>
    <xdr:ext cx="736600" cy="259045"/>
    <xdr:sp macro="" textlink="">
      <xdr:nvSpPr>
        <xdr:cNvPr id="218" name="テキスト ボックス 217"/>
        <xdr:cNvSpPr txBox="1"/>
      </xdr:nvSpPr>
      <xdr:spPr>
        <a:xfrm>
          <a:off x="3733800" y="136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99,577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131325</xdr:rowOff>
    </xdr:from>
    <xdr:to>
      <xdr:col>4</xdr:col>
      <xdr:colOff>533400</xdr:colOff>
      <xdr:row>81</xdr:row>
      <xdr:rowOff>61475</xdr:rowOff>
    </xdr:to>
    <xdr:sp macro="" textlink="">
      <xdr:nvSpPr>
        <xdr:cNvPr id="219" name="円/楕円 218"/>
        <xdr:cNvSpPr/>
      </xdr:nvSpPr>
      <xdr:spPr>
        <a:xfrm>
          <a:off x="3175000" y="138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71652</xdr:rowOff>
    </xdr:from>
    <xdr:ext cx="762000" cy="259045"/>
    <xdr:sp macro="" textlink="">
      <xdr:nvSpPr>
        <xdr:cNvPr id="220" name="テキスト ボックス 219"/>
        <xdr:cNvSpPr txBox="1"/>
      </xdr:nvSpPr>
      <xdr:spPr>
        <a:xfrm>
          <a:off x="2844800" y="136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97,270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66402</xdr:rowOff>
    </xdr:from>
    <xdr:to>
      <xdr:col>3</xdr:col>
      <xdr:colOff>330200</xdr:colOff>
      <xdr:row>80</xdr:row>
      <xdr:rowOff>168002</xdr:rowOff>
    </xdr:to>
    <xdr:sp macro="" textlink="">
      <xdr:nvSpPr>
        <xdr:cNvPr id="221" name="円/楕円 220"/>
        <xdr:cNvSpPr/>
      </xdr:nvSpPr>
      <xdr:spPr>
        <a:xfrm>
          <a:off x="2286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6729</xdr:rowOff>
    </xdr:from>
    <xdr:ext cx="762000" cy="259045"/>
    <xdr:sp macro="" textlink="">
      <xdr:nvSpPr>
        <xdr:cNvPr id="222" name="テキスト ボックス 221"/>
        <xdr:cNvSpPr txBox="1"/>
      </xdr:nvSpPr>
      <xdr:spPr>
        <a:xfrm>
          <a:off x="1955800" y="1355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92,427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91819</xdr:rowOff>
    </xdr:from>
    <xdr:to>
      <xdr:col>2</xdr:col>
      <xdr:colOff>127000</xdr:colOff>
      <xdr:row>81</xdr:row>
      <xdr:rowOff>21969</xdr:rowOff>
    </xdr:to>
    <xdr:sp macro="" textlink="">
      <xdr:nvSpPr>
        <xdr:cNvPr id="223" name="円/楕円 222"/>
        <xdr:cNvSpPr/>
      </xdr:nvSpPr>
      <xdr:spPr>
        <a:xfrm>
          <a:off x="1397000" y="138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32146</xdr:rowOff>
    </xdr:from>
    <xdr:ext cx="762000" cy="259045"/>
    <xdr:sp macro="" textlink="">
      <xdr:nvSpPr>
        <xdr:cNvPr id="224" name="テキスト ボックス 223"/>
        <xdr:cNvSpPr txBox="1"/>
      </xdr:nvSpPr>
      <xdr:spPr>
        <a:xfrm>
          <a:off x="1066800" y="1357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本市では人事院勧告に準じた給与改定を行っている。</a:t>
          </a:r>
          <a:endParaRPr lang="ja-JP" altLang="ja-JP" sz="1300">
            <a:effectLst/>
          </a:endParaRPr>
        </a:p>
        <a:p>
          <a:r>
            <a:rPr kumimoji="1" lang="ja-JP" altLang="ja-JP" sz="1300">
              <a:solidFill>
                <a:schemeClr val="dk1"/>
              </a:solidFill>
              <a:effectLst/>
              <a:latin typeface="+mn-lt"/>
              <a:ea typeface="+mn-ea"/>
              <a:cs typeface="+mn-cs"/>
            </a:rPr>
            <a:t>　２４年度は、国に先行して５５歳以上の昇給停止に取り組み、２５年度は、国と同様、給与減額措置を講じたことからラスパイレス指数は下降した。</a:t>
          </a:r>
          <a:endParaRPr lang="ja-JP" altLang="ja-JP" sz="1300">
            <a:effectLst/>
          </a:endParaRPr>
        </a:p>
        <a:p>
          <a:r>
            <a:rPr kumimoji="1" lang="ja-JP" altLang="ja-JP" sz="1300">
              <a:solidFill>
                <a:schemeClr val="dk1"/>
              </a:solidFill>
              <a:effectLst/>
              <a:latin typeface="+mn-lt"/>
              <a:ea typeface="+mn-ea"/>
              <a:cs typeface="+mn-cs"/>
            </a:rPr>
            <a:t>　なお、国家公務員の時限的な給与改定・臨時特例法による給与減額措置がないとした場合のラスパイレス指数は、２４年度（２５年４月１日現在）が</a:t>
          </a:r>
          <a:r>
            <a:rPr kumimoji="1" lang="en-US" altLang="ja-JP" sz="1300">
              <a:solidFill>
                <a:schemeClr val="dk1"/>
              </a:solidFill>
              <a:effectLst/>
              <a:latin typeface="+mn-lt"/>
              <a:ea typeface="+mn-ea"/>
              <a:cs typeface="+mn-cs"/>
            </a:rPr>
            <a:t>100.8</a:t>
          </a:r>
          <a:r>
            <a:rPr kumimoji="1" lang="ja-JP" altLang="ja-JP" sz="1300">
              <a:solidFill>
                <a:schemeClr val="dk1"/>
              </a:solidFill>
              <a:effectLst/>
              <a:latin typeface="+mn-lt"/>
              <a:ea typeface="+mn-ea"/>
              <a:cs typeface="+mn-cs"/>
            </a:rPr>
            <a:t>となっており、国の給与減額措置がないとした場合でも、２４年度以降、本市のラスパイレス指数は下降傾向にある。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86</xdr:row>
      <xdr:rowOff>31221</xdr:rowOff>
    </xdr:to>
    <xdr:cxnSp macro="">
      <xdr:nvCxnSpPr>
        <xdr:cNvPr id="257" name="直線コネクタ 256"/>
        <xdr:cNvCxnSpPr/>
      </xdr:nvCxnSpPr>
      <xdr:spPr>
        <a:xfrm flipV="1">
          <a:off x="17018000" y="13850938"/>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3298</xdr:rowOff>
    </xdr:from>
    <xdr:ext cx="762000" cy="259045"/>
    <xdr:sp macro="" textlink="">
      <xdr:nvSpPr>
        <xdr:cNvPr id="258" name="給与水準   （国との比較）最小値テキスト"/>
        <xdr:cNvSpPr txBox="1"/>
      </xdr:nvSpPr>
      <xdr:spPr>
        <a:xfrm>
          <a:off x="17106900" y="147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86</xdr:row>
      <xdr:rowOff>31221</xdr:rowOff>
    </xdr:from>
    <xdr:to>
      <xdr:col>24</xdr:col>
      <xdr:colOff>647700</xdr:colOff>
      <xdr:row>86</xdr:row>
      <xdr:rowOff>31221</xdr:rowOff>
    </xdr:to>
    <xdr:cxnSp macro="">
      <xdr:nvCxnSpPr>
        <xdr:cNvPr id="259" name="直線コネクタ 258"/>
        <xdr:cNvCxnSpPr/>
      </xdr:nvCxnSpPr>
      <xdr:spPr>
        <a:xfrm>
          <a:off x="16929100" y="14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60"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61" name="直線コネクタ 260"/>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42334</xdr:rowOff>
    </xdr:to>
    <xdr:cxnSp macro="">
      <xdr:nvCxnSpPr>
        <xdr:cNvPr id="262" name="直線コネクタ 261"/>
        <xdr:cNvCxnSpPr/>
      </xdr:nvCxnSpPr>
      <xdr:spPr>
        <a:xfrm flipV="1">
          <a:off x="16179800" y="144039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114952</xdr:rowOff>
    </xdr:from>
    <xdr:ext cx="762000" cy="259045"/>
    <xdr:sp macro="" textlink="">
      <xdr:nvSpPr>
        <xdr:cNvPr id="263" name="給与水準   （国との比較）平均値テキスト"/>
        <xdr:cNvSpPr txBox="1"/>
      </xdr:nvSpPr>
      <xdr:spPr>
        <a:xfrm>
          <a:off x="17106900" y="1434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64" name="フローチャート : 判断 263"/>
        <xdr:cNvSpPr/>
      </xdr:nvSpPr>
      <xdr:spPr>
        <a:xfrm>
          <a:off x="169672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42334</xdr:rowOff>
    </xdr:to>
    <xdr:cxnSp macro="">
      <xdr:nvCxnSpPr>
        <xdr:cNvPr id="265" name="直線コネクタ 264"/>
        <xdr:cNvCxnSpPr/>
      </xdr:nvCxnSpPr>
      <xdr:spPr>
        <a:xfrm>
          <a:off x="15290800" y="14444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1588</xdr:rowOff>
    </xdr:from>
    <xdr:to>
      <xdr:col>23</xdr:col>
      <xdr:colOff>457200</xdr:colOff>
      <xdr:row>84</xdr:row>
      <xdr:rowOff>103188</xdr:rowOff>
    </xdr:to>
    <xdr:sp macro="" textlink="">
      <xdr:nvSpPr>
        <xdr:cNvPr id="266" name="フローチャート : 判断 265"/>
        <xdr:cNvSpPr/>
      </xdr:nvSpPr>
      <xdr:spPr>
        <a:xfrm>
          <a:off x="16129000" y="1440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87965</xdr:rowOff>
    </xdr:from>
    <xdr:ext cx="736600" cy="259045"/>
    <xdr:sp macro="" textlink="">
      <xdr:nvSpPr>
        <xdr:cNvPr id="267" name="テキスト ボックス 266"/>
        <xdr:cNvSpPr txBox="1"/>
      </xdr:nvSpPr>
      <xdr:spPr>
        <a:xfrm>
          <a:off x="15798800" y="1448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72496</xdr:rowOff>
    </xdr:to>
    <xdr:cxnSp macro="">
      <xdr:nvCxnSpPr>
        <xdr:cNvPr id="268" name="直線コネクタ 267"/>
        <xdr:cNvCxnSpPr/>
      </xdr:nvCxnSpPr>
      <xdr:spPr>
        <a:xfrm flipV="1">
          <a:off x="14401800" y="144441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9" name="フローチャート : 判断 268"/>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0" name="テキスト ボックス 269"/>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72496</xdr:rowOff>
    </xdr:from>
    <xdr:to>
      <xdr:col>21</xdr:col>
      <xdr:colOff>0</xdr:colOff>
      <xdr:row>89</xdr:row>
      <xdr:rowOff>59796</xdr:rowOff>
    </xdr:to>
    <xdr:cxnSp macro="">
      <xdr:nvCxnSpPr>
        <xdr:cNvPr id="271" name="直線コネクタ 270"/>
        <xdr:cNvCxnSpPr/>
      </xdr:nvCxnSpPr>
      <xdr:spPr>
        <a:xfrm flipV="1">
          <a:off x="13512800" y="14474296"/>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72" name="フローチャート : 判断 271"/>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53040</xdr:rowOff>
    </xdr:from>
    <xdr:ext cx="762000" cy="259045"/>
    <xdr:sp macro="" textlink="">
      <xdr:nvSpPr>
        <xdr:cNvPr id="273" name="テキスト ボックス 272"/>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4" name="フローチャート : 判断 273"/>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5" name="テキスト ボックス 274"/>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81" name="円/楕円 280"/>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82"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83" name="円/楕円 282"/>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84" name="テキスト ボックス 283"/>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5" name="円/楕円 284"/>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6" name="テキスト ボックス 285"/>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21696</xdr:rowOff>
    </xdr:from>
    <xdr:to>
      <xdr:col>21</xdr:col>
      <xdr:colOff>50800</xdr:colOff>
      <xdr:row>84</xdr:row>
      <xdr:rowOff>123296</xdr:rowOff>
    </xdr:to>
    <xdr:sp macro="" textlink="">
      <xdr:nvSpPr>
        <xdr:cNvPr id="287" name="円/楕円 286"/>
        <xdr:cNvSpPr/>
      </xdr:nvSpPr>
      <xdr:spPr>
        <a:xfrm>
          <a:off x="14351000" y="144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108073</xdr:rowOff>
    </xdr:from>
    <xdr:ext cx="762000" cy="259045"/>
    <xdr:sp macro="" textlink="">
      <xdr:nvSpPr>
        <xdr:cNvPr id="288" name="テキスト ボックス 287"/>
        <xdr:cNvSpPr txBox="1"/>
      </xdr:nvSpPr>
      <xdr:spPr>
        <a:xfrm>
          <a:off x="14020800" y="1450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89" name="円/楕円 288"/>
        <xdr:cNvSpPr/>
      </xdr:nvSpPr>
      <xdr:spPr>
        <a:xfrm>
          <a:off x="13462000" y="152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95373</xdr:rowOff>
    </xdr:from>
    <xdr:ext cx="762000" cy="259045"/>
    <xdr:sp macro="" textlink="">
      <xdr:nvSpPr>
        <xdr:cNvPr id="290" name="テキスト ボックス 289"/>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行政改革大綱及び推進計画に基づき、業務の効率化や業務量の変化等に応じた職員定数の見直しを毎年度行い、適正な定員管理を推進している。</a:t>
          </a:r>
          <a:endParaRPr lang="ja-JP" altLang="ja-JP" sz="1300">
            <a:effectLst/>
          </a:endParaRPr>
        </a:p>
        <a:p>
          <a:r>
            <a:rPr kumimoji="1" lang="ja-JP" altLang="ja-JP" sz="1300">
              <a:solidFill>
                <a:schemeClr val="dk1"/>
              </a:solidFill>
              <a:effectLst/>
              <a:latin typeface="+mn-lt"/>
              <a:ea typeface="+mn-ea"/>
              <a:cs typeface="+mn-cs"/>
            </a:rPr>
            <a:t>　今後も、引き続き、適正な定員管理の推進に努める。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20" name="直線コネクタ 319"/>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21"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2" name="直線コネクタ 321"/>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3"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4" name="直線コネクタ 323"/>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113877</xdr:rowOff>
    </xdr:from>
    <xdr:to>
      <xdr:col>24</xdr:col>
      <xdr:colOff>558800</xdr:colOff>
      <xdr:row>60</xdr:row>
      <xdr:rowOff>121920</xdr:rowOff>
    </xdr:to>
    <xdr:cxnSp macro="">
      <xdr:nvCxnSpPr>
        <xdr:cNvPr id="325" name="直線コネクタ 324"/>
        <xdr:cNvCxnSpPr/>
      </xdr:nvCxnSpPr>
      <xdr:spPr>
        <a:xfrm flipV="1">
          <a:off x="16179800" y="104008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6"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7" name="フローチャート : 判断 326"/>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121920</xdr:rowOff>
    </xdr:from>
    <xdr:to>
      <xdr:col>23</xdr:col>
      <xdr:colOff>406400</xdr:colOff>
      <xdr:row>60</xdr:row>
      <xdr:rowOff>121920</xdr:rowOff>
    </xdr:to>
    <xdr:cxnSp macro="">
      <xdr:nvCxnSpPr>
        <xdr:cNvPr id="328" name="直線コネクタ 327"/>
        <xdr:cNvCxnSpPr/>
      </xdr:nvCxnSpPr>
      <xdr:spPr>
        <a:xfrm>
          <a:off x="152908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9" name="フローチャート : 判断 328"/>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30" name="テキスト ボックス 329"/>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121920</xdr:rowOff>
    </xdr:from>
    <xdr:to>
      <xdr:col>22</xdr:col>
      <xdr:colOff>203200</xdr:colOff>
      <xdr:row>60</xdr:row>
      <xdr:rowOff>121920</xdr:rowOff>
    </xdr:to>
    <xdr:cxnSp macro="">
      <xdr:nvCxnSpPr>
        <xdr:cNvPr id="331" name="直線コネクタ 330"/>
        <xdr:cNvCxnSpPr/>
      </xdr:nvCxnSpPr>
      <xdr:spPr>
        <a:xfrm>
          <a:off x="144018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2" name="フローチャート : 判断 331"/>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3" name="テキスト ボックス 332"/>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121920</xdr:rowOff>
    </xdr:from>
    <xdr:to>
      <xdr:col>21</xdr:col>
      <xdr:colOff>0</xdr:colOff>
      <xdr:row>60</xdr:row>
      <xdr:rowOff>125942</xdr:rowOff>
    </xdr:to>
    <xdr:cxnSp macro="">
      <xdr:nvCxnSpPr>
        <xdr:cNvPr id="334" name="直線コネクタ 333"/>
        <xdr:cNvCxnSpPr/>
      </xdr:nvCxnSpPr>
      <xdr:spPr>
        <a:xfrm flipV="1">
          <a:off x="13512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5" name="フローチャート : 判断 334"/>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6" name="テキスト ボックス 335"/>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7" name="フローチャート : 判断 336"/>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8" name="テキスト ボックス 337"/>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63077</xdr:rowOff>
    </xdr:from>
    <xdr:to>
      <xdr:col>24</xdr:col>
      <xdr:colOff>609600</xdr:colOff>
      <xdr:row>60</xdr:row>
      <xdr:rowOff>164677</xdr:rowOff>
    </xdr:to>
    <xdr:sp macro="" textlink="">
      <xdr:nvSpPr>
        <xdr:cNvPr id="344" name="円/楕円 343"/>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79604</xdr:rowOff>
    </xdr:from>
    <xdr:ext cx="762000" cy="259045"/>
    <xdr:sp macro="" textlink="">
      <xdr:nvSpPr>
        <xdr:cNvPr id="345" name="定員管理の状況該当値テキスト"/>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71120</xdr:rowOff>
    </xdr:from>
    <xdr:to>
      <xdr:col>23</xdr:col>
      <xdr:colOff>457200</xdr:colOff>
      <xdr:row>61</xdr:row>
      <xdr:rowOff>1270</xdr:rowOff>
    </xdr:to>
    <xdr:sp macro="" textlink="">
      <xdr:nvSpPr>
        <xdr:cNvPr id="346" name="円/楕円 345"/>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11447</xdr:rowOff>
    </xdr:from>
    <xdr:ext cx="736600" cy="259045"/>
    <xdr:sp macro="" textlink="">
      <xdr:nvSpPr>
        <xdr:cNvPr id="347" name="テキスト ボックス 346"/>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71120</xdr:rowOff>
    </xdr:from>
    <xdr:to>
      <xdr:col>22</xdr:col>
      <xdr:colOff>254000</xdr:colOff>
      <xdr:row>61</xdr:row>
      <xdr:rowOff>1270</xdr:rowOff>
    </xdr:to>
    <xdr:sp macro="" textlink="">
      <xdr:nvSpPr>
        <xdr:cNvPr id="348" name="円/楕円 347"/>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11447</xdr:rowOff>
    </xdr:from>
    <xdr:ext cx="762000" cy="259045"/>
    <xdr:sp macro="" textlink="">
      <xdr:nvSpPr>
        <xdr:cNvPr id="349" name="テキスト ボックス 348"/>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71120</xdr:rowOff>
    </xdr:from>
    <xdr:to>
      <xdr:col>21</xdr:col>
      <xdr:colOff>50800</xdr:colOff>
      <xdr:row>61</xdr:row>
      <xdr:rowOff>1270</xdr:rowOff>
    </xdr:to>
    <xdr:sp macro="" textlink="">
      <xdr:nvSpPr>
        <xdr:cNvPr id="350" name="円/楕円 349"/>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51" name="テキスト ボックス 350"/>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75142</xdr:rowOff>
    </xdr:from>
    <xdr:to>
      <xdr:col>19</xdr:col>
      <xdr:colOff>533400</xdr:colOff>
      <xdr:row>61</xdr:row>
      <xdr:rowOff>5292</xdr:rowOff>
    </xdr:to>
    <xdr:sp macro="" textlink="">
      <xdr:nvSpPr>
        <xdr:cNvPr id="352" name="円/楕円 351"/>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15469</xdr:rowOff>
    </xdr:from>
    <xdr:ext cx="762000" cy="259045"/>
    <xdr:sp macro="" textlink="">
      <xdr:nvSpPr>
        <xdr:cNvPr id="353" name="テキスト ボックス 352"/>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類似団体平均値より低く、将来負担の健全度は確保されていると考えている。</a:t>
          </a:r>
        </a:p>
        <a:p>
          <a:r>
            <a:rPr kumimoji="1" lang="ja-JP" altLang="en-US" sz="1300">
              <a:solidFill>
                <a:sysClr val="windowText" lastClr="000000"/>
              </a:solidFill>
              <a:latin typeface="ＭＳ Ｐゴシック"/>
            </a:rPr>
            <a:t>　今後も公債費の削減等により財政の健全化に努める。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80" name="直線コネクタ 379"/>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8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2" name="直線コネクタ 38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3"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4" name="直線コネクタ 383"/>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54864</xdr:rowOff>
    </xdr:from>
    <xdr:to>
      <xdr:col>24</xdr:col>
      <xdr:colOff>558800</xdr:colOff>
      <xdr:row>38</xdr:row>
      <xdr:rowOff>122428</xdr:rowOff>
    </xdr:to>
    <xdr:cxnSp macro="">
      <xdr:nvCxnSpPr>
        <xdr:cNvPr id="385" name="直線コネクタ 384"/>
        <xdr:cNvCxnSpPr/>
      </xdr:nvCxnSpPr>
      <xdr:spPr>
        <a:xfrm flipV="1">
          <a:off x="16179800" y="656996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6"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7" name="フローチャート : 判断 386"/>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122428</xdr:rowOff>
    </xdr:from>
    <xdr:to>
      <xdr:col>23</xdr:col>
      <xdr:colOff>406400</xdr:colOff>
      <xdr:row>38</xdr:row>
      <xdr:rowOff>151384</xdr:rowOff>
    </xdr:to>
    <xdr:cxnSp macro="">
      <xdr:nvCxnSpPr>
        <xdr:cNvPr id="388" name="直線コネクタ 387"/>
        <xdr:cNvCxnSpPr/>
      </xdr:nvCxnSpPr>
      <xdr:spPr>
        <a:xfrm flipV="1">
          <a:off x="15290800" y="66375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9" name="フローチャート : 判断 388"/>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90" name="テキスト ボックス 389"/>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151384</xdr:rowOff>
    </xdr:from>
    <xdr:to>
      <xdr:col>22</xdr:col>
      <xdr:colOff>203200</xdr:colOff>
      <xdr:row>39</xdr:row>
      <xdr:rowOff>18542</xdr:rowOff>
    </xdr:to>
    <xdr:cxnSp macro="">
      <xdr:nvCxnSpPr>
        <xdr:cNvPr id="391" name="直線コネクタ 390"/>
        <xdr:cNvCxnSpPr/>
      </xdr:nvCxnSpPr>
      <xdr:spPr>
        <a:xfrm flipV="1">
          <a:off x="14401800" y="66664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2" name="フローチャート : 判断 391"/>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93" name="テキスト ボックス 392"/>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18542</xdr:rowOff>
    </xdr:from>
    <xdr:to>
      <xdr:col>21</xdr:col>
      <xdr:colOff>0</xdr:colOff>
      <xdr:row>39</xdr:row>
      <xdr:rowOff>66802</xdr:rowOff>
    </xdr:to>
    <xdr:cxnSp macro="">
      <xdr:nvCxnSpPr>
        <xdr:cNvPr id="394" name="直線コネクタ 393"/>
        <xdr:cNvCxnSpPr/>
      </xdr:nvCxnSpPr>
      <xdr:spPr>
        <a:xfrm flipV="1">
          <a:off x="13512800" y="67050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5" name="フローチャート : 判断 394"/>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6" name="テキスト ボックス 395"/>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7" name="フローチャート :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4064</xdr:rowOff>
    </xdr:from>
    <xdr:to>
      <xdr:col>24</xdr:col>
      <xdr:colOff>609600</xdr:colOff>
      <xdr:row>38</xdr:row>
      <xdr:rowOff>105664</xdr:rowOff>
    </xdr:to>
    <xdr:sp macro="" textlink="">
      <xdr:nvSpPr>
        <xdr:cNvPr id="404" name="円/楕円 403"/>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20591</xdr:rowOff>
    </xdr:from>
    <xdr:ext cx="762000" cy="259045"/>
    <xdr:sp macro="" textlink="">
      <xdr:nvSpPr>
        <xdr:cNvPr id="405" name="公債費負担の状況該当値テキスト"/>
        <xdr:cNvSpPr txBox="1"/>
      </xdr:nvSpPr>
      <xdr:spPr>
        <a:xfrm>
          <a:off x="17106900" y="63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71628</xdr:rowOff>
    </xdr:from>
    <xdr:to>
      <xdr:col>23</xdr:col>
      <xdr:colOff>457200</xdr:colOff>
      <xdr:row>39</xdr:row>
      <xdr:rowOff>1778</xdr:rowOff>
    </xdr:to>
    <xdr:sp macro="" textlink="">
      <xdr:nvSpPr>
        <xdr:cNvPr id="406" name="円/楕円 405"/>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11955</xdr:rowOff>
    </xdr:from>
    <xdr:ext cx="736600" cy="259045"/>
    <xdr:sp macro="" textlink="">
      <xdr:nvSpPr>
        <xdr:cNvPr id="407" name="テキスト ボックス 406"/>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100584</xdr:rowOff>
    </xdr:from>
    <xdr:to>
      <xdr:col>22</xdr:col>
      <xdr:colOff>254000</xdr:colOff>
      <xdr:row>39</xdr:row>
      <xdr:rowOff>30734</xdr:rowOff>
    </xdr:to>
    <xdr:sp macro="" textlink="">
      <xdr:nvSpPr>
        <xdr:cNvPr id="408" name="円/楕円 407"/>
        <xdr:cNvSpPr/>
      </xdr:nvSpPr>
      <xdr:spPr>
        <a:xfrm>
          <a:off x="15240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40911</xdr:rowOff>
    </xdr:from>
    <xdr:ext cx="762000" cy="259045"/>
    <xdr:sp macro="" textlink="">
      <xdr:nvSpPr>
        <xdr:cNvPr id="409" name="テキスト ボックス 408"/>
        <xdr:cNvSpPr txBox="1"/>
      </xdr:nvSpPr>
      <xdr:spPr>
        <a:xfrm>
          <a:off x="14909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139192</xdr:rowOff>
    </xdr:from>
    <xdr:to>
      <xdr:col>21</xdr:col>
      <xdr:colOff>50800</xdr:colOff>
      <xdr:row>39</xdr:row>
      <xdr:rowOff>69342</xdr:rowOff>
    </xdr:to>
    <xdr:sp macro="" textlink="">
      <xdr:nvSpPr>
        <xdr:cNvPr id="410" name="円/楕円 409"/>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79519</xdr:rowOff>
    </xdr:from>
    <xdr:ext cx="762000" cy="259045"/>
    <xdr:sp macro="" textlink="">
      <xdr:nvSpPr>
        <xdr:cNvPr id="411" name="テキスト ボックス 410"/>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16002</xdr:rowOff>
    </xdr:from>
    <xdr:to>
      <xdr:col>19</xdr:col>
      <xdr:colOff>533400</xdr:colOff>
      <xdr:row>39</xdr:row>
      <xdr:rowOff>117602</xdr:rowOff>
    </xdr:to>
    <xdr:sp macro="" textlink="">
      <xdr:nvSpPr>
        <xdr:cNvPr id="412" name="円/楕円 411"/>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127779</xdr:rowOff>
    </xdr:from>
    <xdr:ext cx="762000" cy="259045"/>
    <xdr:sp macro="" textlink="">
      <xdr:nvSpPr>
        <xdr:cNvPr id="413" name="テキスト ボックス 412"/>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類似団体平均値より低く、将来負担の健全度は確保されていると考えている。</a:t>
          </a:r>
        </a:p>
        <a:p>
          <a:r>
            <a:rPr kumimoji="1" lang="ja-JP" altLang="en-US" sz="1300">
              <a:solidFill>
                <a:sysClr val="windowText" lastClr="000000"/>
              </a:solidFill>
              <a:latin typeface="ＭＳ Ｐゴシック"/>
            </a:rPr>
            <a:t>　今後も公債費の削減等により財政の健全化に努める。</a:t>
          </a:r>
        </a:p>
        <a:p>
          <a:endParaRPr kumimoji="1" lang="ja-JP" altLang="en-US" sz="13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2" name="直線コネクタ 441"/>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3"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4" name="直線コネクタ 443"/>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165015</xdr:rowOff>
    </xdr:from>
    <xdr:to>
      <xdr:col>24</xdr:col>
      <xdr:colOff>558800</xdr:colOff>
      <xdr:row>14</xdr:row>
      <xdr:rowOff>166624</xdr:rowOff>
    </xdr:to>
    <xdr:cxnSp macro="">
      <xdr:nvCxnSpPr>
        <xdr:cNvPr id="447" name="直線コネクタ 446"/>
        <xdr:cNvCxnSpPr/>
      </xdr:nvCxnSpPr>
      <xdr:spPr>
        <a:xfrm flipV="1">
          <a:off x="16179800" y="2565315"/>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8"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9" name="フローチャート : 判断 448"/>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166624</xdr:rowOff>
    </xdr:from>
    <xdr:to>
      <xdr:col>23</xdr:col>
      <xdr:colOff>406400</xdr:colOff>
      <xdr:row>15</xdr:row>
      <xdr:rowOff>4826</xdr:rowOff>
    </xdr:to>
    <xdr:cxnSp macro="">
      <xdr:nvCxnSpPr>
        <xdr:cNvPr id="450" name="直線コネクタ 449"/>
        <xdr:cNvCxnSpPr/>
      </xdr:nvCxnSpPr>
      <xdr:spPr>
        <a:xfrm flipV="1">
          <a:off x="15290800" y="25669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51" name="フローチャート : 判断 450"/>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52" name="テキスト ボックス 451"/>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152950</xdr:rowOff>
    </xdr:from>
    <xdr:to>
      <xdr:col>22</xdr:col>
      <xdr:colOff>203200</xdr:colOff>
      <xdr:row>15</xdr:row>
      <xdr:rowOff>4826</xdr:rowOff>
    </xdr:to>
    <xdr:cxnSp macro="">
      <xdr:nvCxnSpPr>
        <xdr:cNvPr id="453" name="直線コネクタ 452"/>
        <xdr:cNvCxnSpPr/>
      </xdr:nvCxnSpPr>
      <xdr:spPr>
        <a:xfrm>
          <a:off x="14401800" y="2553250"/>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4" name="フローチャート : 判断 453"/>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55" name="テキスト ボックス 454"/>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152950</xdr:rowOff>
    </xdr:from>
    <xdr:to>
      <xdr:col>21</xdr:col>
      <xdr:colOff>0</xdr:colOff>
      <xdr:row>15</xdr:row>
      <xdr:rowOff>110194</xdr:rowOff>
    </xdr:to>
    <xdr:cxnSp macro="">
      <xdr:nvCxnSpPr>
        <xdr:cNvPr id="456" name="直線コネクタ 455"/>
        <xdr:cNvCxnSpPr/>
      </xdr:nvCxnSpPr>
      <xdr:spPr>
        <a:xfrm flipV="1">
          <a:off x="13512800" y="255325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7" name="フローチャート : 判断 45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8" name="テキスト ボックス 457"/>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9" name="フローチャート : 判断 45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60" name="テキスト ボックス 459"/>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114215</xdr:rowOff>
    </xdr:from>
    <xdr:to>
      <xdr:col>24</xdr:col>
      <xdr:colOff>609600</xdr:colOff>
      <xdr:row>15</xdr:row>
      <xdr:rowOff>44365</xdr:rowOff>
    </xdr:to>
    <xdr:sp macro="" textlink="">
      <xdr:nvSpPr>
        <xdr:cNvPr id="466" name="円/楕円 465"/>
        <xdr:cNvSpPr/>
      </xdr:nvSpPr>
      <xdr:spPr>
        <a:xfrm>
          <a:off x="169672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130742</xdr:rowOff>
    </xdr:from>
    <xdr:ext cx="762000" cy="259045"/>
    <xdr:sp macro="" textlink="">
      <xdr:nvSpPr>
        <xdr:cNvPr id="467" name="将来負担の状況該当値テキスト"/>
        <xdr:cNvSpPr txBox="1"/>
      </xdr:nvSpPr>
      <xdr:spPr>
        <a:xfrm>
          <a:off x="17106900" y="235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115824</xdr:rowOff>
    </xdr:from>
    <xdr:to>
      <xdr:col>23</xdr:col>
      <xdr:colOff>457200</xdr:colOff>
      <xdr:row>15</xdr:row>
      <xdr:rowOff>45974</xdr:rowOff>
    </xdr:to>
    <xdr:sp macro="" textlink="">
      <xdr:nvSpPr>
        <xdr:cNvPr id="468" name="円/楕円 467"/>
        <xdr:cNvSpPr/>
      </xdr:nvSpPr>
      <xdr:spPr>
        <a:xfrm>
          <a:off x="161290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56151</xdr:rowOff>
    </xdr:from>
    <xdr:ext cx="736600" cy="259045"/>
    <xdr:sp macro="" textlink="">
      <xdr:nvSpPr>
        <xdr:cNvPr id="469" name="テキスト ボックス 468"/>
        <xdr:cNvSpPr txBox="1"/>
      </xdr:nvSpPr>
      <xdr:spPr>
        <a:xfrm>
          <a:off x="15798800" y="228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125476</xdr:rowOff>
    </xdr:from>
    <xdr:to>
      <xdr:col>22</xdr:col>
      <xdr:colOff>254000</xdr:colOff>
      <xdr:row>15</xdr:row>
      <xdr:rowOff>55626</xdr:rowOff>
    </xdr:to>
    <xdr:sp macro="" textlink="">
      <xdr:nvSpPr>
        <xdr:cNvPr id="470" name="円/楕円 469"/>
        <xdr:cNvSpPr/>
      </xdr:nvSpPr>
      <xdr:spPr>
        <a:xfrm>
          <a:off x="15240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65803</xdr:rowOff>
    </xdr:from>
    <xdr:ext cx="762000" cy="259045"/>
    <xdr:sp macro="" textlink="">
      <xdr:nvSpPr>
        <xdr:cNvPr id="471" name="テキスト ボックス 470"/>
        <xdr:cNvSpPr txBox="1"/>
      </xdr:nvSpPr>
      <xdr:spPr>
        <a:xfrm>
          <a:off x="14909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102150</xdr:rowOff>
    </xdr:from>
    <xdr:to>
      <xdr:col>21</xdr:col>
      <xdr:colOff>50800</xdr:colOff>
      <xdr:row>15</xdr:row>
      <xdr:rowOff>32300</xdr:rowOff>
    </xdr:to>
    <xdr:sp macro="" textlink="">
      <xdr:nvSpPr>
        <xdr:cNvPr id="472" name="円/楕円 471"/>
        <xdr:cNvSpPr/>
      </xdr:nvSpPr>
      <xdr:spPr>
        <a:xfrm>
          <a:off x="14351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42477</xdr:rowOff>
    </xdr:from>
    <xdr:ext cx="762000" cy="259045"/>
    <xdr:sp macro="" textlink="">
      <xdr:nvSpPr>
        <xdr:cNvPr id="473" name="テキスト ボックス 472"/>
        <xdr:cNvSpPr txBox="1"/>
      </xdr:nvSpPr>
      <xdr:spPr>
        <a:xfrm>
          <a:off x="14020800" y="22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59394</xdr:rowOff>
    </xdr:from>
    <xdr:to>
      <xdr:col>19</xdr:col>
      <xdr:colOff>533400</xdr:colOff>
      <xdr:row>15</xdr:row>
      <xdr:rowOff>160994</xdr:rowOff>
    </xdr:to>
    <xdr:sp macro="" textlink="">
      <xdr:nvSpPr>
        <xdr:cNvPr id="474" name="円/楕円 473"/>
        <xdr:cNvSpPr/>
      </xdr:nvSpPr>
      <xdr:spPr>
        <a:xfrm>
          <a:off x="13462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171171</xdr:rowOff>
    </xdr:from>
    <xdr:ext cx="762000" cy="259045"/>
    <xdr:sp macro="" textlink="">
      <xdr:nvSpPr>
        <xdr:cNvPr id="475" name="テキスト ボックス 474"/>
        <xdr:cNvSpPr txBox="1"/>
      </xdr:nvSpPr>
      <xdr:spPr>
        <a:xfrm>
          <a:off x="13131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606,706
604,362
547.55
247,078,617
239,599,435
5,794,299
129,669,668
278,200,416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24.2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類似団体と比較して人口</a:t>
          </a:r>
          <a:r>
            <a:rPr kumimoji="1" lang="en-US" altLang="ja-JP" sz="1300">
              <a:solidFill>
                <a:sysClr val="windowText" lastClr="000000"/>
              </a:solidFill>
              <a:latin typeface="ＭＳ Ｐゴシック"/>
            </a:rPr>
            <a:t>1,000</a:t>
          </a:r>
          <a:r>
            <a:rPr kumimoji="1" lang="ja-JP" altLang="en-US" sz="1300">
              <a:solidFill>
                <a:sysClr val="windowText" lastClr="000000"/>
              </a:solidFill>
              <a:latin typeface="ＭＳ Ｐゴシック"/>
            </a:rPr>
            <a:t>人当たりの職員数が少ないことから、人件費も低い状況にある。</a:t>
          </a:r>
        </a:p>
        <a:p>
          <a:r>
            <a:rPr kumimoji="1" lang="ja-JP" altLang="en-US" sz="1300">
              <a:solidFill>
                <a:sysClr val="windowText" lastClr="000000"/>
              </a:solidFill>
              <a:latin typeface="ＭＳ Ｐゴシック"/>
            </a:rPr>
            <a:t>　今後も、事務の効率化等を図るとともに、外部委託等により、人件費の縮減に努める。</a:t>
          </a:r>
        </a:p>
        <a:p>
          <a:endParaRPr kumimoji="1" lang="ja-JP" altLang="en-US" sz="1300">
            <a:solidFill>
              <a:srgbClr val="FF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60706</xdr:rowOff>
    </xdr:to>
    <xdr:cxnSp macro="">
      <xdr:nvCxnSpPr>
        <xdr:cNvPr id="64" name="直線コネクタ 63"/>
        <xdr:cNvCxnSpPr/>
      </xdr:nvCxnSpPr>
      <xdr:spPr>
        <a:xfrm>
          <a:off x="3987800" y="6367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33274</xdr:rowOff>
    </xdr:to>
    <xdr:cxnSp macro="">
      <xdr:nvCxnSpPr>
        <xdr:cNvPr id="67" name="直線コネクタ 66"/>
        <xdr:cNvCxnSpPr/>
      </xdr:nvCxnSpPr>
      <xdr:spPr>
        <a:xfrm flipV="1">
          <a:off x="3098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33274</xdr:rowOff>
    </xdr:from>
    <xdr:to>
      <xdr:col>4</xdr:col>
      <xdr:colOff>346075</xdr:colOff>
      <xdr:row>37</xdr:row>
      <xdr:rowOff>60706</xdr:rowOff>
    </xdr:to>
    <xdr:cxnSp macro="">
      <xdr:nvCxnSpPr>
        <xdr:cNvPr id="70" name="直線コネクタ 69"/>
        <xdr:cNvCxnSpPr/>
      </xdr:nvCxnSpPr>
      <xdr:spPr>
        <a:xfrm flipV="1">
          <a:off x="2209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60706</xdr:rowOff>
    </xdr:from>
    <xdr:to>
      <xdr:col>3</xdr:col>
      <xdr:colOff>142875</xdr:colOff>
      <xdr:row>37</xdr:row>
      <xdr:rowOff>115570</xdr:rowOff>
    </xdr:to>
    <xdr:cxnSp macro="">
      <xdr:nvCxnSpPr>
        <xdr:cNvPr id="73" name="直線コネクタ 72"/>
        <xdr:cNvCxnSpPr/>
      </xdr:nvCxnSpPr>
      <xdr:spPr>
        <a:xfrm flipV="1">
          <a:off x="1320800" y="6404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9906</xdr:rowOff>
    </xdr:from>
    <xdr:to>
      <xdr:col>7</xdr:col>
      <xdr:colOff>66675</xdr:colOff>
      <xdr:row>37</xdr:row>
      <xdr:rowOff>111506</xdr:rowOff>
    </xdr:to>
    <xdr:sp macro="" textlink="">
      <xdr:nvSpPr>
        <xdr:cNvPr id="83" name="円/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26433</xdr:rowOff>
    </xdr:from>
    <xdr:ext cx="762000" cy="259045"/>
    <xdr:sp macro="" textlink="">
      <xdr:nvSpPr>
        <xdr:cNvPr id="84" name="人件費該当値テキスト"/>
        <xdr:cNvSpPr txBox="1"/>
      </xdr:nvSpPr>
      <xdr:spPr>
        <a:xfrm>
          <a:off x="4914900" y="61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5" name="円/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86" name="テキスト ボックス 85"/>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153924</xdr:rowOff>
    </xdr:from>
    <xdr:to>
      <xdr:col>4</xdr:col>
      <xdr:colOff>396875</xdr:colOff>
      <xdr:row>37</xdr:row>
      <xdr:rowOff>84074</xdr:rowOff>
    </xdr:to>
    <xdr:sp macro="" textlink="">
      <xdr:nvSpPr>
        <xdr:cNvPr id="87" name="円/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9" name="円/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90" name="テキスト ボックス 89"/>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1" name="円/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92" name="テキスト ボックス 91"/>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類似団体とほぼ同水準で推移しており、健全な財政に寄与しているものと考えている。</a:t>
          </a:r>
        </a:p>
        <a:p>
          <a:r>
            <a:rPr kumimoji="1" lang="ja-JP" altLang="en-US" sz="1300">
              <a:solidFill>
                <a:sysClr val="windowText" lastClr="000000"/>
              </a:solidFill>
              <a:latin typeface="ＭＳ Ｐゴシック"/>
            </a:rPr>
            <a:t>　今後も、過去の実績等によらず、改めて必要性や効率性等を十分に検討し、見直し・合理化に努める。</a:t>
          </a: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16</xdr:row>
      <xdr:rowOff>76200</xdr:rowOff>
    </xdr:to>
    <xdr:cxnSp macro="">
      <xdr:nvCxnSpPr>
        <xdr:cNvPr id="125" name="直線コネクタ 124"/>
        <xdr:cNvCxnSpPr/>
      </xdr:nvCxnSpPr>
      <xdr:spPr>
        <a:xfrm>
          <a:off x="15671800" y="281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76200</xdr:rowOff>
    </xdr:to>
    <xdr:cxnSp macro="">
      <xdr:nvCxnSpPr>
        <xdr:cNvPr id="128" name="直線コネクタ 127"/>
        <xdr:cNvCxnSpPr/>
      </xdr:nvCxnSpPr>
      <xdr:spPr>
        <a:xfrm>
          <a:off x="14782800" y="279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16</xdr:row>
      <xdr:rowOff>50800</xdr:rowOff>
    </xdr:to>
    <xdr:cxnSp macro="">
      <xdr:nvCxnSpPr>
        <xdr:cNvPr id="131" name="直線コネクタ 130"/>
        <xdr:cNvCxnSpPr/>
      </xdr:nvCxnSpPr>
      <xdr:spPr>
        <a:xfrm>
          <a:off x="13893800" y="267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107950</xdr:rowOff>
    </xdr:to>
    <xdr:cxnSp macro="">
      <xdr:nvCxnSpPr>
        <xdr:cNvPr id="134" name="直線コネクタ 133"/>
        <xdr:cNvCxnSpPr/>
      </xdr:nvCxnSpPr>
      <xdr:spPr>
        <a:xfrm>
          <a:off x="13004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44" name="円/楕円 143"/>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41927</xdr:rowOff>
    </xdr:from>
    <xdr:ext cx="762000" cy="259045"/>
    <xdr:sp macro="" textlink="">
      <xdr:nvSpPr>
        <xdr:cNvPr id="145"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25400</xdr:rowOff>
    </xdr:from>
    <xdr:to>
      <xdr:col>22</xdr:col>
      <xdr:colOff>615950</xdr:colOff>
      <xdr:row>16</xdr:row>
      <xdr:rowOff>127000</xdr:rowOff>
    </xdr:to>
    <xdr:sp macro="" textlink="">
      <xdr:nvSpPr>
        <xdr:cNvPr id="146" name="円/楕円 145"/>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47" name="テキスト ボックス 146"/>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8" name="円/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49" name="テキスト ボックス 148"/>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0" name="円/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1" name="テキスト ボックス 15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2" name="円/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3" name="テキスト ボックス 152"/>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生活保護費や子育て支援に要する経費、高齢者の医療費の増等により、類似団体の平均値より高くなっている。</a:t>
          </a:r>
        </a:p>
        <a:p>
          <a:r>
            <a:rPr kumimoji="1" lang="ja-JP" altLang="en-US" sz="1300">
              <a:solidFill>
                <a:sysClr val="windowText" lastClr="000000"/>
              </a:solidFill>
              <a:latin typeface="ＭＳ Ｐゴシック"/>
            </a:rPr>
            <a:t>　今後も、資格審査の適正化に取り組むとともに、市の単独事業については、改めて費用対効果等を検証して、見直しを行うなど、扶助費の抑制に努める。</a:t>
          </a: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95250</xdr:rowOff>
    </xdr:from>
    <xdr:to>
      <xdr:col>7</xdr:col>
      <xdr:colOff>15875</xdr:colOff>
      <xdr:row>59</xdr:row>
      <xdr:rowOff>158750</xdr:rowOff>
    </xdr:to>
    <xdr:cxnSp macro="">
      <xdr:nvCxnSpPr>
        <xdr:cNvPr id="186" name="直線コネクタ 185"/>
        <xdr:cNvCxnSpPr/>
      </xdr:nvCxnSpPr>
      <xdr:spPr>
        <a:xfrm>
          <a:off x="3987800" y="10210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95250</xdr:rowOff>
    </xdr:from>
    <xdr:to>
      <xdr:col>5</xdr:col>
      <xdr:colOff>549275</xdr:colOff>
      <xdr:row>60</xdr:row>
      <xdr:rowOff>12700</xdr:rowOff>
    </xdr:to>
    <xdr:cxnSp macro="">
      <xdr:nvCxnSpPr>
        <xdr:cNvPr id="189" name="直線コネクタ 188"/>
        <xdr:cNvCxnSpPr/>
      </xdr:nvCxnSpPr>
      <xdr:spPr>
        <a:xfrm flipV="1">
          <a:off x="3098800" y="1021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69850</xdr:rowOff>
    </xdr:from>
    <xdr:to>
      <xdr:col>4</xdr:col>
      <xdr:colOff>346075</xdr:colOff>
      <xdr:row>60</xdr:row>
      <xdr:rowOff>12700</xdr:rowOff>
    </xdr:to>
    <xdr:cxnSp macro="">
      <xdr:nvCxnSpPr>
        <xdr:cNvPr id="192" name="直線コネクタ 191"/>
        <xdr:cNvCxnSpPr/>
      </xdr:nvCxnSpPr>
      <xdr:spPr>
        <a:xfrm>
          <a:off x="2209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6350</xdr:rowOff>
    </xdr:from>
    <xdr:to>
      <xdr:col>3</xdr:col>
      <xdr:colOff>142875</xdr:colOff>
      <xdr:row>59</xdr:row>
      <xdr:rowOff>69850</xdr:rowOff>
    </xdr:to>
    <xdr:cxnSp macro="">
      <xdr:nvCxnSpPr>
        <xdr:cNvPr id="195" name="直線コネクタ 194"/>
        <xdr:cNvCxnSpPr/>
      </xdr:nvCxnSpPr>
      <xdr:spPr>
        <a:xfrm>
          <a:off x="1320800" y="10121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107950</xdr:rowOff>
    </xdr:from>
    <xdr:to>
      <xdr:col>7</xdr:col>
      <xdr:colOff>66675</xdr:colOff>
      <xdr:row>60</xdr:row>
      <xdr:rowOff>38100</xdr:rowOff>
    </xdr:to>
    <xdr:sp macro="" textlink="">
      <xdr:nvSpPr>
        <xdr:cNvPr id="205" name="円/楕円 204"/>
        <xdr:cNvSpPr/>
      </xdr:nvSpPr>
      <xdr:spPr>
        <a:xfrm>
          <a:off x="4775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80027</xdr:rowOff>
    </xdr:from>
    <xdr:ext cx="762000" cy="259045"/>
    <xdr:sp macro="" textlink="">
      <xdr:nvSpPr>
        <xdr:cNvPr id="206"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44450</xdr:rowOff>
    </xdr:from>
    <xdr:to>
      <xdr:col>5</xdr:col>
      <xdr:colOff>600075</xdr:colOff>
      <xdr:row>59</xdr:row>
      <xdr:rowOff>146050</xdr:rowOff>
    </xdr:to>
    <xdr:sp macro="" textlink="">
      <xdr:nvSpPr>
        <xdr:cNvPr id="207" name="円/楕円 206"/>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130827</xdr:rowOff>
    </xdr:from>
    <xdr:ext cx="736600" cy="259045"/>
    <xdr:sp macro="" textlink="">
      <xdr:nvSpPr>
        <xdr:cNvPr id="208" name="テキスト ボックス 207"/>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09" name="円/楕円 208"/>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0" name="テキスト ボックス 209"/>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19050</xdr:rowOff>
    </xdr:from>
    <xdr:to>
      <xdr:col>3</xdr:col>
      <xdr:colOff>193675</xdr:colOff>
      <xdr:row>59</xdr:row>
      <xdr:rowOff>120650</xdr:rowOff>
    </xdr:to>
    <xdr:sp macro="" textlink="">
      <xdr:nvSpPr>
        <xdr:cNvPr id="211" name="円/楕円 210"/>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212" name="テキスト ボックス 211"/>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127000</xdr:rowOff>
    </xdr:from>
    <xdr:to>
      <xdr:col>1</xdr:col>
      <xdr:colOff>676275</xdr:colOff>
      <xdr:row>59</xdr:row>
      <xdr:rowOff>57150</xdr:rowOff>
    </xdr:to>
    <xdr:sp macro="" textlink="">
      <xdr:nvSpPr>
        <xdr:cNvPr id="213" name="円/楕円 212"/>
        <xdr:cNvSpPr/>
      </xdr:nvSpPr>
      <xdr:spPr>
        <a:xfrm>
          <a:off x="1270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41927</xdr:rowOff>
    </xdr:from>
    <xdr:ext cx="762000" cy="259045"/>
    <xdr:sp macro="" textlink="">
      <xdr:nvSpPr>
        <xdr:cNvPr id="214" name="テキスト ボックス 213"/>
        <xdr:cNvSpPr txBox="1"/>
      </xdr:nvSpPr>
      <xdr:spPr>
        <a:xfrm>
          <a:off x="939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類似団体とほぼ同水準で推移しており、健全な財政に寄与しているものと考えている。</a:t>
          </a:r>
        </a:p>
        <a:p>
          <a:r>
            <a:rPr kumimoji="1" lang="ja-JP" altLang="en-US" sz="1300">
              <a:solidFill>
                <a:sysClr val="windowText" lastClr="000000"/>
              </a:solidFill>
              <a:latin typeface="ＭＳ Ｐゴシック"/>
            </a:rPr>
            <a:t>　今後も、他会計への繰出金を抑制するなど、普通会計への負担を減らしていくよう努める。</a:t>
          </a: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73660</xdr:rowOff>
    </xdr:to>
    <xdr:cxnSp macro="">
      <xdr:nvCxnSpPr>
        <xdr:cNvPr id="247" name="直線コネクタ 246"/>
        <xdr:cNvCxnSpPr/>
      </xdr:nvCxnSpPr>
      <xdr:spPr>
        <a:xfrm>
          <a:off x="15671800" y="964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43180</xdr:rowOff>
    </xdr:to>
    <xdr:cxnSp macro="">
      <xdr:nvCxnSpPr>
        <xdr:cNvPr id="250" name="直線コネクタ 249"/>
        <xdr:cNvCxnSpPr/>
      </xdr:nvCxnSpPr>
      <xdr:spPr>
        <a:xfrm>
          <a:off x="14782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43180</xdr:rowOff>
    </xdr:to>
    <xdr:cxnSp macro="">
      <xdr:nvCxnSpPr>
        <xdr:cNvPr id="253" name="直線コネクタ 252"/>
        <xdr:cNvCxnSpPr/>
      </xdr:nvCxnSpPr>
      <xdr:spPr>
        <a:xfrm>
          <a:off x="13893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12700</xdr:rowOff>
    </xdr:to>
    <xdr:cxnSp macro="">
      <xdr:nvCxnSpPr>
        <xdr:cNvPr id="256" name="直線コネクタ 255"/>
        <xdr:cNvCxnSpPr/>
      </xdr:nvCxnSpPr>
      <xdr:spPr>
        <a:xfrm>
          <a:off x="13004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6" name="円/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68" name="円/楕円 267"/>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69" name="テキスト ボックス 268"/>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0" name="円/楕円 269"/>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78757</xdr:rowOff>
    </xdr:from>
    <xdr:ext cx="762000" cy="259045"/>
    <xdr:sp macro="" textlink="">
      <xdr:nvSpPr>
        <xdr:cNvPr id="271" name="テキスト ボックス 270"/>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2" name="円/楕円 271"/>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3" name="テキスト ボックス 272"/>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4" name="円/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75" name="テキスト ボックス 274"/>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類似団体平均値より低くなっており、健全な財政に寄与しているものと考えている。</a:t>
          </a:r>
        </a:p>
        <a:p>
          <a:r>
            <a:rPr kumimoji="1" lang="ja-JP" altLang="en-US" sz="1300">
              <a:solidFill>
                <a:sysClr val="windowText" lastClr="000000"/>
              </a:solidFill>
              <a:latin typeface="ＭＳ Ｐゴシック"/>
            </a:rPr>
            <a:t>「補助金見直しの指針」等に基づき、事業実績の精査や団体自立のための指導等の取組みを行ってきており、今後も、引き続き、同指針等に基づき積極的な見直しに努める。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48078</xdr:rowOff>
    </xdr:from>
    <xdr:to>
      <xdr:col>24</xdr:col>
      <xdr:colOff>31750</xdr:colOff>
      <xdr:row>33</xdr:row>
      <xdr:rowOff>69850</xdr:rowOff>
    </xdr:to>
    <xdr:cxnSp macro="">
      <xdr:nvCxnSpPr>
        <xdr:cNvPr id="310" name="直線コネクタ 309"/>
        <xdr:cNvCxnSpPr/>
      </xdr:nvCxnSpPr>
      <xdr:spPr>
        <a:xfrm flipV="1">
          <a:off x="15671800" y="5705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69850</xdr:rowOff>
    </xdr:from>
    <xdr:to>
      <xdr:col>22</xdr:col>
      <xdr:colOff>565150</xdr:colOff>
      <xdr:row>33</xdr:row>
      <xdr:rowOff>102507</xdr:rowOff>
    </xdr:to>
    <xdr:cxnSp macro="">
      <xdr:nvCxnSpPr>
        <xdr:cNvPr id="313" name="直線コネクタ 312"/>
        <xdr:cNvCxnSpPr/>
      </xdr:nvCxnSpPr>
      <xdr:spPr>
        <a:xfrm flipV="1">
          <a:off x="14782800" y="572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91622</xdr:rowOff>
    </xdr:from>
    <xdr:to>
      <xdr:col>21</xdr:col>
      <xdr:colOff>361950</xdr:colOff>
      <xdr:row>33</xdr:row>
      <xdr:rowOff>102507</xdr:rowOff>
    </xdr:to>
    <xdr:cxnSp macro="">
      <xdr:nvCxnSpPr>
        <xdr:cNvPr id="316" name="直線コネクタ 315"/>
        <xdr:cNvCxnSpPr/>
      </xdr:nvCxnSpPr>
      <xdr:spPr>
        <a:xfrm>
          <a:off x="13893800" y="574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91622</xdr:rowOff>
    </xdr:from>
    <xdr:to>
      <xdr:col>20</xdr:col>
      <xdr:colOff>158750</xdr:colOff>
      <xdr:row>33</xdr:row>
      <xdr:rowOff>91622</xdr:rowOff>
    </xdr:to>
    <xdr:cxnSp macro="">
      <xdr:nvCxnSpPr>
        <xdr:cNvPr id="319" name="直線コネクタ 318"/>
        <xdr:cNvCxnSpPr/>
      </xdr:nvCxnSpPr>
      <xdr:spPr>
        <a:xfrm>
          <a:off x="13004800" y="574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168728</xdr:rowOff>
    </xdr:from>
    <xdr:to>
      <xdr:col>24</xdr:col>
      <xdr:colOff>82550</xdr:colOff>
      <xdr:row>33</xdr:row>
      <xdr:rowOff>98878</xdr:rowOff>
    </xdr:to>
    <xdr:sp macro="" textlink="">
      <xdr:nvSpPr>
        <xdr:cNvPr id="329" name="円/楕円 328"/>
        <xdr:cNvSpPr/>
      </xdr:nvSpPr>
      <xdr:spPr>
        <a:xfrm>
          <a:off x="164592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13805</xdr:rowOff>
    </xdr:from>
    <xdr:ext cx="762000" cy="259045"/>
    <xdr:sp macro="" textlink="">
      <xdr:nvSpPr>
        <xdr:cNvPr id="330" name="補助費等該当値テキスト"/>
        <xdr:cNvSpPr txBox="1"/>
      </xdr:nvSpPr>
      <xdr:spPr>
        <a:xfrm>
          <a:off x="165989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19050</xdr:rowOff>
    </xdr:from>
    <xdr:to>
      <xdr:col>22</xdr:col>
      <xdr:colOff>615950</xdr:colOff>
      <xdr:row>33</xdr:row>
      <xdr:rowOff>120650</xdr:rowOff>
    </xdr:to>
    <xdr:sp macro="" textlink="">
      <xdr:nvSpPr>
        <xdr:cNvPr id="331" name="円/楕円 330"/>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130827</xdr:rowOff>
    </xdr:from>
    <xdr:ext cx="736600" cy="259045"/>
    <xdr:sp macro="" textlink="">
      <xdr:nvSpPr>
        <xdr:cNvPr id="332" name="テキスト ボックス 331"/>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51707</xdr:rowOff>
    </xdr:from>
    <xdr:to>
      <xdr:col>21</xdr:col>
      <xdr:colOff>412750</xdr:colOff>
      <xdr:row>33</xdr:row>
      <xdr:rowOff>153307</xdr:rowOff>
    </xdr:to>
    <xdr:sp macro="" textlink="">
      <xdr:nvSpPr>
        <xdr:cNvPr id="333" name="円/楕円 332"/>
        <xdr:cNvSpPr/>
      </xdr:nvSpPr>
      <xdr:spPr>
        <a:xfrm>
          <a:off x="14732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163484</xdr:rowOff>
    </xdr:from>
    <xdr:ext cx="762000" cy="259045"/>
    <xdr:sp macro="" textlink="">
      <xdr:nvSpPr>
        <xdr:cNvPr id="334" name="テキスト ボックス 333"/>
        <xdr:cNvSpPr txBox="1"/>
      </xdr:nvSpPr>
      <xdr:spPr>
        <a:xfrm>
          <a:off x="14401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40822</xdr:rowOff>
    </xdr:from>
    <xdr:to>
      <xdr:col>20</xdr:col>
      <xdr:colOff>209550</xdr:colOff>
      <xdr:row>33</xdr:row>
      <xdr:rowOff>142422</xdr:rowOff>
    </xdr:to>
    <xdr:sp macro="" textlink="">
      <xdr:nvSpPr>
        <xdr:cNvPr id="335" name="円/楕円 334"/>
        <xdr:cNvSpPr/>
      </xdr:nvSpPr>
      <xdr:spPr>
        <a:xfrm>
          <a:off x="13843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152599</xdr:rowOff>
    </xdr:from>
    <xdr:ext cx="762000" cy="259045"/>
    <xdr:sp macro="" textlink="">
      <xdr:nvSpPr>
        <xdr:cNvPr id="336" name="テキスト ボックス 335"/>
        <xdr:cNvSpPr txBox="1"/>
      </xdr:nvSpPr>
      <xdr:spPr>
        <a:xfrm>
          <a:off x="13512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40822</xdr:rowOff>
    </xdr:from>
    <xdr:to>
      <xdr:col>19</xdr:col>
      <xdr:colOff>6350</xdr:colOff>
      <xdr:row>33</xdr:row>
      <xdr:rowOff>142422</xdr:rowOff>
    </xdr:to>
    <xdr:sp macro="" textlink="">
      <xdr:nvSpPr>
        <xdr:cNvPr id="337" name="円/楕円 336"/>
        <xdr:cNvSpPr/>
      </xdr:nvSpPr>
      <xdr:spPr>
        <a:xfrm>
          <a:off x="12954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152599</xdr:rowOff>
    </xdr:from>
    <xdr:ext cx="762000" cy="259045"/>
    <xdr:sp macro="" textlink="">
      <xdr:nvSpPr>
        <xdr:cNvPr id="338" name="テキスト ボックス 337"/>
        <xdr:cNvSpPr txBox="1"/>
      </xdr:nvSpPr>
      <xdr:spPr>
        <a:xfrm>
          <a:off x="12623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臨時財政対策債を除く公債費については、借入額を元金償還額の範囲内に抑制するとともに、公的資金の補償金免除による繰上償還等に取り組んでいる。</a:t>
          </a:r>
        </a:p>
        <a:p>
          <a:r>
            <a:rPr kumimoji="1" lang="ja-JP" altLang="en-US" sz="1300">
              <a:solidFill>
                <a:sysClr val="windowText" lastClr="000000"/>
              </a:solidFill>
              <a:latin typeface="ＭＳ Ｐゴシック"/>
            </a:rPr>
            <a:t>　今後も、実質的な市債残高を減少させるため、プライマリーバランスの黒字化を確保し、健全財政の維持に努める。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111761</xdr:rowOff>
    </xdr:from>
    <xdr:to>
      <xdr:col>7</xdr:col>
      <xdr:colOff>15875</xdr:colOff>
      <xdr:row>78</xdr:row>
      <xdr:rowOff>165100</xdr:rowOff>
    </xdr:to>
    <xdr:cxnSp macro="">
      <xdr:nvCxnSpPr>
        <xdr:cNvPr id="371" name="直線コネクタ 370"/>
        <xdr:cNvCxnSpPr/>
      </xdr:nvCxnSpPr>
      <xdr:spPr>
        <a:xfrm flipV="1">
          <a:off x="3987800" y="134848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165100</xdr:rowOff>
    </xdr:from>
    <xdr:to>
      <xdr:col>5</xdr:col>
      <xdr:colOff>549275</xdr:colOff>
      <xdr:row>79</xdr:row>
      <xdr:rowOff>54611</xdr:rowOff>
    </xdr:to>
    <xdr:cxnSp macro="">
      <xdr:nvCxnSpPr>
        <xdr:cNvPr id="374" name="直線コネクタ 373"/>
        <xdr:cNvCxnSpPr/>
      </xdr:nvCxnSpPr>
      <xdr:spPr>
        <a:xfrm flipV="1">
          <a:off x="3098800" y="13538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54611</xdr:rowOff>
    </xdr:to>
    <xdr:cxnSp macro="">
      <xdr:nvCxnSpPr>
        <xdr:cNvPr id="377" name="直線コネクタ 376"/>
        <xdr:cNvCxnSpPr/>
      </xdr:nvCxnSpPr>
      <xdr:spPr>
        <a:xfrm>
          <a:off x="2209800" y="13591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54611</xdr:rowOff>
    </xdr:to>
    <xdr:cxnSp macro="">
      <xdr:nvCxnSpPr>
        <xdr:cNvPr id="380" name="直線コネクタ 379"/>
        <xdr:cNvCxnSpPr/>
      </xdr:nvCxnSpPr>
      <xdr:spPr>
        <a:xfrm flipV="1">
          <a:off x="1320800" y="13591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60961</xdr:rowOff>
    </xdr:from>
    <xdr:to>
      <xdr:col>7</xdr:col>
      <xdr:colOff>66675</xdr:colOff>
      <xdr:row>78</xdr:row>
      <xdr:rowOff>162561</xdr:rowOff>
    </xdr:to>
    <xdr:sp macro="" textlink="">
      <xdr:nvSpPr>
        <xdr:cNvPr id="390" name="円/楕円 389"/>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33038</xdr:rowOff>
    </xdr:from>
    <xdr:ext cx="762000" cy="259045"/>
    <xdr:sp macro="" textlink="">
      <xdr:nvSpPr>
        <xdr:cNvPr id="391"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114300</xdr:rowOff>
    </xdr:from>
    <xdr:to>
      <xdr:col>5</xdr:col>
      <xdr:colOff>600075</xdr:colOff>
      <xdr:row>79</xdr:row>
      <xdr:rowOff>44450</xdr:rowOff>
    </xdr:to>
    <xdr:sp macro="" textlink="">
      <xdr:nvSpPr>
        <xdr:cNvPr id="392" name="円/楕円 391"/>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29227</xdr:rowOff>
    </xdr:from>
    <xdr:ext cx="736600" cy="259045"/>
    <xdr:sp macro="" textlink="">
      <xdr:nvSpPr>
        <xdr:cNvPr id="393" name="テキスト ボックス 392"/>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3811</xdr:rowOff>
    </xdr:from>
    <xdr:to>
      <xdr:col>4</xdr:col>
      <xdr:colOff>396875</xdr:colOff>
      <xdr:row>79</xdr:row>
      <xdr:rowOff>105411</xdr:rowOff>
    </xdr:to>
    <xdr:sp macro="" textlink="">
      <xdr:nvSpPr>
        <xdr:cNvPr id="394" name="円/楕円 393"/>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95" name="テキスト ボックス 394"/>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96" name="円/楕円 395"/>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97" name="テキスト ボックス 396"/>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98" name="円/楕円 397"/>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99" name="テキスト ボックス 398"/>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類似団体平均値より低くなっており、健全な財政に寄与しているものと考えている。</a:t>
          </a:r>
        </a:p>
        <a:p>
          <a:r>
            <a:rPr kumimoji="1" lang="ja-JP" altLang="en-US" sz="1300">
              <a:solidFill>
                <a:sysClr val="windowText" lastClr="000000"/>
              </a:solidFill>
              <a:latin typeface="ＭＳ Ｐゴシック"/>
            </a:rPr>
            <a:t>　今後も、人件費、扶助費のほか投資的経費について、各面からコスト縮減に努める。</a:t>
          </a: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21844</xdr:rowOff>
    </xdr:from>
    <xdr:to>
      <xdr:col>24</xdr:col>
      <xdr:colOff>31750</xdr:colOff>
      <xdr:row>76</xdr:row>
      <xdr:rowOff>72137</xdr:rowOff>
    </xdr:to>
    <xdr:cxnSp macro="">
      <xdr:nvCxnSpPr>
        <xdr:cNvPr id="430" name="直線コネクタ 429"/>
        <xdr:cNvCxnSpPr/>
      </xdr:nvCxnSpPr>
      <xdr:spPr>
        <a:xfrm>
          <a:off x="15671800" y="130520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21844</xdr:rowOff>
    </xdr:from>
    <xdr:to>
      <xdr:col>22</xdr:col>
      <xdr:colOff>565150</xdr:colOff>
      <xdr:row>76</xdr:row>
      <xdr:rowOff>62992</xdr:rowOff>
    </xdr:to>
    <xdr:cxnSp macro="">
      <xdr:nvCxnSpPr>
        <xdr:cNvPr id="433" name="直線コネクタ 432"/>
        <xdr:cNvCxnSpPr/>
      </xdr:nvCxnSpPr>
      <xdr:spPr>
        <a:xfrm flipV="1">
          <a:off x="14782800" y="13052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5" name="テキスト ボックス 43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143002</xdr:rowOff>
    </xdr:from>
    <xdr:to>
      <xdr:col>21</xdr:col>
      <xdr:colOff>361950</xdr:colOff>
      <xdr:row>76</xdr:row>
      <xdr:rowOff>62992</xdr:rowOff>
    </xdr:to>
    <xdr:cxnSp macro="">
      <xdr:nvCxnSpPr>
        <xdr:cNvPr id="436" name="直線コネクタ 435"/>
        <xdr:cNvCxnSpPr/>
      </xdr:nvCxnSpPr>
      <xdr:spPr>
        <a:xfrm>
          <a:off x="13893800" y="130017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8" name="テキスト ボックス 437"/>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120142</xdr:rowOff>
    </xdr:from>
    <xdr:to>
      <xdr:col>20</xdr:col>
      <xdr:colOff>158750</xdr:colOff>
      <xdr:row>75</xdr:row>
      <xdr:rowOff>143002</xdr:rowOff>
    </xdr:to>
    <xdr:cxnSp macro="">
      <xdr:nvCxnSpPr>
        <xdr:cNvPr id="439" name="直線コネクタ 438"/>
        <xdr:cNvCxnSpPr/>
      </xdr:nvCxnSpPr>
      <xdr:spPr>
        <a:xfrm>
          <a:off x="13004800" y="12978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49" name="円/楕円 448"/>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50"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142494</xdr:rowOff>
    </xdr:from>
    <xdr:to>
      <xdr:col>22</xdr:col>
      <xdr:colOff>615950</xdr:colOff>
      <xdr:row>76</xdr:row>
      <xdr:rowOff>72644</xdr:rowOff>
    </xdr:to>
    <xdr:sp macro="" textlink="">
      <xdr:nvSpPr>
        <xdr:cNvPr id="451" name="円/楕円 450"/>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82821</xdr:rowOff>
    </xdr:from>
    <xdr:ext cx="736600" cy="259045"/>
    <xdr:sp macro="" textlink="">
      <xdr:nvSpPr>
        <xdr:cNvPr id="452" name="テキスト ボックス 451"/>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53" name="円/楕円 452"/>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123969</xdr:rowOff>
    </xdr:from>
    <xdr:ext cx="762000" cy="259045"/>
    <xdr:sp macro="" textlink="">
      <xdr:nvSpPr>
        <xdr:cNvPr id="454" name="テキスト ボックス 453"/>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92202</xdr:rowOff>
    </xdr:from>
    <xdr:to>
      <xdr:col>20</xdr:col>
      <xdr:colOff>209550</xdr:colOff>
      <xdr:row>76</xdr:row>
      <xdr:rowOff>22352</xdr:rowOff>
    </xdr:to>
    <xdr:sp macro="" textlink="">
      <xdr:nvSpPr>
        <xdr:cNvPr id="455" name="円/楕円 454"/>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56" name="テキスト ボックス 455"/>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69342</xdr:rowOff>
    </xdr:from>
    <xdr:to>
      <xdr:col>19</xdr:col>
      <xdr:colOff>6350</xdr:colOff>
      <xdr:row>75</xdr:row>
      <xdr:rowOff>170942</xdr:rowOff>
    </xdr:to>
    <xdr:sp macro="" textlink="">
      <xdr:nvSpPr>
        <xdr:cNvPr id="457" name="円/楕円 456"/>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9669</xdr:rowOff>
    </xdr:from>
    <xdr:ext cx="762000" cy="259045"/>
    <xdr:sp macro="" textlink="">
      <xdr:nvSpPr>
        <xdr:cNvPr id="458" name="テキスト ボックス 457"/>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鹿児島県鹿児島市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99324</xdr:rowOff>
    </xdr:from>
    <xdr:to>
      <xdr:col>4</xdr:col>
      <xdr:colOff>1117600</xdr:colOff>
      <xdr:row>18</xdr:row>
      <xdr:rowOff>135489</xdr:rowOff>
    </xdr:to>
    <xdr:cxnSp macro="">
      <xdr:nvCxnSpPr>
        <xdr:cNvPr id="48" name="直線コネクタ 47"/>
        <xdr:cNvCxnSpPr/>
      </xdr:nvCxnSpPr>
      <xdr:spPr bwMode="auto">
        <a:xfrm>
          <a:off x="5003800" y="3233049"/>
          <a:ext cx="647700" cy="3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99324</xdr:rowOff>
    </xdr:from>
    <xdr:to>
      <xdr:col>4</xdr:col>
      <xdr:colOff>469900</xdr:colOff>
      <xdr:row>18</xdr:row>
      <xdr:rowOff>116743</xdr:rowOff>
    </xdr:to>
    <xdr:cxnSp macro="">
      <xdr:nvCxnSpPr>
        <xdr:cNvPr id="51" name="直線コネクタ 50"/>
        <xdr:cNvCxnSpPr/>
      </xdr:nvCxnSpPr>
      <xdr:spPr bwMode="auto">
        <a:xfrm flipV="1">
          <a:off x="4305300" y="3233049"/>
          <a:ext cx="698500" cy="1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116743</xdr:rowOff>
    </xdr:from>
    <xdr:to>
      <xdr:col>3</xdr:col>
      <xdr:colOff>904875</xdr:colOff>
      <xdr:row>19</xdr:row>
      <xdr:rowOff>52644</xdr:rowOff>
    </xdr:to>
    <xdr:cxnSp macro="">
      <xdr:nvCxnSpPr>
        <xdr:cNvPr id="54" name="直線コネクタ 53"/>
        <xdr:cNvCxnSpPr/>
      </xdr:nvCxnSpPr>
      <xdr:spPr bwMode="auto">
        <a:xfrm flipV="1">
          <a:off x="3606800" y="3250468"/>
          <a:ext cx="698500" cy="10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120584</xdr:rowOff>
    </xdr:from>
    <xdr:to>
      <xdr:col>3</xdr:col>
      <xdr:colOff>206375</xdr:colOff>
      <xdr:row>19</xdr:row>
      <xdr:rowOff>52644</xdr:rowOff>
    </xdr:to>
    <xdr:cxnSp macro="">
      <xdr:nvCxnSpPr>
        <xdr:cNvPr id="57" name="直線コネクタ 56"/>
        <xdr:cNvCxnSpPr/>
      </xdr:nvCxnSpPr>
      <xdr:spPr bwMode="auto">
        <a:xfrm>
          <a:off x="2908300" y="3254309"/>
          <a:ext cx="698500" cy="10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84689</xdr:rowOff>
    </xdr:from>
    <xdr:to>
      <xdr:col>5</xdr:col>
      <xdr:colOff>34925</xdr:colOff>
      <xdr:row>19</xdr:row>
      <xdr:rowOff>14839</xdr:rowOff>
    </xdr:to>
    <xdr:sp macro="" textlink="">
      <xdr:nvSpPr>
        <xdr:cNvPr id="67" name="円/楕円 66"/>
        <xdr:cNvSpPr/>
      </xdr:nvSpPr>
      <xdr:spPr bwMode="auto">
        <a:xfrm>
          <a:off x="5600700" y="321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56766</xdr:rowOff>
    </xdr:from>
    <xdr:ext cx="762000" cy="259045"/>
    <xdr:sp macro="" textlink="">
      <xdr:nvSpPr>
        <xdr:cNvPr id="68" name="人口1人当たり決算額の推移該当値テキスト130"/>
        <xdr:cNvSpPr txBox="1"/>
      </xdr:nvSpPr>
      <xdr:spPr>
        <a:xfrm>
          <a:off x="5740400" y="31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54,606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48524</xdr:rowOff>
    </xdr:from>
    <xdr:to>
      <xdr:col>4</xdr:col>
      <xdr:colOff>520700</xdr:colOff>
      <xdr:row>18</xdr:row>
      <xdr:rowOff>150124</xdr:rowOff>
    </xdr:to>
    <xdr:sp macro="" textlink="">
      <xdr:nvSpPr>
        <xdr:cNvPr id="69" name="円/楕円 68"/>
        <xdr:cNvSpPr/>
      </xdr:nvSpPr>
      <xdr:spPr bwMode="auto">
        <a:xfrm>
          <a:off x="4953000" y="318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134901</xdr:rowOff>
    </xdr:from>
    <xdr:ext cx="736600" cy="259045"/>
    <xdr:sp macro="" textlink="">
      <xdr:nvSpPr>
        <xdr:cNvPr id="70" name="テキスト ボックス 69"/>
        <xdr:cNvSpPr txBox="1"/>
      </xdr:nvSpPr>
      <xdr:spPr>
        <a:xfrm>
          <a:off x="4622800" y="3268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55,397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65943</xdr:rowOff>
    </xdr:from>
    <xdr:to>
      <xdr:col>3</xdr:col>
      <xdr:colOff>955675</xdr:colOff>
      <xdr:row>18</xdr:row>
      <xdr:rowOff>167543</xdr:rowOff>
    </xdr:to>
    <xdr:sp macro="" textlink="">
      <xdr:nvSpPr>
        <xdr:cNvPr id="71" name="円/楕円 70"/>
        <xdr:cNvSpPr/>
      </xdr:nvSpPr>
      <xdr:spPr bwMode="auto">
        <a:xfrm>
          <a:off x="4254500" y="319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152321</xdr:rowOff>
    </xdr:from>
    <xdr:ext cx="762000" cy="259045"/>
    <xdr:sp macro="" textlink="">
      <xdr:nvSpPr>
        <xdr:cNvPr id="72" name="テキスト ボックス 71"/>
        <xdr:cNvSpPr txBox="1"/>
      </xdr:nvSpPr>
      <xdr:spPr>
        <a:xfrm>
          <a:off x="3924300" y="328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55,016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1844</xdr:rowOff>
    </xdr:from>
    <xdr:to>
      <xdr:col>3</xdr:col>
      <xdr:colOff>257175</xdr:colOff>
      <xdr:row>19</xdr:row>
      <xdr:rowOff>103444</xdr:rowOff>
    </xdr:to>
    <xdr:sp macro="" textlink="">
      <xdr:nvSpPr>
        <xdr:cNvPr id="73" name="円/楕円 72"/>
        <xdr:cNvSpPr/>
      </xdr:nvSpPr>
      <xdr:spPr bwMode="auto">
        <a:xfrm>
          <a:off x="3556000" y="330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88221</xdr:rowOff>
    </xdr:from>
    <xdr:ext cx="762000" cy="259045"/>
    <xdr:sp macro="" textlink="">
      <xdr:nvSpPr>
        <xdr:cNvPr id="74" name="テキスト ボックス 73"/>
        <xdr:cNvSpPr txBox="1"/>
      </xdr:nvSpPr>
      <xdr:spPr>
        <a:xfrm>
          <a:off x="3225800" y="339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52,668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69784</xdr:rowOff>
    </xdr:from>
    <xdr:to>
      <xdr:col>2</xdr:col>
      <xdr:colOff>692150</xdr:colOff>
      <xdr:row>18</xdr:row>
      <xdr:rowOff>171384</xdr:rowOff>
    </xdr:to>
    <xdr:sp macro="" textlink="">
      <xdr:nvSpPr>
        <xdr:cNvPr id="75" name="円/楕円 74"/>
        <xdr:cNvSpPr/>
      </xdr:nvSpPr>
      <xdr:spPr bwMode="auto">
        <a:xfrm>
          <a:off x="2857500" y="3203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156161</xdr:rowOff>
    </xdr:from>
    <xdr:ext cx="762000" cy="259045"/>
    <xdr:sp macro="" textlink="">
      <xdr:nvSpPr>
        <xdr:cNvPr id="76" name="テキスト ボックス 75"/>
        <xdr:cNvSpPr txBox="1"/>
      </xdr:nvSpPr>
      <xdr:spPr>
        <a:xfrm>
          <a:off x="2527300" y="328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51105</xdr:rowOff>
    </xdr:from>
    <xdr:to>
      <xdr:col>4</xdr:col>
      <xdr:colOff>1117600</xdr:colOff>
      <xdr:row>37</xdr:row>
      <xdr:rowOff>153563</xdr:rowOff>
    </xdr:to>
    <xdr:cxnSp macro="">
      <xdr:nvCxnSpPr>
        <xdr:cNvPr id="108" name="直線コネクタ 107"/>
        <xdr:cNvCxnSpPr/>
      </xdr:nvCxnSpPr>
      <xdr:spPr bwMode="auto">
        <a:xfrm>
          <a:off x="5003800" y="7175805"/>
          <a:ext cx="647700" cy="10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24678</xdr:rowOff>
    </xdr:from>
    <xdr:to>
      <xdr:col>4</xdr:col>
      <xdr:colOff>469900</xdr:colOff>
      <xdr:row>37</xdr:row>
      <xdr:rowOff>51105</xdr:rowOff>
    </xdr:to>
    <xdr:cxnSp macro="">
      <xdr:nvCxnSpPr>
        <xdr:cNvPr id="111" name="直線コネクタ 110"/>
        <xdr:cNvCxnSpPr/>
      </xdr:nvCxnSpPr>
      <xdr:spPr bwMode="auto">
        <a:xfrm>
          <a:off x="4305300" y="7149378"/>
          <a:ext cx="698500" cy="2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168559</xdr:rowOff>
    </xdr:from>
    <xdr:to>
      <xdr:col>3</xdr:col>
      <xdr:colOff>904875</xdr:colOff>
      <xdr:row>37</xdr:row>
      <xdr:rowOff>24678</xdr:rowOff>
    </xdr:to>
    <xdr:cxnSp macro="">
      <xdr:nvCxnSpPr>
        <xdr:cNvPr id="114" name="直線コネクタ 113"/>
        <xdr:cNvCxnSpPr/>
      </xdr:nvCxnSpPr>
      <xdr:spPr bwMode="auto">
        <a:xfrm>
          <a:off x="3606800" y="7121809"/>
          <a:ext cx="6985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152329</xdr:rowOff>
    </xdr:from>
    <xdr:to>
      <xdr:col>3</xdr:col>
      <xdr:colOff>206375</xdr:colOff>
      <xdr:row>36</xdr:row>
      <xdr:rowOff>168559</xdr:rowOff>
    </xdr:to>
    <xdr:cxnSp macro="">
      <xdr:nvCxnSpPr>
        <xdr:cNvPr id="117" name="直線コネクタ 116"/>
        <xdr:cNvCxnSpPr/>
      </xdr:nvCxnSpPr>
      <xdr:spPr bwMode="auto">
        <a:xfrm>
          <a:off x="2908300" y="7105579"/>
          <a:ext cx="6985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102763</xdr:rowOff>
    </xdr:from>
    <xdr:to>
      <xdr:col>5</xdr:col>
      <xdr:colOff>34925</xdr:colOff>
      <xdr:row>37</xdr:row>
      <xdr:rowOff>204363</xdr:rowOff>
    </xdr:to>
    <xdr:sp macro="" textlink="">
      <xdr:nvSpPr>
        <xdr:cNvPr id="127" name="円/楕円 126"/>
        <xdr:cNvSpPr/>
      </xdr:nvSpPr>
      <xdr:spPr bwMode="auto">
        <a:xfrm>
          <a:off x="5600700" y="7227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74840</xdr:rowOff>
    </xdr:from>
    <xdr:ext cx="762000" cy="259045"/>
    <xdr:sp macro="" textlink="">
      <xdr:nvSpPr>
        <xdr:cNvPr id="128" name="人口1人当たり決算額の推移該当値テキスト445"/>
        <xdr:cNvSpPr txBox="1"/>
      </xdr:nvSpPr>
      <xdr:spPr>
        <a:xfrm>
          <a:off x="5740400" y="719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4,419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305</xdr:rowOff>
    </xdr:from>
    <xdr:to>
      <xdr:col>4</xdr:col>
      <xdr:colOff>520700</xdr:colOff>
      <xdr:row>37</xdr:row>
      <xdr:rowOff>101905</xdr:rowOff>
    </xdr:to>
    <xdr:sp macro="" textlink="">
      <xdr:nvSpPr>
        <xdr:cNvPr id="129" name="円/楕円 128"/>
        <xdr:cNvSpPr/>
      </xdr:nvSpPr>
      <xdr:spPr bwMode="auto">
        <a:xfrm>
          <a:off x="4953000" y="7125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86682</xdr:rowOff>
    </xdr:from>
    <xdr:ext cx="736600" cy="259045"/>
    <xdr:sp macro="" textlink="">
      <xdr:nvSpPr>
        <xdr:cNvPr id="130" name="テキスト ボックス 129"/>
        <xdr:cNvSpPr txBox="1"/>
      </xdr:nvSpPr>
      <xdr:spPr>
        <a:xfrm>
          <a:off x="4622800" y="721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145328</xdr:rowOff>
    </xdr:from>
    <xdr:to>
      <xdr:col>3</xdr:col>
      <xdr:colOff>955675</xdr:colOff>
      <xdr:row>37</xdr:row>
      <xdr:rowOff>75478</xdr:rowOff>
    </xdr:to>
    <xdr:sp macro="" textlink="">
      <xdr:nvSpPr>
        <xdr:cNvPr id="131" name="円/楕円 130"/>
        <xdr:cNvSpPr/>
      </xdr:nvSpPr>
      <xdr:spPr bwMode="auto">
        <a:xfrm>
          <a:off x="4254500" y="7098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60255</xdr:rowOff>
    </xdr:from>
    <xdr:ext cx="762000" cy="259045"/>
    <xdr:sp macro="" textlink="">
      <xdr:nvSpPr>
        <xdr:cNvPr id="132" name="テキスト ボックス 131"/>
        <xdr:cNvSpPr txBox="1"/>
      </xdr:nvSpPr>
      <xdr:spPr>
        <a:xfrm>
          <a:off x="3924300" y="718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117759</xdr:rowOff>
    </xdr:from>
    <xdr:to>
      <xdr:col>3</xdr:col>
      <xdr:colOff>257175</xdr:colOff>
      <xdr:row>37</xdr:row>
      <xdr:rowOff>47909</xdr:rowOff>
    </xdr:to>
    <xdr:sp macro="" textlink="">
      <xdr:nvSpPr>
        <xdr:cNvPr id="133" name="円/楕円 132"/>
        <xdr:cNvSpPr/>
      </xdr:nvSpPr>
      <xdr:spPr bwMode="auto">
        <a:xfrm>
          <a:off x="3556000" y="707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32686</xdr:rowOff>
    </xdr:from>
    <xdr:ext cx="762000" cy="259045"/>
    <xdr:sp macro="" textlink="">
      <xdr:nvSpPr>
        <xdr:cNvPr id="134" name="テキスト ボックス 133"/>
        <xdr:cNvSpPr txBox="1"/>
      </xdr:nvSpPr>
      <xdr:spPr>
        <a:xfrm>
          <a:off x="3225800" y="715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101529</xdr:rowOff>
    </xdr:from>
    <xdr:to>
      <xdr:col>2</xdr:col>
      <xdr:colOff>692150</xdr:colOff>
      <xdr:row>37</xdr:row>
      <xdr:rowOff>31679</xdr:rowOff>
    </xdr:to>
    <xdr:sp macro="" textlink="">
      <xdr:nvSpPr>
        <xdr:cNvPr id="135" name="円/楕円 134"/>
        <xdr:cNvSpPr/>
      </xdr:nvSpPr>
      <xdr:spPr bwMode="auto">
        <a:xfrm>
          <a:off x="2857500" y="705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16456</xdr:rowOff>
    </xdr:from>
    <xdr:ext cx="762000" cy="259045"/>
    <xdr:sp macro="" textlink="">
      <xdr:nvSpPr>
        <xdr:cNvPr id="136" name="テキスト ボックス 135"/>
        <xdr:cNvSpPr txBox="1"/>
      </xdr:nvSpPr>
      <xdr:spPr>
        <a:xfrm>
          <a:off x="2527300" y="714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606,706
604,362
547.55
247,078,617
239,599,435
5,794,299
129,669,668
278,200,416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58966</xdr:rowOff>
    </xdr:from>
    <xdr:to>
      <xdr:col>6</xdr:col>
      <xdr:colOff>511175</xdr:colOff>
      <xdr:row>36</xdr:row>
      <xdr:rowOff>72644</xdr:rowOff>
    </xdr:to>
    <xdr:cxnSp macro="">
      <xdr:nvCxnSpPr>
        <xdr:cNvPr id="61" name="直線コネクタ 60"/>
        <xdr:cNvCxnSpPr/>
      </xdr:nvCxnSpPr>
      <xdr:spPr>
        <a:xfrm>
          <a:off x="3797300" y="6231166"/>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58966</xdr:rowOff>
    </xdr:from>
    <xdr:to>
      <xdr:col>5</xdr:col>
      <xdr:colOff>358775</xdr:colOff>
      <xdr:row>36</xdr:row>
      <xdr:rowOff>86627</xdr:rowOff>
    </xdr:to>
    <xdr:cxnSp macro="">
      <xdr:nvCxnSpPr>
        <xdr:cNvPr id="64" name="直線コネクタ 63"/>
        <xdr:cNvCxnSpPr/>
      </xdr:nvCxnSpPr>
      <xdr:spPr>
        <a:xfrm flipV="1">
          <a:off x="2908300" y="6231166"/>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86627</xdr:rowOff>
    </xdr:from>
    <xdr:to>
      <xdr:col>4</xdr:col>
      <xdr:colOff>155575</xdr:colOff>
      <xdr:row>36</xdr:row>
      <xdr:rowOff>98323</xdr:rowOff>
    </xdr:to>
    <xdr:cxnSp macro="">
      <xdr:nvCxnSpPr>
        <xdr:cNvPr id="67" name="直線コネクタ 66"/>
        <xdr:cNvCxnSpPr/>
      </xdr:nvCxnSpPr>
      <xdr:spPr>
        <a:xfrm flipV="1">
          <a:off x="2019300" y="6258827"/>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42964</xdr:rowOff>
    </xdr:from>
    <xdr:to>
      <xdr:col>2</xdr:col>
      <xdr:colOff>638175</xdr:colOff>
      <xdr:row>36</xdr:row>
      <xdr:rowOff>98323</xdr:rowOff>
    </xdr:to>
    <xdr:cxnSp macro="">
      <xdr:nvCxnSpPr>
        <xdr:cNvPr id="70" name="直線コネクタ 69"/>
        <xdr:cNvCxnSpPr/>
      </xdr:nvCxnSpPr>
      <xdr:spPr>
        <a:xfrm>
          <a:off x="1130300" y="6215164"/>
          <a:ext cx="8890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21844</xdr:rowOff>
    </xdr:from>
    <xdr:to>
      <xdr:col>6</xdr:col>
      <xdr:colOff>561975</xdr:colOff>
      <xdr:row>36</xdr:row>
      <xdr:rowOff>123444</xdr:rowOff>
    </xdr:to>
    <xdr:sp macro="" textlink="">
      <xdr:nvSpPr>
        <xdr:cNvPr id="80" name="円/楕円 79"/>
        <xdr:cNvSpPr/>
      </xdr:nvSpPr>
      <xdr:spPr>
        <a:xfrm>
          <a:off x="45847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271</xdr:rowOff>
    </xdr:from>
    <xdr:ext cx="534377" cy="259045"/>
    <xdr:sp macro="" textlink="">
      <xdr:nvSpPr>
        <xdr:cNvPr id="81" name="人件費該当値テキスト"/>
        <xdr:cNvSpPr txBox="1"/>
      </xdr:nvSpPr>
      <xdr:spPr>
        <a:xfrm>
          <a:off x="4686300" y="61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52,760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8166</xdr:rowOff>
    </xdr:from>
    <xdr:to>
      <xdr:col>5</xdr:col>
      <xdr:colOff>409575</xdr:colOff>
      <xdr:row>36</xdr:row>
      <xdr:rowOff>109766</xdr:rowOff>
    </xdr:to>
    <xdr:sp macro="" textlink="">
      <xdr:nvSpPr>
        <xdr:cNvPr id="82" name="円/楕円 81"/>
        <xdr:cNvSpPr/>
      </xdr:nvSpPr>
      <xdr:spPr>
        <a:xfrm>
          <a:off x="3746500" y="61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100893</xdr:rowOff>
    </xdr:from>
    <xdr:ext cx="534377" cy="259045"/>
    <xdr:sp macro="" textlink="">
      <xdr:nvSpPr>
        <xdr:cNvPr id="83" name="テキスト ボックス 82"/>
        <xdr:cNvSpPr txBox="1"/>
      </xdr:nvSpPr>
      <xdr:spPr>
        <a:xfrm>
          <a:off x="3530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35827</xdr:rowOff>
    </xdr:from>
    <xdr:to>
      <xdr:col>4</xdr:col>
      <xdr:colOff>206375</xdr:colOff>
      <xdr:row>36</xdr:row>
      <xdr:rowOff>137427</xdr:rowOff>
    </xdr:to>
    <xdr:sp macro="" textlink="">
      <xdr:nvSpPr>
        <xdr:cNvPr id="84" name="円/楕円 83"/>
        <xdr:cNvSpPr/>
      </xdr:nvSpPr>
      <xdr:spPr>
        <a:xfrm>
          <a:off x="2857500" y="620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128554</xdr:rowOff>
    </xdr:from>
    <xdr:ext cx="534377" cy="259045"/>
    <xdr:sp macro="" textlink="">
      <xdr:nvSpPr>
        <xdr:cNvPr id="85" name="テキスト ボックス 84"/>
        <xdr:cNvSpPr txBox="1"/>
      </xdr:nvSpPr>
      <xdr:spPr>
        <a:xfrm>
          <a:off x="2641111" y="63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47523</xdr:rowOff>
    </xdr:from>
    <xdr:to>
      <xdr:col>3</xdr:col>
      <xdr:colOff>3175</xdr:colOff>
      <xdr:row>36</xdr:row>
      <xdr:rowOff>149123</xdr:rowOff>
    </xdr:to>
    <xdr:sp macro="" textlink="">
      <xdr:nvSpPr>
        <xdr:cNvPr id="86" name="円/楕円 85"/>
        <xdr:cNvSpPr/>
      </xdr:nvSpPr>
      <xdr:spPr>
        <a:xfrm>
          <a:off x="1968500" y="62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140250</xdr:rowOff>
    </xdr:from>
    <xdr:ext cx="534377" cy="259045"/>
    <xdr:sp macro="" textlink="">
      <xdr:nvSpPr>
        <xdr:cNvPr id="87" name="テキスト ボックス 86"/>
        <xdr:cNvSpPr txBox="1"/>
      </xdr:nvSpPr>
      <xdr:spPr>
        <a:xfrm>
          <a:off x="1752111" y="63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163614</xdr:rowOff>
    </xdr:from>
    <xdr:to>
      <xdr:col>1</xdr:col>
      <xdr:colOff>485775</xdr:colOff>
      <xdr:row>36</xdr:row>
      <xdr:rowOff>93764</xdr:rowOff>
    </xdr:to>
    <xdr:sp macro="" textlink="">
      <xdr:nvSpPr>
        <xdr:cNvPr id="88" name="円/楕円 87"/>
        <xdr:cNvSpPr/>
      </xdr:nvSpPr>
      <xdr:spPr>
        <a:xfrm>
          <a:off x="1079500" y="61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84891</xdr:rowOff>
    </xdr:from>
    <xdr:ext cx="534377" cy="259045"/>
    <xdr:sp macro="" textlink="">
      <xdr:nvSpPr>
        <xdr:cNvPr id="89" name="テキスト ボックス 88"/>
        <xdr:cNvSpPr txBox="1"/>
      </xdr:nvSpPr>
      <xdr:spPr>
        <a:xfrm>
          <a:off x="863111" y="62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43549</xdr:rowOff>
    </xdr:from>
    <xdr:to>
      <xdr:col>6</xdr:col>
      <xdr:colOff>511175</xdr:colOff>
      <xdr:row>58</xdr:row>
      <xdr:rowOff>43942</xdr:rowOff>
    </xdr:to>
    <xdr:cxnSp macro="">
      <xdr:nvCxnSpPr>
        <xdr:cNvPr id="119" name="直線コネクタ 118"/>
        <xdr:cNvCxnSpPr/>
      </xdr:nvCxnSpPr>
      <xdr:spPr>
        <a:xfrm>
          <a:off x="3797300" y="9987649"/>
          <a:ext cx="8382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43549</xdr:rowOff>
    </xdr:from>
    <xdr:to>
      <xdr:col>5</xdr:col>
      <xdr:colOff>358775</xdr:colOff>
      <xdr:row>58</xdr:row>
      <xdr:rowOff>68428</xdr:rowOff>
    </xdr:to>
    <xdr:cxnSp macro="">
      <xdr:nvCxnSpPr>
        <xdr:cNvPr id="122" name="直線コネクタ 121"/>
        <xdr:cNvCxnSpPr/>
      </xdr:nvCxnSpPr>
      <xdr:spPr>
        <a:xfrm flipV="1">
          <a:off x="2908300" y="9987649"/>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68428</xdr:rowOff>
    </xdr:from>
    <xdr:to>
      <xdr:col>4</xdr:col>
      <xdr:colOff>155575</xdr:colOff>
      <xdr:row>58</xdr:row>
      <xdr:rowOff>100508</xdr:rowOff>
    </xdr:to>
    <xdr:cxnSp macro="">
      <xdr:nvCxnSpPr>
        <xdr:cNvPr id="125" name="直線コネクタ 124"/>
        <xdr:cNvCxnSpPr/>
      </xdr:nvCxnSpPr>
      <xdr:spPr>
        <a:xfrm flipV="1">
          <a:off x="2019300" y="10012528"/>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100508</xdr:rowOff>
    </xdr:from>
    <xdr:to>
      <xdr:col>2</xdr:col>
      <xdr:colOff>638175</xdr:colOff>
      <xdr:row>58</xdr:row>
      <xdr:rowOff>104063</xdr:rowOff>
    </xdr:to>
    <xdr:cxnSp macro="">
      <xdr:nvCxnSpPr>
        <xdr:cNvPr id="128" name="直線コネクタ 127"/>
        <xdr:cNvCxnSpPr/>
      </xdr:nvCxnSpPr>
      <xdr:spPr>
        <a:xfrm flipV="1">
          <a:off x="1130300" y="10044608"/>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164592</xdr:rowOff>
    </xdr:from>
    <xdr:to>
      <xdr:col>6</xdr:col>
      <xdr:colOff>561975</xdr:colOff>
      <xdr:row>58</xdr:row>
      <xdr:rowOff>94742</xdr:rowOff>
    </xdr:to>
    <xdr:sp macro="" textlink="">
      <xdr:nvSpPr>
        <xdr:cNvPr id="138" name="円/楕円 137"/>
        <xdr:cNvSpPr/>
      </xdr:nvSpPr>
      <xdr:spPr>
        <a:xfrm>
          <a:off x="4584700" y="99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143019</xdr:rowOff>
    </xdr:from>
    <xdr:ext cx="534377" cy="259045"/>
    <xdr:sp macro="" textlink="">
      <xdr:nvSpPr>
        <xdr:cNvPr id="139" name="物件費該当値テキスト"/>
        <xdr:cNvSpPr txBox="1"/>
      </xdr:nvSpPr>
      <xdr:spPr>
        <a:xfrm>
          <a:off x="4686300" y="99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164199</xdr:rowOff>
    </xdr:from>
    <xdr:to>
      <xdr:col>5</xdr:col>
      <xdr:colOff>409575</xdr:colOff>
      <xdr:row>58</xdr:row>
      <xdr:rowOff>94349</xdr:rowOff>
    </xdr:to>
    <xdr:sp macro="" textlink="">
      <xdr:nvSpPr>
        <xdr:cNvPr id="140" name="円/楕円 139"/>
        <xdr:cNvSpPr/>
      </xdr:nvSpPr>
      <xdr:spPr>
        <a:xfrm>
          <a:off x="3746500" y="99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85476</xdr:rowOff>
    </xdr:from>
    <xdr:ext cx="534377" cy="259045"/>
    <xdr:sp macro="" textlink="">
      <xdr:nvSpPr>
        <xdr:cNvPr id="141" name="テキスト ボックス 140"/>
        <xdr:cNvSpPr txBox="1"/>
      </xdr:nvSpPr>
      <xdr:spPr>
        <a:xfrm>
          <a:off x="3530111" y="10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17628</xdr:rowOff>
    </xdr:from>
    <xdr:to>
      <xdr:col>4</xdr:col>
      <xdr:colOff>206375</xdr:colOff>
      <xdr:row>58</xdr:row>
      <xdr:rowOff>119228</xdr:rowOff>
    </xdr:to>
    <xdr:sp macro="" textlink="">
      <xdr:nvSpPr>
        <xdr:cNvPr id="142" name="円/楕円 141"/>
        <xdr:cNvSpPr/>
      </xdr:nvSpPr>
      <xdr:spPr>
        <a:xfrm>
          <a:off x="2857500" y="99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110355</xdr:rowOff>
    </xdr:from>
    <xdr:ext cx="534377" cy="259045"/>
    <xdr:sp macro="" textlink="">
      <xdr:nvSpPr>
        <xdr:cNvPr id="143" name="テキスト ボックス 142"/>
        <xdr:cNvSpPr txBox="1"/>
      </xdr:nvSpPr>
      <xdr:spPr>
        <a:xfrm>
          <a:off x="2641111" y="100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49708</xdr:rowOff>
    </xdr:from>
    <xdr:to>
      <xdr:col>3</xdr:col>
      <xdr:colOff>3175</xdr:colOff>
      <xdr:row>58</xdr:row>
      <xdr:rowOff>151308</xdr:rowOff>
    </xdr:to>
    <xdr:sp macro="" textlink="">
      <xdr:nvSpPr>
        <xdr:cNvPr id="144" name="円/楕円 143"/>
        <xdr:cNvSpPr/>
      </xdr:nvSpPr>
      <xdr:spPr>
        <a:xfrm>
          <a:off x="1968500" y="99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142435</xdr:rowOff>
    </xdr:from>
    <xdr:ext cx="534377" cy="259045"/>
    <xdr:sp macro="" textlink="">
      <xdr:nvSpPr>
        <xdr:cNvPr id="145" name="テキスト ボックス 144"/>
        <xdr:cNvSpPr txBox="1"/>
      </xdr:nvSpPr>
      <xdr:spPr>
        <a:xfrm>
          <a:off x="1752111" y="1008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53263</xdr:rowOff>
    </xdr:from>
    <xdr:to>
      <xdr:col>1</xdr:col>
      <xdr:colOff>485775</xdr:colOff>
      <xdr:row>58</xdr:row>
      <xdr:rowOff>154863</xdr:rowOff>
    </xdr:to>
    <xdr:sp macro="" textlink="">
      <xdr:nvSpPr>
        <xdr:cNvPr id="146" name="円/楕円 145"/>
        <xdr:cNvSpPr/>
      </xdr:nvSpPr>
      <xdr:spPr>
        <a:xfrm>
          <a:off x="1079500" y="999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145990</xdr:rowOff>
    </xdr:from>
    <xdr:ext cx="534377" cy="259045"/>
    <xdr:sp macro="" textlink="">
      <xdr:nvSpPr>
        <xdr:cNvPr id="147" name="テキスト ボックス 146"/>
        <xdr:cNvSpPr txBox="1"/>
      </xdr:nvSpPr>
      <xdr:spPr>
        <a:xfrm>
          <a:off x="863111" y="100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93218</xdr:rowOff>
    </xdr:from>
    <xdr:to>
      <xdr:col>6</xdr:col>
      <xdr:colOff>511175</xdr:colOff>
      <xdr:row>76</xdr:row>
      <xdr:rowOff>106299</xdr:rowOff>
    </xdr:to>
    <xdr:cxnSp macro="">
      <xdr:nvCxnSpPr>
        <xdr:cNvPr id="176" name="直線コネクタ 175"/>
        <xdr:cNvCxnSpPr/>
      </xdr:nvCxnSpPr>
      <xdr:spPr>
        <a:xfrm>
          <a:off x="3797300" y="13123418"/>
          <a:ext cx="8382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86995</xdr:rowOff>
    </xdr:from>
    <xdr:to>
      <xdr:col>5</xdr:col>
      <xdr:colOff>358775</xdr:colOff>
      <xdr:row>76</xdr:row>
      <xdr:rowOff>93218</xdr:rowOff>
    </xdr:to>
    <xdr:cxnSp macro="">
      <xdr:nvCxnSpPr>
        <xdr:cNvPr id="179" name="直線コネクタ 178"/>
        <xdr:cNvCxnSpPr/>
      </xdr:nvCxnSpPr>
      <xdr:spPr>
        <a:xfrm>
          <a:off x="2908300" y="13117195"/>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86995</xdr:rowOff>
    </xdr:from>
    <xdr:to>
      <xdr:col>4</xdr:col>
      <xdr:colOff>155575</xdr:colOff>
      <xdr:row>76</xdr:row>
      <xdr:rowOff>88646</xdr:rowOff>
    </xdr:to>
    <xdr:cxnSp macro="">
      <xdr:nvCxnSpPr>
        <xdr:cNvPr id="182" name="直線コネクタ 181"/>
        <xdr:cNvCxnSpPr/>
      </xdr:nvCxnSpPr>
      <xdr:spPr>
        <a:xfrm flipV="1">
          <a:off x="2019300" y="13117195"/>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68453</xdr:rowOff>
    </xdr:from>
    <xdr:to>
      <xdr:col>2</xdr:col>
      <xdr:colOff>638175</xdr:colOff>
      <xdr:row>76</xdr:row>
      <xdr:rowOff>88646</xdr:rowOff>
    </xdr:to>
    <xdr:cxnSp macro="">
      <xdr:nvCxnSpPr>
        <xdr:cNvPr id="185" name="直線コネクタ 184"/>
        <xdr:cNvCxnSpPr/>
      </xdr:nvCxnSpPr>
      <xdr:spPr>
        <a:xfrm>
          <a:off x="1130300" y="1309865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55499</xdr:rowOff>
    </xdr:from>
    <xdr:to>
      <xdr:col>6</xdr:col>
      <xdr:colOff>561975</xdr:colOff>
      <xdr:row>76</xdr:row>
      <xdr:rowOff>157099</xdr:rowOff>
    </xdr:to>
    <xdr:sp macro="" textlink="">
      <xdr:nvSpPr>
        <xdr:cNvPr id="195" name="円/楕円 194"/>
        <xdr:cNvSpPr/>
      </xdr:nvSpPr>
      <xdr:spPr>
        <a:xfrm>
          <a:off x="4584700" y="130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33926</xdr:rowOff>
    </xdr:from>
    <xdr:ext cx="469744" cy="259045"/>
    <xdr:sp macro="" textlink="">
      <xdr:nvSpPr>
        <xdr:cNvPr id="196" name="維持補修費該当値テキスト"/>
        <xdr:cNvSpPr txBox="1"/>
      </xdr:nvSpPr>
      <xdr:spPr>
        <a:xfrm>
          <a:off x="4686300" y="1306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42418</xdr:rowOff>
    </xdr:from>
    <xdr:to>
      <xdr:col>5</xdr:col>
      <xdr:colOff>409575</xdr:colOff>
      <xdr:row>76</xdr:row>
      <xdr:rowOff>144018</xdr:rowOff>
    </xdr:to>
    <xdr:sp macro="" textlink="">
      <xdr:nvSpPr>
        <xdr:cNvPr id="197" name="円/楕円 196"/>
        <xdr:cNvSpPr/>
      </xdr:nvSpPr>
      <xdr:spPr>
        <a:xfrm>
          <a:off x="3746500" y="130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135145</xdr:rowOff>
    </xdr:from>
    <xdr:ext cx="469744" cy="259045"/>
    <xdr:sp macro="" textlink="">
      <xdr:nvSpPr>
        <xdr:cNvPr id="198" name="テキスト ボックス 197"/>
        <xdr:cNvSpPr txBox="1"/>
      </xdr:nvSpPr>
      <xdr:spPr>
        <a:xfrm>
          <a:off x="3562427" y="131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36195</xdr:rowOff>
    </xdr:from>
    <xdr:to>
      <xdr:col>4</xdr:col>
      <xdr:colOff>206375</xdr:colOff>
      <xdr:row>76</xdr:row>
      <xdr:rowOff>137795</xdr:rowOff>
    </xdr:to>
    <xdr:sp macro="" textlink="">
      <xdr:nvSpPr>
        <xdr:cNvPr id="199" name="円/楕円 198"/>
        <xdr:cNvSpPr/>
      </xdr:nvSpPr>
      <xdr:spPr>
        <a:xfrm>
          <a:off x="2857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128922</xdr:rowOff>
    </xdr:from>
    <xdr:ext cx="469744" cy="259045"/>
    <xdr:sp macro="" textlink="">
      <xdr:nvSpPr>
        <xdr:cNvPr id="200" name="テキスト ボックス 199"/>
        <xdr:cNvSpPr txBox="1"/>
      </xdr:nvSpPr>
      <xdr:spPr>
        <a:xfrm>
          <a:off x="2673427" y="131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37846</xdr:rowOff>
    </xdr:from>
    <xdr:to>
      <xdr:col>3</xdr:col>
      <xdr:colOff>3175</xdr:colOff>
      <xdr:row>76</xdr:row>
      <xdr:rowOff>139446</xdr:rowOff>
    </xdr:to>
    <xdr:sp macro="" textlink="">
      <xdr:nvSpPr>
        <xdr:cNvPr id="201" name="円/楕円 200"/>
        <xdr:cNvSpPr/>
      </xdr:nvSpPr>
      <xdr:spPr>
        <a:xfrm>
          <a:off x="1968500" y="130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130573</xdr:rowOff>
    </xdr:from>
    <xdr:ext cx="469744" cy="259045"/>
    <xdr:sp macro="" textlink="">
      <xdr:nvSpPr>
        <xdr:cNvPr id="202" name="テキスト ボックス 201"/>
        <xdr:cNvSpPr txBox="1"/>
      </xdr:nvSpPr>
      <xdr:spPr>
        <a:xfrm>
          <a:off x="1784427" y="131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17653</xdr:rowOff>
    </xdr:from>
    <xdr:to>
      <xdr:col>1</xdr:col>
      <xdr:colOff>485775</xdr:colOff>
      <xdr:row>76</xdr:row>
      <xdr:rowOff>119253</xdr:rowOff>
    </xdr:to>
    <xdr:sp macro="" textlink="">
      <xdr:nvSpPr>
        <xdr:cNvPr id="203" name="円/楕円 202"/>
        <xdr:cNvSpPr/>
      </xdr:nvSpPr>
      <xdr:spPr>
        <a:xfrm>
          <a:off x="1079500" y="130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110380</xdr:rowOff>
    </xdr:from>
    <xdr:ext cx="469744" cy="259045"/>
    <xdr:sp macro="" textlink="">
      <xdr:nvSpPr>
        <xdr:cNvPr id="204" name="テキスト ボックス 203"/>
        <xdr:cNvSpPr txBox="1"/>
      </xdr:nvSpPr>
      <xdr:spPr>
        <a:xfrm>
          <a:off x="895427" y="1314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79959</xdr:rowOff>
    </xdr:from>
    <xdr:to>
      <xdr:col>6</xdr:col>
      <xdr:colOff>511175</xdr:colOff>
      <xdr:row>94</xdr:row>
      <xdr:rowOff>14466</xdr:rowOff>
    </xdr:to>
    <xdr:cxnSp macro="">
      <xdr:nvCxnSpPr>
        <xdr:cNvPr id="234" name="直線コネクタ 233"/>
        <xdr:cNvCxnSpPr/>
      </xdr:nvCxnSpPr>
      <xdr:spPr>
        <a:xfrm flipV="1">
          <a:off x="3797300" y="16024809"/>
          <a:ext cx="838200" cy="10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5"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14466</xdr:rowOff>
    </xdr:from>
    <xdr:to>
      <xdr:col>5</xdr:col>
      <xdr:colOff>358775</xdr:colOff>
      <xdr:row>94</xdr:row>
      <xdr:rowOff>99327</xdr:rowOff>
    </xdr:to>
    <xdr:cxnSp macro="">
      <xdr:nvCxnSpPr>
        <xdr:cNvPr id="237" name="直線コネクタ 236"/>
        <xdr:cNvCxnSpPr/>
      </xdr:nvCxnSpPr>
      <xdr:spPr>
        <a:xfrm flipV="1">
          <a:off x="2908300" y="16130766"/>
          <a:ext cx="889000" cy="8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63009</xdr:rowOff>
    </xdr:from>
    <xdr:ext cx="599010" cy="259045"/>
    <xdr:sp macro="" textlink="">
      <xdr:nvSpPr>
        <xdr:cNvPr id="239" name="テキスト ボックス 238"/>
        <xdr:cNvSpPr txBox="1"/>
      </xdr:nvSpPr>
      <xdr:spPr>
        <a:xfrm>
          <a:off x="3497794"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99327</xdr:rowOff>
    </xdr:from>
    <xdr:to>
      <xdr:col>4</xdr:col>
      <xdr:colOff>155575</xdr:colOff>
      <xdr:row>95</xdr:row>
      <xdr:rowOff>37809</xdr:rowOff>
    </xdr:to>
    <xdr:cxnSp macro="">
      <xdr:nvCxnSpPr>
        <xdr:cNvPr id="240" name="直線コネクタ 239"/>
        <xdr:cNvCxnSpPr/>
      </xdr:nvCxnSpPr>
      <xdr:spPr>
        <a:xfrm flipV="1">
          <a:off x="2019300" y="16215627"/>
          <a:ext cx="8890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100779</xdr:rowOff>
    </xdr:from>
    <xdr:ext cx="534377" cy="259045"/>
    <xdr:sp macro="" textlink="">
      <xdr:nvSpPr>
        <xdr:cNvPr id="242" name="テキスト ボックス 241"/>
        <xdr:cNvSpPr txBox="1"/>
      </xdr:nvSpPr>
      <xdr:spPr>
        <a:xfrm>
          <a:off x="2641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37809</xdr:rowOff>
    </xdr:from>
    <xdr:to>
      <xdr:col>2</xdr:col>
      <xdr:colOff>638175</xdr:colOff>
      <xdr:row>95</xdr:row>
      <xdr:rowOff>83058</xdr:rowOff>
    </xdr:to>
    <xdr:cxnSp macro="">
      <xdr:nvCxnSpPr>
        <xdr:cNvPr id="243" name="直線コネクタ 242"/>
        <xdr:cNvCxnSpPr/>
      </xdr:nvCxnSpPr>
      <xdr:spPr>
        <a:xfrm flipV="1">
          <a:off x="1130300" y="16325559"/>
          <a:ext cx="889000" cy="4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170299</xdr:rowOff>
    </xdr:from>
    <xdr:ext cx="534377" cy="259045"/>
    <xdr:sp macro="" textlink="">
      <xdr:nvSpPr>
        <xdr:cNvPr id="245" name="テキスト ボックス 244"/>
        <xdr:cNvSpPr txBox="1"/>
      </xdr:nvSpPr>
      <xdr:spPr>
        <a:xfrm>
          <a:off x="1752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20680</xdr:rowOff>
    </xdr:from>
    <xdr:ext cx="534377" cy="259045"/>
    <xdr:sp macro="" textlink="">
      <xdr:nvSpPr>
        <xdr:cNvPr id="247" name="テキスト ボックス 246"/>
        <xdr:cNvSpPr txBox="1"/>
      </xdr:nvSpPr>
      <xdr:spPr>
        <a:xfrm>
          <a:off x="863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29159</xdr:rowOff>
    </xdr:from>
    <xdr:to>
      <xdr:col>6</xdr:col>
      <xdr:colOff>561975</xdr:colOff>
      <xdr:row>93</xdr:row>
      <xdr:rowOff>130759</xdr:rowOff>
    </xdr:to>
    <xdr:sp macro="" textlink="">
      <xdr:nvSpPr>
        <xdr:cNvPr id="253" name="円/楕円 252"/>
        <xdr:cNvSpPr/>
      </xdr:nvSpPr>
      <xdr:spPr>
        <a:xfrm>
          <a:off x="4584700" y="15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52036</xdr:rowOff>
    </xdr:from>
    <xdr:ext cx="599010" cy="259045"/>
    <xdr:sp macro="" textlink="">
      <xdr:nvSpPr>
        <xdr:cNvPr id="254" name="扶助費該当値テキスト"/>
        <xdr:cNvSpPr txBox="1"/>
      </xdr:nvSpPr>
      <xdr:spPr>
        <a:xfrm>
          <a:off x="4686300" y="1582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138,204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135116</xdr:rowOff>
    </xdr:from>
    <xdr:to>
      <xdr:col>5</xdr:col>
      <xdr:colOff>409575</xdr:colOff>
      <xdr:row>94</xdr:row>
      <xdr:rowOff>65266</xdr:rowOff>
    </xdr:to>
    <xdr:sp macro="" textlink="">
      <xdr:nvSpPr>
        <xdr:cNvPr id="255" name="円/楕円 254"/>
        <xdr:cNvSpPr/>
      </xdr:nvSpPr>
      <xdr:spPr>
        <a:xfrm>
          <a:off x="3746500" y="160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81793</xdr:rowOff>
    </xdr:from>
    <xdr:ext cx="599010" cy="259045"/>
    <xdr:sp macro="" textlink="">
      <xdr:nvSpPr>
        <xdr:cNvPr id="256" name="テキスト ボックス 255"/>
        <xdr:cNvSpPr txBox="1"/>
      </xdr:nvSpPr>
      <xdr:spPr>
        <a:xfrm>
          <a:off x="3497794" y="1585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129,861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48527</xdr:rowOff>
    </xdr:from>
    <xdr:to>
      <xdr:col>4</xdr:col>
      <xdr:colOff>206375</xdr:colOff>
      <xdr:row>94</xdr:row>
      <xdr:rowOff>150127</xdr:rowOff>
    </xdr:to>
    <xdr:sp macro="" textlink="">
      <xdr:nvSpPr>
        <xdr:cNvPr id="257" name="円/楕円 256"/>
        <xdr:cNvSpPr/>
      </xdr:nvSpPr>
      <xdr:spPr>
        <a:xfrm>
          <a:off x="2857500" y="161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166654</xdr:rowOff>
    </xdr:from>
    <xdr:ext cx="599010" cy="259045"/>
    <xdr:sp macro="" textlink="">
      <xdr:nvSpPr>
        <xdr:cNvPr id="258" name="テキスト ボックス 257"/>
        <xdr:cNvSpPr txBox="1"/>
      </xdr:nvSpPr>
      <xdr:spPr>
        <a:xfrm>
          <a:off x="2608794" y="1594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123,179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158459</xdr:rowOff>
    </xdr:from>
    <xdr:to>
      <xdr:col>3</xdr:col>
      <xdr:colOff>3175</xdr:colOff>
      <xdr:row>95</xdr:row>
      <xdr:rowOff>88609</xdr:rowOff>
    </xdr:to>
    <xdr:sp macro="" textlink="">
      <xdr:nvSpPr>
        <xdr:cNvPr id="259" name="円/楕円 258"/>
        <xdr:cNvSpPr/>
      </xdr:nvSpPr>
      <xdr:spPr>
        <a:xfrm>
          <a:off x="1968500" y="162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105136</xdr:rowOff>
    </xdr:from>
    <xdr:ext cx="599010" cy="259045"/>
    <xdr:sp macro="" textlink="">
      <xdr:nvSpPr>
        <xdr:cNvPr id="260" name="テキスト ボックス 259"/>
        <xdr:cNvSpPr txBox="1"/>
      </xdr:nvSpPr>
      <xdr:spPr>
        <a:xfrm>
          <a:off x="1719794" y="1604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114,523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32258</xdr:rowOff>
    </xdr:from>
    <xdr:to>
      <xdr:col>1</xdr:col>
      <xdr:colOff>485775</xdr:colOff>
      <xdr:row>95</xdr:row>
      <xdr:rowOff>133858</xdr:rowOff>
    </xdr:to>
    <xdr:sp macro="" textlink="">
      <xdr:nvSpPr>
        <xdr:cNvPr id="261" name="円/楕円 260"/>
        <xdr:cNvSpPr/>
      </xdr:nvSpPr>
      <xdr:spPr>
        <a:xfrm>
          <a:off x="1079500" y="163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150385</xdr:rowOff>
    </xdr:from>
    <xdr:ext cx="599010" cy="259045"/>
    <xdr:sp macro="" textlink="">
      <xdr:nvSpPr>
        <xdr:cNvPr id="262" name="テキスト ボックス 261"/>
        <xdr:cNvSpPr txBox="1"/>
      </xdr:nvSpPr>
      <xdr:spPr>
        <a:xfrm>
          <a:off x="830794" y="1609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85568</xdr:rowOff>
    </xdr:from>
    <xdr:to>
      <xdr:col>15</xdr:col>
      <xdr:colOff>180975</xdr:colOff>
      <xdr:row>36</xdr:row>
      <xdr:rowOff>113685</xdr:rowOff>
    </xdr:to>
    <xdr:cxnSp macro="">
      <xdr:nvCxnSpPr>
        <xdr:cNvPr id="289" name="直線コネクタ 288"/>
        <xdr:cNvCxnSpPr/>
      </xdr:nvCxnSpPr>
      <xdr:spPr>
        <a:xfrm>
          <a:off x="9639300" y="6257768"/>
          <a:ext cx="8382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85568</xdr:rowOff>
    </xdr:from>
    <xdr:to>
      <xdr:col>14</xdr:col>
      <xdr:colOff>28575</xdr:colOff>
      <xdr:row>36</xdr:row>
      <xdr:rowOff>107285</xdr:rowOff>
    </xdr:to>
    <xdr:cxnSp macro="">
      <xdr:nvCxnSpPr>
        <xdr:cNvPr id="292" name="直線コネクタ 291"/>
        <xdr:cNvCxnSpPr/>
      </xdr:nvCxnSpPr>
      <xdr:spPr>
        <a:xfrm flipV="1">
          <a:off x="8750300" y="625776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105204</xdr:rowOff>
    </xdr:from>
    <xdr:to>
      <xdr:col>12</xdr:col>
      <xdr:colOff>511175</xdr:colOff>
      <xdr:row>36</xdr:row>
      <xdr:rowOff>107285</xdr:rowOff>
    </xdr:to>
    <xdr:cxnSp macro="">
      <xdr:nvCxnSpPr>
        <xdr:cNvPr id="295" name="直線コネクタ 294"/>
        <xdr:cNvCxnSpPr/>
      </xdr:nvCxnSpPr>
      <xdr:spPr>
        <a:xfrm>
          <a:off x="7861300" y="6277404"/>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105204</xdr:rowOff>
    </xdr:from>
    <xdr:to>
      <xdr:col>11</xdr:col>
      <xdr:colOff>307975</xdr:colOff>
      <xdr:row>36</xdr:row>
      <xdr:rowOff>139037</xdr:rowOff>
    </xdr:to>
    <xdr:cxnSp macro="">
      <xdr:nvCxnSpPr>
        <xdr:cNvPr id="298" name="直線コネクタ 297"/>
        <xdr:cNvCxnSpPr/>
      </xdr:nvCxnSpPr>
      <xdr:spPr>
        <a:xfrm flipV="1">
          <a:off x="6972300" y="6277404"/>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62885</xdr:rowOff>
    </xdr:from>
    <xdr:to>
      <xdr:col>15</xdr:col>
      <xdr:colOff>231775</xdr:colOff>
      <xdr:row>36</xdr:row>
      <xdr:rowOff>164485</xdr:rowOff>
    </xdr:to>
    <xdr:sp macro="" textlink="">
      <xdr:nvSpPr>
        <xdr:cNvPr id="308" name="円/楕円 307"/>
        <xdr:cNvSpPr/>
      </xdr:nvSpPr>
      <xdr:spPr>
        <a:xfrm>
          <a:off x="10426700" y="62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41312</xdr:rowOff>
    </xdr:from>
    <xdr:ext cx="534377" cy="259045"/>
    <xdr:sp macro="" textlink="">
      <xdr:nvSpPr>
        <xdr:cNvPr id="309" name="補助費等該当値テキスト"/>
        <xdr:cNvSpPr txBox="1"/>
      </xdr:nvSpPr>
      <xdr:spPr>
        <a:xfrm>
          <a:off x="10528300" y="621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34768</xdr:rowOff>
    </xdr:from>
    <xdr:to>
      <xdr:col>14</xdr:col>
      <xdr:colOff>79375</xdr:colOff>
      <xdr:row>36</xdr:row>
      <xdr:rowOff>136368</xdr:rowOff>
    </xdr:to>
    <xdr:sp macro="" textlink="">
      <xdr:nvSpPr>
        <xdr:cNvPr id="310" name="円/楕円 309"/>
        <xdr:cNvSpPr/>
      </xdr:nvSpPr>
      <xdr:spPr>
        <a:xfrm>
          <a:off x="9588500" y="62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127495</xdr:rowOff>
    </xdr:from>
    <xdr:ext cx="534377" cy="259045"/>
    <xdr:sp macro="" textlink="">
      <xdr:nvSpPr>
        <xdr:cNvPr id="311" name="テキスト ボックス 310"/>
        <xdr:cNvSpPr txBox="1"/>
      </xdr:nvSpPr>
      <xdr:spPr>
        <a:xfrm>
          <a:off x="9372111" y="629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56485</xdr:rowOff>
    </xdr:from>
    <xdr:to>
      <xdr:col>12</xdr:col>
      <xdr:colOff>561975</xdr:colOff>
      <xdr:row>36</xdr:row>
      <xdr:rowOff>158085</xdr:rowOff>
    </xdr:to>
    <xdr:sp macro="" textlink="">
      <xdr:nvSpPr>
        <xdr:cNvPr id="312" name="円/楕円 311"/>
        <xdr:cNvSpPr/>
      </xdr:nvSpPr>
      <xdr:spPr>
        <a:xfrm>
          <a:off x="8699500" y="62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149212</xdr:rowOff>
    </xdr:from>
    <xdr:ext cx="534377" cy="259045"/>
    <xdr:sp macro="" textlink="">
      <xdr:nvSpPr>
        <xdr:cNvPr id="313" name="テキスト ボックス 312"/>
        <xdr:cNvSpPr txBox="1"/>
      </xdr:nvSpPr>
      <xdr:spPr>
        <a:xfrm>
          <a:off x="8483111" y="63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54404</xdr:rowOff>
    </xdr:from>
    <xdr:to>
      <xdr:col>11</xdr:col>
      <xdr:colOff>358775</xdr:colOff>
      <xdr:row>36</xdr:row>
      <xdr:rowOff>156004</xdr:rowOff>
    </xdr:to>
    <xdr:sp macro="" textlink="">
      <xdr:nvSpPr>
        <xdr:cNvPr id="314" name="円/楕円 313"/>
        <xdr:cNvSpPr/>
      </xdr:nvSpPr>
      <xdr:spPr>
        <a:xfrm>
          <a:off x="7810500" y="62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147131</xdr:rowOff>
    </xdr:from>
    <xdr:ext cx="534377" cy="259045"/>
    <xdr:sp macro="" textlink="">
      <xdr:nvSpPr>
        <xdr:cNvPr id="315" name="テキスト ボックス 314"/>
        <xdr:cNvSpPr txBox="1"/>
      </xdr:nvSpPr>
      <xdr:spPr>
        <a:xfrm>
          <a:off x="7594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88237</xdr:rowOff>
    </xdr:from>
    <xdr:to>
      <xdr:col>10</xdr:col>
      <xdr:colOff>155575</xdr:colOff>
      <xdr:row>37</xdr:row>
      <xdr:rowOff>18387</xdr:rowOff>
    </xdr:to>
    <xdr:sp macro="" textlink="">
      <xdr:nvSpPr>
        <xdr:cNvPr id="316" name="円/楕円 315"/>
        <xdr:cNvSpPr/>
      </xdr:nvSpPr>
      <xdr:spPr>
        <a:xfrm>
          <a:off x="6921500" y="626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9514</xdr:rowOff>
    </xdr:from>
    <xdr:ext cx="534377" cy="259045"/>
    <xdr:sp macro="" textlink="">
      <xdr:nvSpPr>
        <xdr:cNvPr id="317" name="テキスト ボックス 316"/>
        <xdr:cNvSpPr txBox="1"/>
      </xdr:nvSpPr>
      <xdr:spPr>
        <a:xfrm>
          <a:off x="6705111" y="635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110287</xdr:rowOff>
    </xdr:from>
    <xdr:to>
      <xdr:col>15</xdr:col>
      <xdr:colOff>180975</xdr:colOff>
      <xdr:row>55</xdr:row>
      <xdr:rowOff>129165</xdr:rowOff>
    </xdr:to>
    <xdr:cxnSp macro="">
      <xdr:nvCxnSpPr>
        <xdr:cNvPr id="347" name="直線コネクタ 346"/>
        <xdr:cNvCxnSpPr/>
      </xdr:nvCxnSpPr>
      <xdr:spPr>
        <a:xfrm>
          <a:off x="9639300" y="9368587"/>
          <a:ext cx="838200" cy="19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120517</xdr:rowOff>
    </xdr:from>
    <xdr:to>
      <xdr:col>14</xdr:col>
      <xdr:colOff>28575</xdr:colOff>
      <xdr:row>54</xdr:row>
      <xdr:rowOff>110287</xdr:rowOff>
    </xdr:to>
    <xdr:cxnSp macro="">
      <xdr:nvCxnSpPr>
        <xdr:cNvPr id="350" name="直線コネクタ 349"/>
        <xdr:cNvCxnSpPr/>
      </xdr:nvCxnSpPr>
      <xdr:spPr>
        <a:xfrm>
          <a:off x="8750300" y="9207367"/>
          <a:ext cx="889000" cy="16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120517</xdr:rowOff>
    </xdr:from>
    <xdr:to>
      <xdr:col>12</xdr:col>
      <xdr:colOff>511175</xdr:colOff>
      <xdr:row>54</xdr:row>
      <xdr:rowOff>85884</xdr:rowOff>
    </xdr:to>
    <xdr:cxnSp macro="">
      <xdr:nvCxnSpPr>
        <xdr:cNvPr id="353" name="直線コネクタ 352"/>
        <xdr:cNvCxnSpPr/>
      </xdr:nvCxnSpPr>
      <xdr:spPr>
        <a:xfrm flipV="1">
          <a:off x="7861300" y="9207367"/>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169949</xdr:rowOff>
    </xdr:from>
    <xdr:ext cx="534377" cy="259045"/>
    <xdr:sp macro="" textlink="">
      <xdr:nvSpPr>
        <xdr:cNvPr id="355" name="テキスト ボックス 354"/>
        <xdr:cNvSpPr txBox="1"/>
      </xdr:nvSpPr>
      <xdr:spPr>
        <a:xfrm>
          <a:off x="8483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53975</xdr:rowOff>
    </xdr:from>
    <xdr:to>
      <xdr:col>11</xdr:col>
      <xdr:colOff>307975</xdr:colOff>
      <xdr:row>54</xdr:row>
      <xdr:rowOff>85884</xdr:rowOff>
    </xdr:to>
    <xdr:cxnSp macro="">
      <xdr:nvCxnSpPr>
        <xdr:cNvPr id="356" name="直線コネクタ 355"/>
        <xdr:cNvCxnSpPr/>
      </xdr:nvCxnSpPr>
      <xdr:spPr>
        <a:xfrm>
          <a:off x="6972300" y="9312275"/>
          <a:ext cx="8890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73480</xdr:rowOff>
    </xdr:from>
    <xdr:ext cx="534377" cy="259045"/>
    <xdr:sp macro="" textlink="">
      <xdr:nvSpPr>
        <xdr:cNvPr id="358" name="テキスト ボックス 357"/>
        <xdr:cNvSpPr txBox="1"/>
      </xdr:nvSpPr>
      <xdr:spPr>
        <a:xfrm>
          <a:off x="7594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15797</xdr:rowOff>
    </xdr:from>
    <xdr:ext cx="534377" cy="259045"/>
    <xdr:sp macro="" textlink="">
      <xdr:nvSpPr>
        <xdr:cNvPr id="360" name="テキスト ボックス 359"/>
        <xdr:cNvSpPr txBox="1"/>
      </xdr:nvSpPr>
      <xdr:spPr>
        <a:xfrm>
          <a:off x="6705111" y="97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78365</xdr:rowOff>
    </xdr:from>
    <xdr:to>
      <xdr:col>15</xdr:col>
      <xdr:colOff>231775</xdr:colOff>
      <xdr:row>56</xdr:row>
      <xdr:rowOff>8515</xdr:rowOff>
    </xdr:to>
    <xdr:sp macro="" textlink="">
      <xdr:nvSpPr>
        <xdr:cNvPr id="366" name="円/楕円 365"/>
        <xdr:cNvSpPr/>
      </xdr:nvSpPr>
      <xdr:spPr>
        <a:xfrm>
          <a:off x="10426700" y="9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101242</xdr:rowOff>
    </xdr:from>
    <xdr:ext cx="534377" cy="259045"/>
    <xdr:sp macro="" textlink="">
      <xdr:nvSpPr>
        <xdr:cNvPr id="367" name="普通建設事業費該当値テキスト"/>
        <xdr:cNvSpPr txBox="1"/>
      </xdr:nvSpPr>
      <xdr:spPr>
        <a:xfrm>
          <a:off x="10528300" y="93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51,553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59487</xdr:rowOff>
    </xdr:from>
    <xdr:to>
      <xdr:col>14</xdr:col>
      <xdr:colOff>79375</xdr:colOff>
      <xdr:row>54</xdr:row>
      <xdr:rowOff>161087</xdr:rowOff>
    </xdr:to>
    <xdr:sp macro="" textlink="">
      <xdr:nvSpPr>
        <xdr:cNvPr id="368" name="円/楕円 367"/>
        <xdr:cNvSpPr/>
      </xdr:nvSpPr>
      <xdr:spPr>
        <a:xfrm>
          <a:off x="9588500" y="93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6164</xdr:rowOff>
    </xdr:from>
    <xdr:ext cx="534377" cy="259045"/>
    <xdr:sp macro="" textlink="">
      <xdr:nvSpPr>
        <xdr:cNvPr id="369" name="テキスト ボックス 368"/>
        <xdr:cNvSpPr txBox="1"/>
      </xdr:nvSpPr>
      <xdr:spPr>
        <a:xfrm>
          <a:off x="9372111" y="909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69717</xdr:rowOff>
    </xdr:from>
    <xdr:to>
      <xdr:col>12</xdr:col>
      <xdr:colOff>561975</xdr:colOff>
      <xdr:row>53</xdr:row>
      <xdr:rowOff>171317</xdr:rowOff>
    </xdr:to>
    <xdr:sp macro="" textlink="">
      <xdr:nvSpPr>
        <xdr:cNvPr id="370" name="円/楕円 369"/>
        <xdr:cNvSpPr/>
      </xdr:nvSpPr>
      <xdr:spPr>
        <a:xfrm>
          <a:off x="8699500" y="91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16394</xdr:rowOff>
    </xdr:from>
    <xdr:ext cx="534377" cy="259045"/>
    <xdr:sp macro="" textlink="">
      <xdr:nvSpPr>
        <xdr:cNvPr id="371" name="テキスト ボックス 370"/>
        <xdr:cNvSpPr txBox="1"/>
      </xdr:nvSpPr>
      <xdr:spPr>
        <a:xfrm>
          <a:off x="8483111" y="893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70,007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35084</xdr:rowOff>
    </xdr:from>
    <xdr:to>
      <xdr:col>11</xdr:col>
      <xdr:colOff>358775</xdr:colOff>
      <xdr:row>54</xdr:row>
      <xdr:rowOff>136684</xdr:rowOff>
    </xdr:to>
    <xdr:sp macro="" textlink="">
      <xdr:nvSpPr>
        <xdr:cNvPr id="372" name="円/楕円 371"/>
        <xdr:cNvSpPr/>
      </xdr:nvSpPr>
      <xdr:spPr>
        <a:xfrm>
          <a:off x="7810500" y="92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153211</xdr:rowOff>
    </xdr:from>
    <xdr:ext cx="534377" cy="259045"/>
    <xdr:sp macro="" textlink="">
      <xdr:nvSpPr>
        <xdr:cNvPr id="373" name="テキスト ボックス 372"/>
        <xdr:cNvSpPr txBox="1"/>
      </xdr:nvSpPr>
      <xdr:spPr>
        <a:xfrm>
          <a:off x="7594111" y="90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3175</xdr:rowOff>
    </xdr:from>
    <xdr:to>
      <xdr:col>10</xdr:col>
      <xdr:colOff>155575</xdr:colOff>
      <xdr:row>54</xdr:row>
      <xdr:rowOff>104775</xdr:rowOff>
    </xdr:to>
    <xdr:sp macro="" textlink="">
      <xdr:nvSpPr>
        <xdr:cNvPr id="374" name="円/楕円 373"/>
        <xdr:cNvSpPr/>
      </xdr:nvSpPr>
      <xdr:spPr>
        <a:xfrm>
          <a:off x="6921500" y="92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121302</xdr:rowOff>
    </xdr:from>
    <xdr:ext cx="534377" cy="259045"/>
    <xdr:sp macro="" textlink="">
      <xdr:nvSpPr>
        <xdr:cNvPr id="375" name="テキスト ボックス 374"/>
        <xdr:cNvSpPr txBox="1"/>
      </xdr:nvSpPr>
      <xdr:spPr>
        <a:xfrm>
          <a:off x="6705111" y="90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44991</xdr:rowOff>
    </xdr:from>
    <xdr:to>
      <xdr:col>15</xdr:col>
      <xdr:colOff>180975</xdr:colOff>
      <xdr:row>76</xdr:row>
      <xdr:rowOff>49129</xdr:rowOff>
    </xdr:to>
    <xdr:cxnSp macro="">
      <xdr:nvCxnSpPr>
        <xdr:cNvPr id="402" name="直線コネクタ 401"/>
        <xdr:cNvCxnSpPr/>
      </xdr:nvCxnSpPr>
      <xdr:spPr>
        <a:xfrm>
          <a:off x="9639300" y="12732291"/>
          <a:ext cx="838200" cy="34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116042</xdr:rowOff>
    </xdr:from>
    <xdr:ext cx="534377" cy="259045"/>
    <xdr:sp macro="" textlink="">
      <xdr:nvSpPr>
        <xdr:cNvPr id="403" name="普通建設事業費 （ うち新規整備　）平均値テキスト"/>
        <xdr:cNvSpPr txBox="1"/>
      </xdr:nvSpPr>
      <xdr:spPr>
        <a:xfrm>
          <a:off x="10528300" y="13146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95923</xdr:rowOff>
    </xdr:from>
    <xdr:to>
      <xdr:col>14</xdr:col>
      <xdr:colOff>28575</xdr:colOff>
      <xdr:row>74</xdr:row>
      <xdr:rowOff>44991</xdr:rowOff>
    </xdr:to>
    <xdr:cxnSp macro="">
      <xdr:nvCxnSpPr>
        <xdr:cNvPr id="405" name="直線コネクタ 404"/>
        <xdr:cNvCxnSpPr/>
      </xdr:nvCxnSpPr>
      <xdr:spPr>
        <a:xfrm>
          <a:off x="8750300" y="12611773"/>
          <a:ext cx="889000" cy="1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111562</xdr:rowOff>
    </xdr:from>
    <xdr:ext cx="534377" cy="259045"/>
    <xdr:sp macro="" textlink="">
      <xdr:nvSpPr>
        <xdr:cNvPr id="407" name="テキスト ボックス 406"/>
        <xdr:cNvSpPr txBox="1"/>
      </xdr:nvSpPr>
      <xdr:spPr>
        <a:xfrm>
          <a:off x="9372111" y="131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91262</xdr:rowOff>
    </xdr:from>
    <xdr:ext cx="534377" cy="259045"/>
    <xdr:sp macro="" textlink="">
      <xdr:nvSpPr>
        <xdr:cNvPr id="409" name="テキスト ボックス 408"/>
        <xdr:cNvSpPr txBox="1"/>
      </xdr:nvSpPr>
      <xdr:spPr>
        <a:xfrm>
          <a:off x="8483111" y="131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169779</xdr:rowOff>
    </xdr:from>
    <xdr:to>
      <xdr:col>15</xdr:col>
      <xdr:colOff>231775</xdr:colOff>
      <xdr:row>76</xdr:row>
      <xdr:rowOff>99929</xdr:rowOff>
    </xdr:to>
    <xdr:sp macro="" textlink="">
      <xdr:nvSpPr>
        <xdr:cNvPr id="415" name="円/楕円 414"/>
        <xdr:cNvSpPr/>
      </xdr:nvSpPr>
      <xdr:spPr>
        <a:xfrm>
          <a:off x="10426700" y="130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21206</xdr:rowOff>
    </xdr:from>
    <xdr:ext cx="534377" cy="259045"/>
    <xdr:sp macro="" textlink="">
      <xdr:nvSpPr>
        <xdr:cNvPr id="416" name="普通建設事業費 （ うち新規整備　）該当値テキスト"/>
        <xdr:cNvSpPr txBox="1"/>
      </xdr:nvSpPr>
      <xdr:spPr>
        <a:xfrm>
          <a:off x="10528300" y="1287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18,962</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165641</xdr:rowOff>
    </xdr:from>
    <xdr:to>
      <xdr:col>14</xdr:col>
      <xdr:colOff>79375</xdr:colOff>
      <xdr:row>74</xdr:row>
      <xdr:rowOff>95791</xdr:rowOff>
    </xdr:to>
    <xdr:sp macro="" textlink="">
      <xdr:nvSpPr>
        <xdr:cNvPr id="417" name="円/楕円 416"/>
        <xdr:cNvSpPr/>
      </xdr:nvSpPr>
      <xdr:spPr>
        <a:xfrm>
          <a:off x="9588500" y="126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112318</xdr:rowOff>
    </xdr:from>
    <xdr:ext cx="534377" cy="259045"/>
    <xdr:sp macro="" textlink="">
      <xdr:nvSpPr>
        <xdr:cNvPr id="418" name="テキスト ボックス 417"/>
        <xdr:cNvSpPr txBox="1"/>
      </xdr:nvSpPr>
      <xdr:spPr>
        <a:xfrm>
          <a:off x="9372111" y="124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34,143</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45123</xdr:rowOff>
    </xdr:from>
    <xdr:to>
      <xdr:col>12</xdr:col>
      <xdr:colOff>561975</xdr:colOff>
      <xdr:row>73</xdr:row>
      <xdr:rowOff>146723</xdr:rowOff>
    </xdr:to>
    <xdr:sp macro="" textlink="">
      <xdr:nvSpPr>
        <xdr:cNvPr id="419" name="円/楕円 418"/>
        <xdr:cNvSpPr/>
      </xdr:nvSpPr>
      <xdr:spPr>
        <a:xfrm>
          <a:off x="8699500" y="125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163250</xdr:rowOff>
    </xdr:from>
    <xdr:ext cx="534377" cy="259045"/>
    <xdr:sp macro="" textlink="">
      <xdr:nvSpPr>
        <xdr:cNvPr id="420" name="テキスト ボックス 419"/>
        <xdr:cNvSpPr txBox="1"/>
      </xdr:nvSpPr>
      <xdr:spPr>
        <a:xfrm>
          <a:off x="8483111" y="1233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75202</xdr:rowOff>
    </xdr:from>
    <xdr:to>
      <xdr:col>15</xdr:col>
      <xdr:colOff>180975</xdr:colOff>
      <xdr:row>97</xdr:row>
      <xdr:rowOff>103156</xdr:rowOff>
    </xdr:to>
    <xdr:cxnSp macro="">
      <xdr:nvCxnSpPr>
        <xdr:cNvPr id="452" name="直線コネクタ 451"/>
        <xdr:cNvCxnSpPr/>
      </xdr:nvCxnSpPr>
      <xdr:spPr>
        <a:xfrm flipV="1">
          <a:off x="9639300" y="16534402"/>
          <a:ext cx="838200" cy="19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103156</xdr:rowOff>
    </xdr:from>
    <xdr:to>
      <xdr:col>14</xdr:col>
      <xdr:colOff>28575</xdr:colOff>
      <xdr:row>97</xdr:row>
      <xdr:rowOff>160536</xdr:rowOff>
    </xdr:to>
    <xdr:cxnSp macro="">
      <xdr:nvCxnSpPr>
        <xdr:cNvPr id="455" name="直線コネクタ 454"/>
        <xdr:cNvCxnSpPr/>
      </xdr:nvCxnSpPr>
      <xdr:spPr>
        <a:xfrm flipV="1">
          <a:off x="8750300" y="16733806"/>
          <a:ext cx="889000" cy="5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24402</xdr:rowOff>
    </xdr:from>
    <xdr:to>
      <xdr:col>15</xdr:col>
      <xdr:colOff>231775</xdr:colOff>
      <xdr:row>96</xdr:row>
      <xdr:rowOff>126002</xdr:rowOff>
    </xdr:to>
    <xdr:sp macro="" textlink="">
      <xdr:nvSpPr>
        <xdr:cNvPr id="465" name="円/楕円 464"/>
        <xdr:cNvSpPr/>
      </xdr:nvSpPr>
      <xdr:spPr>
        <a:xfrm>
          <a:off x="10426700" y="1648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47279</xdr:rowOff>
    </xdr:from>
    <xdr:ext cx="534377" cy="259045"/>
    <xdr:sp macro="" textlink="">
      <xdr:nvSpPr>
        <xdr:cNvPr id="466" name="普通建設事業費 （ うち更新整備　）該当値テキスト"/>
        <xdr:cNvSpPr txBox="1"/>
      </xdr:nvSpPr>
      <xdr:spPr>
        <a:xfrm>
          <a:off x="10528300" y="163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52356</xdr:rowOff>
    </xdr:from>
    <xdr:to>
      <xdr:col>14</xdr:col>
      <xdr:colOff>79375</xdr:colOff>
      <xdr:row>97</xdr:row>
      <xdr:rowOff>153956</xdr:rowOff>
    </xdr:to>
    <xdr:sp macro="" textlink="">
      <xdr:nvSpPr>
        <xdr:cNvPr id="467" name="円/楕円 466"/>
        <xdr:cNvSpPr/>
      </xdr:nvSpPr>
      <xdr:spPr>
        <a:xfrm>
          <a:off x="9588500" y="166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145083</xdr:rowOff>
    </xdr:from>
    <xdr:ext cx="534377" cy="259045"/>
    <xdr:sp macro="" textlink="">
      <xdr:nvSpPr>
        <xdr:cNvPr id="468" name="テキスト ボックス 467"/>
        <xdr:cNvSpPr txBox="1"/>
      </xdr:nvSpPr>
      <xdr:spPr>
        <a:xfrm>
          <a:off x="9372111" y="167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109736</xdr:rowOff>
    </xdr:from>
    <xdr:to>
      <xdr:col>12</xdr:col>
      <xdr:colOff>561975</xdr:colOff>
      <xdr:row>98</xdr:row>
      <xdr:rowOff>39886</xdr:rowOff>
    </xdr:to>
    <xdr:sp macro="" textlink="">
      <xdr:nvSpPr>
        <xdr:cNvPr id="469" name="円/楕円 468"/>
        <xdr:cNvSpPr/>
      </xdr:nvSpPr>
      <xdr:spPr>
        <a:xfrm>
          <a:off x="8699500" y="167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31013</xdr:rowOff>
    </xdr:from>
    <xdr:ext cx="534377" cy="259045"/>
    <xdr:sp macro="" textlink="">
      <xdr:nvSpPr>
        <xdr:cNvPr id="470" name="テキスト ボックス 469"/>
        <xdr:cNvSpPr txBox="1"/>
      </xdr:nvSpPr>
      <xdr:spPr>
        <a:xfrm>
          <a:off x="8483111" y="168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47966</xdr:rowOff>
    </xdr:from>
    <xdr:to>
      <xdr:col>23</xdr:col>
      <xdr:colOff>517525</xdr:colOff>
      <xdr:row>39</xdr:row>
      <xdr:rowOff>53453</xdr:rowOff>
    </xdr:to>
    <xdr:cxnSp macro="">
      <xdr:nvCxnSpPr>
        <xdr:cNvPr id="501" name="直線コネクタ 500"/>
        <xdr:cNvCxnSpPr/>
      </xdr:nvCxnSpPr>
      <xdr:spPr>
        <a:xfrm>
          <a:off x="15481300" y="673451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153313</xdr:rowOff>
    </xdr:from>
    <xdr:ext cx="469744" cy="259045"/>
    <xdr:sp macro="" textlink="">
      <xdr:nvSpPr>
        <xdr:cNvPr id="502" name="災害復旧事業費平均値テキスト"/>
        <xdr:cNvSpPr txBox="1"/>
      </xdr:nvSpPr>
      <xdr:spPr>
        <a:xfrm>
          <a:off x="16370300" y="6668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47966</xdr:rowOff>
    </xdr:from>
    <xdr:to>
      <xdr:col>22</xdr:col>
      <xdr:colOff>365125</xdr:colOff>
      <xdr:row>39</xdr:row>
      <xdr:rowOff>70173</xdr:rowOff>
    </xdr:to>
    <xdr:cxnSp macro="">
      <xdr:nvCxnSpPr>
        <xdr:cNvPr id="504" name="直線コネクタ 503"/>
        <xdr:cNvCxnSpPr/>
      </xdr:nvCxnSpPr>
      <xdr:spPr>
        <a:xfrm flipV="1">
          <a:off x="14592300" y="6734516"/>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107234</xdr:rowOff>
    </xdr:from>
    <xdr:ext cx="469744" cy="259045"/>
    <xdr:sp macro="" textlink="">
      <xdr:nvSpPr>
        <xdr:cNvPr id="506" name="テキスト ボックス 505"/>
        <xdr:cNvSpPr txBox="1"/>
      </xdr:nvSpPr>
      <xdr:spPr>
        <a:xfrm>
          <a:off x="15246427"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61682</xdr:rowOff>
    </xdr:from>
    <xdr:to>
      <xdr:col>21</xdr:col>
      <xdr:colOff>161925</xdr:colOff>
      <xdr:row>39</xdr:row>
      <xdr:rowOff>70173</xdr:rowOff>
    </xdr:to>
    <xdr:cxnSp macro="">
      <xdr:nvCxnSpPr>
        <xdr:cNvPr id="507" name="直線コネクタ 506"/>
        <xdr:cNvCxnSpPr/>
      </xdr:nvCxnSpPr>
      <xdr:spPr>
        <a:xfrm>
          <a:off x="13703300" y="6748232"/>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56783</xdr:rowOff>
    </xdr:from>
    <xdr:to>
      <xdr:col>19</xdr:col>
      <xdr:colOff>644525</xdr:colOff>
      <xdr:row>39</xdr:row>
      <xdr:rowOff>61682</xdr:rowOff>
    </xdr:to>
    <xdr:cxnSp macro="">
      <xdr:nvCxnSpPr>
        <xdr:cNvPr id="510" name="直線コネクタ 509"/>
        <xdr:cNvCxnSpPr/>
      </xdr:nvCxnSpPr>
      <xdr:spPr>
        <a:xfrm>
          <a:off x="12814300" y="674333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108377</xdr:rowOff>
    </xdr:from>
    <xdr:ext cx="378565" cy="259045"/>
    <xdr:sp macro="" textlink="">
      <xdr:nvSpPr>
        <xdr:cNvPr id="512" name="テキスト ボックス 511"/>
        <xdr:cNvSpPr txBox="1"/>
      </xdr:nvSpPr>
      <xdr:spPr>
        <a:xfrm>
          <a:off x="13514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2653</xdr:rowOff>
    </xdr:from>
    <xdr:to>
      <xdr:col>23</xdr:col>
      <xdr:colOff>568325</xdr:colOff>
      <xdr:row>39</xdr:row>
      <xdr:rowOff>104253</xdr:rowOff>
    </xdr:to>
    <xdr:sp macro="" textlink="">
      <xdr:nvSpPr>
        <xdr:cNvPr id="520" name="円/楕円 519"/>
        <xdr:cNvSpPr/>
      </xdr:nvSpPr>
      <xdr:spPr>
        <a:xfrm>
          <a:off x="16268700" y="66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133480</xdr:rowOff>
    </xdr:from>
    <xdr:ext cx="469744" cy="259045"/>
    <xdr:sp macro="" textlink="">
      <xdr:nvSpPr>
        <xdr:cNvPr id="521" name="災害復旧事業費該当値テキスト"/>
        <xdr:cNvSpPr txBox="1"/>
      </xdr:nvSpPr>
      <xdr:spPr>
        <a:xfrm>
          <a:off x="16370300" y="647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168616</xdr:rowOff>
    </xdr:from>
    <xdr:to>
      <xdr:col>22</xdr:col>
      <xdr:colOff>415925</xdr:colOff>
      <xdr:row>39</xdr:row>
      <xdr:rowOff>98766</xdr:rowOff>
    </xdr:to>
    <xdr:sp macro="" textlink="">
      <xdr:nvSpPr>
        <xdr:cNvPr id="522" name="円/楕円 521"/>
        <xdr:cNvSpPr/>
      </xdr:nvSpPr>
      <xdr:spPr>
        <a:xfrm>
          <a:off x="15430500" y="66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115293</xdr:rowOff>
    </xdr:from>
    <xdr:ext cx="469744" cy="259045"/>
    <xdr:sp macro="" textlink="">
      <xdr:nvSpPr>
        <xdr:cNvPr id="523" name="テキスト ボックス 522"/>
        <xdr:cNvSpPr txBox="1"/>
      </xdr:nvSpPr>
      <xdr:spPr>
        <a:xfrm>
          <a:off x="15246427" y="645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19373</xdr:rowOff>
    </xdr:from>
    <xdr:to>
      <xdr:col>21</xdr:col>
      <xdr:colOff>212725</xdr:colOff>
      <xdr:row>39</xdr:row>
      <xdr:rowOff>120973</xdr:rowOff>
    </xdr:to>
    <xdr:sp macro="" textlink="">
      <xdr:nvSpPr>
        <xdr:cNvPr id="524" name="円/楕円 523"/>
        <xdr:cNvSpPr/>
      </xdr:nvSpPr>
      <xdr:spPr>
        <a:xfrm>
          <a:off x="14541500" y="67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112100</xdr:rowOff>
    </xdr:from>
    <xdr:ext cx="378565" cy="259045"/>
    <xdr:sp macro="" textlink="">
      <xdr:nvSpPr>
        <xdr:cNvPr id="525" name="テキスト ボックス 524"/>
        <xdr:cNvSpPr txBox="1"/>
      </xdr:nvSpPr>
      <xdr:spPr>
        <a:xfrm>
          <a:off x="14403017" y="67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10882</xdr:rowOff>
    </xdr:from>
    <xdr:to>
      <xdr:col>20</xdr:col>
      <xdr:colOff>9525</xdr:colOff>
      <xdr:row>39</xdr:row>
      <xdr:rowOff>112482</xdr:rowOff>
    </xdr:to>
    <xdr:sp macro="" textlink="">
      <xdr:nvSpPr>
        <xdr:cNvPr id="526" name="円/楕円 525"/>
        <xdr:cNvSpPr/>
      </xdr:nvSpPr>
      <xdr:spPr>
        <a:xfrm>
          <a:off x="13652500" y="6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129009</xdr:rowOff>
    </xdr:from>
    <xdr:ext cx="469744" cy="259045"/>
    <xdr:sp macro="" textlink="">
      <xdr:nvSpPr>
        <xdr:cNvPr id="527" name="テキスト ボックス 526"/>
        <xdr:cNvSpPr txBox="1"/>
      </xdr:nvSpPr>
      <xdr:spPr>
        <a:xfrm>
          <a:off x="13468427" y="64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5983</xdr:rowOff>
    </xdr:from>
    <xdr:to>
      <xdr:col>18</xdr:col>
      <xdr:colOff>492125</xdr:colOff>
      <xdr:row>39</xdr:row>
      <xdr:rowOff>107583</xdr:rowOff>
    </xdr:to>
    <xdr:sp macro="" textlink="">
      <xdr:nvSpPr>
        <xdr:cNvPr id="528" name="円/楕円 527"/>
        <xdr:cNvSpPr/>
      </xdr:nvSpPr>
      <xdr:spPr>
        <a:xfrm>
          <a:off x="12763500" y="66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98710</xdr:rowOff>
    </xdr:from>
    <xdr:ext cx="469744" cy="259045"/>
    <xdr:sp macro="" textlink="">
      <xdr:nvSpPr>
        <xdr:cNvPr id="529" name="テキスト ボックス 528"/>
        <xdr:cNvSpPr txBox="1"/>
      </xdr:nvSpPr>
      <xdr:spPr>
        <a:xfrm>
          <a:off x="12579427" y="678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98389</xdr:rowOff>
    </xdr:from>
    <xdr:to>
      <xdr:col>23</xdr:col>
      <xdr:colOff>517525</xdr:colOff>
      <xdr:row>73</xdr:row>
      <xdr:rowOff>170822</xdr:rowOff>
    </xdr:to>
    <xdr:cxnSp macro="">
      <xdr:nvCxnSpPr>
        <xdr:cNvPr id="610" name="直線コネクタ 609"/>
        <xdr:cNvCxnSpPr/>
      </xdr:nvCxnSpPr>
      <xdr:spPr>
        <a:xfrm>
          <a:off x="15481300" y="12614239"/>
          <a:ext cx="838200" cy="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58024</xdr:rowOff>
    </xdr:from>
    <xdr:to>
      <xdr:col>22</xdr:col>
      <xdr:colOff>365125</xdr:colOff>
      <xdr:row>73</xdr:row>
      <xdr:rowOff>98389</xdr:rowOff>
    </xdr:to>
    <xdr:cxnSp macro="">
      <xdr:nvCxnSpPr>
        <xdr:cNvPr id="613" name="直線コネクタ 612"/>
        <xdr:cNvCxnSpPr/>
      </xdr:nvCxnSpPr>
      <xdr:spPr>
        <a:xfrm>
          <a:off x="14592300" y="12573874"/>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58024</xdr:rowOff>
    </xdr:from>
    <xdr:to>
      <xdr:col>21</xdr:col>
      <xdr:colOff>161925</xdr:colOff>
      <xdr:row>73</xdr:row>
      <xdr:rowOff>71642</xdr:rowOff>
    </xdr:to>
    <xdr:cxnSp macro="">
      <xdr:nvCxnSpPr>
        <xdr:cNvPr id="616" name="直線コネクタ 615"/>
        <xdr:cNvCxnSpPr/>
      </xdr:nvCxnSpPr>
      <xdr:spPr>
        <a:xfrm flipV="1">
          <a:off x="13703300" y="12573874"/>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8" name="テキスト ボックス 617"/>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62564</xdr:rowOff>
    </xdr:from>
    <xdr:to>
      <xdr:col>19</xdr:col>
      <xdr:colOff>644525</xdr:colOff>
      <xdr:row>73</xdr:row>
      <xdr:rowOff>71642</xdr:rowOff>
    </xdr:to>
    <xdr:cxnSp macro="">
      <xdr:nvCxnSpPr>
        <xdr:cNvPr id="619" name="直線コネクタ 618"/>
        <xdr:cNvCxnSpPr/>
      </xdr:nvCxnSpPr>
      <xdr:spPr>
        <a:xfrm>
          <a:off x="12814300" y="12578414"/>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21" name="テキスト ボックス 620"/>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130976</xdr:rowOff>
    </xdr:from>
    <xdr:ext cx="534377" cy="259045"/>
    <xdr:sp macro="" textlink="">
      <xdr:nvSpPr>
        <xdr:cNvPr id="623" name="テキスト ボックス 622"/>
        <xdr:cNvSpPr txBox="1"/>
      </xdr:nvSpPr>
      <xdr:spPr>
        <a:xfrm>
          <a:off x="12547111" y="126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120022</xdr:rowOff>
    </xdr:from>
    <xdr:to>
      <xdr:col>23</xdr:col>
      <xdr:colOff>568325</xdr:colOff>
      <xdr:row>74</xdr:row>
      <xdr:rowOff>50172</xdr:rowOff>
    </xdr:to>
    <xdr:sp macro="" textlink="">
      <xdr:nvSpPr>
        <xdr:cNvPr id="629" name="円/楕円 628"/>
        <xdr:cNvSpPr/>
      </xdr:nvSpPr>
      <xdr:spPr>
        <a:xfrm>
          <a:off x="16268700" y="126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142899</xdr:rowOff>
    </xdr:from>
    <xdr:ext cx="534377" cy="259045"/>
    <xdr:sp macro="" textlink="">
      <xdr:nvSpPr>
        <xdr:cNvPr id="630" name="公債費該当値テキスト"/>
        <xdr:cNvSpPr txBox="1"/>
      </xdr:nvSpPr>
      <xdr:spPr>
        <a:xfrm>
          <a:off x="16370300" y="1248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39,297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47589</xdr:rowOff>
    </xdr:from>
    <xdr:to>
      <xdr:col>22</xdr:col>
      <xdr:colOff>415925</xdr:colOff>
      <xdr:row>73</xdr:row>
      <xdr:rowOff>149189</xdr:rowOff>
    </xdr:to>
    <xdr:sp macro="" textlink="">
      <xdr:nvSpPr>
        <xdr:cNvPr id="631" name="円/楕円 630"/>
        <xdr:cNvSpPr/>
      </xdr:nvSpPr>
      <xdr:spPr>
        <a:xfrm>
          <a:off x="15430500" y="125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165716</xdr:rowOff>
    </xdr:from>
    <xdr:ext cx="534377" cy="259045"/>
    <xdr:sp macro="" textlink="">
      <xdr:nvSpPr>
        <xdr:cNvPr id="632" name="テキスト ボックス 631"/>
        <xdr:cNvSpPr txBox="1"/>
      </xdr:nvSpPr>
      <xdr:spPr>
        <a:xfrm>
          <a:off x="15214111" y="12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7224</xdr:rowOff>
    </xdr:from>
    <xdr:to>
      <xdr:col>21</xdr:col>
      <xdr:colOff>212725</xdr:colOff>
      <xdr:row>73</xdr:row>
      <xdr:rowOff>108824</xdr:rowOff>
    </xdr:to>
    <xdr:sp macro="" textlink="">
      <xdr:nvSpPr>
        <xdr:cNvPr id="633" name="円/楕円 632"/>
        <xdr:cNvSpPr/>
      </xdr:nvSpPr>
      <xdr:spPr>
        <a:xfrm>
          <a:off x="14541500" y="125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125351</xdr:rowOff>
    </xdr:from>
    <xdr:ext cx="534377" cy="259045"/>
    <xdr:sp macro="" textlink="">
      <xdr:nvSpPr>
        <xdr:cNvPr id="634" name="テキスト ボックス 633"/>
        <xdr:cNvSpPr txBox="1"/>
      </xdr:nvSpPr>
      <xdr:spPr>
        <a:xfrm>
          <a:off x="14325111" y="122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20842</xdr:rowOff>
    </xdr:from>
    <xdr:to>
      <xdr:col>20</xdr:col>
      <xdr:colOff>9525</xdr:colOff>
      <xdr:row>73</xdr:row>
      <xdr:rowOff>122442</xdr:rowOff>
    </xdr:to>
    <xdr:sp macro="" textlink="">
      <xdr:nvSpPr>
        <xdr:cNvPr id="635" name="円/楕円 634"/>
        <xdr:cNvSpPr/>
      </xdr:nvSpPr>
      <xdr:spPr>
        <a:xfrm>
          <a:off x="13652500" y="125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138969</xdr:rowOff>
    </xdr:from>
    <xdr:ext cx="534377" cy="259045"/>
    <xdr:sp macro="" textlink="">
      <xdr:nvSpPr>
        <xdr:cNvPr id="636" name="テキスト ボックス 635"/>
        <xdr:cNvSpPr txBox="1"/>
      </xdr:nvSpPr>
      <xdr:spPr>
        <a:xfrm>
          <a:off x="13436111" y="123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11764</xdr:rowOff>
    </xdr:from>
    <xdr:to>
      <xdr:col>18</xdr:col>
      <xdr:colOff>492125</xdr:colOff>
      <xdr:row>73</xdr:row>
      <xdr:rowOff>113364</xdr:rowOff>
    </xdr:to>
    <xdr:sp macro="" textlink="">
      <xdr:nvSpPr>
        <xdr:cNvPr id="637" name="円/楕円 636"/>
        <xdr:cNvSpPr/>
      </xdr:nvSpPr>
      <xdr:spPr>
        <a:xfrm>
          <a:off x="12763500" y="125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129891</xdr:rowOff>
    </xdr:from>
    <xdr:ext cx="534377" cy="259045"/>
    <xdr:sp macro="" textlink="">
      <xdr:nvSpPr>
        <xdr:cNvPr id="638" name="テキスト ボックス 637"/>
        <xdr:cNvSpPr txBox="1"/>
      </xdr:nvSpPr>
      <xdr:spPr>
        <a:xfrm>
          <a:off x="12547111" y="1230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146512</xdr:rowOff>
    </xdr:from>
    <xdr:to>
      <xdr:col>23</xdr:col>
      <xdr:colOff>517525</xdr:colOff>
      <xdr:row>97</xdr:row>
      <xdr:rowOff>38019</xdr:rowOff>
    </xdr:to>
    <xdr:cxnSp macro="">
      <xdr:nvCxnSpPr>
        <xdr:cNvPr id="665" name="直線コネクタ 664"/>
        <xdr:cNvCxnSpPr/>
      </xdr:nvCxnSpPr>
      <xdr:spPr>
        <a:xfrm flipV="1">
          <a:off x="15481300" y="16434262"/>
          <a:ext cx="838200" cy="23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6"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131654</xdr:rowOff>
    </xdr:from>
    <xdr:to>
      <xdr:col>22</xdr:col>
      <xdr:colOff>365125</xdr:colOff>
      <xdr:row>97</xdr:row>
      <xdr:rowOff>38019</xdr:rowOff>
    </xdr:to>
    <xdr:cxnSp macro="">
      <xdr:nvCxnSpPr>
        <xdr:cNvPr id="668" name="直線コネクタ 667"/>
        <xdr:cNvCxnSpPr/>
      </xdr:nvCxnSpPr>
      <xdr:spPr>
        <a:xfrm>
          <a:off x="14592300" y="16076504"/>
          <a:ext cx="889000" cy="59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131654</xdr:rowOff>
    </xdr:from>
    <xdr:to>
      <xdr:col>21</xdr:col>
      <xdr:colOff>161925</xdr:colOff>
      <xdr:row>94</xdr:row>
      <xdr:rowOff>38111</xdr:rowOff>
    </xdr:to>
    <xdr:cxnSp macro="">
      <xdr:nvCxnSpPr>
        <xdr:cNvPr id="671" name="直線コネクタ 670"/>
        <xdr:cNvCxnSpPr/>
      </xdr:nvCxnSpPr>
      <xdr:spPr>
        <a:xfrm flipV="1">
          <a:off x="13703300" y="16076504"/>
          <a:ext cx="889000" cy="7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133118</xdr:rowOff>
    </xdr:from>
    <xdr:ext cx="469744" cy="259045"/>
    <xdr:sp macro="" textlink="">
      <xdr:nvSpPr>
        <xdr:cNvPr id="673" name="テキスト ボックス 672"/>
        <xdr:cNvSpPr txBox="1"/>
      </xdr:nvSpPr>
      <xdr:spPr>
        <a:xfrm>
          <a:off x="14357427"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38111</xdr:rowOff>
    </xdr:from>
    <xdr:to>
      <xdr:col>19</xdr:col>
      <xdr:colOff>644525</xdr:colOff>
      <xdr:row>96</xdr:row>
      <xdr:rowOff>1718</xdr:rowOff>
    </xdr:to>
    <xdr:cxnSp macro="">
      <xdr:nvCxnSpPr>
        <xdr:cNvPr id="674" name="直線コネクタ 673"/>
        <xdr:cNvCxnSpPr/>
      </xdr:nvCxnSpPr>
      <xdr:spPr>
        <a:xfrm flipV="1">
          <a:off x="12814300" y="16154411"/>
          <a:ext cx="889000" cy="30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80494</xdr:rowOff>
    </xdr:from>
    <xdr:ext cx="469744" cy="259045"/>
    <xdr:sp macro="" textlink="">
      <xdr:nvSpPr>
        <xdr:cNvPr id="676" name="テキスト ボックス 675"/>
        <xdr:cNvSpPr txBox="1"/>
      </xdr:nvSpPr>
      <xdr:spPr>
        <a:xfrm>
          <a:off x="13468427"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93204</xdr:rowOff>
    </xdr:from>
    <xdr:ext cx="469744" cy="259045"/>
    <xdr:sp macro="" textlink="">
      <xdr:nvSpPr>
        <xdr:cNvPr id="678" name="テキスト ボックス 677"/>
        <xdr:cNvSpPr txBox="1"/>
      </xdr:nvSpPr>
      <xdr:spPr>
        <a:xfrm>
          <a:off x="12579427" y="165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95712</xdr:rowOff>
    </xdr:from>
    <xdr:to>
      <xdr:col>23</xdr:col>
      <xdr:colOff>568325</xdr:colOff>
      <xdr:row>96</xdr:row>
      <xdr:rowOff>25862</xdr:rowOff>
    </xdr:to>
    <xdr:sp macro="" textlink="">
      <xdr:nvSpPr>
        <xdr:cNvPr id="684" name="円/楕円 683"/>
        <xdr:cNvSpPr/>
      </xdr:nvSpPr>
      <xdr:spPr>
        <a:xfrm>
          <a:off x="16268700" y="163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118589</xdr:rowOff>
    </xdr:from>
    <xdr:ext cx="534377" cy="259045"/>
    <xdr:sp macro="" textlink="">
      <xdr:nvSpPr>
        <xdr:cNvPr id="685" name="積立金該当値テキスト"/>
        <xdr:cNvSpPr txBox="1"/>
      </xdr:nvSpPr>
      <xdr:spPr>
        <a:xfrm>
          <a:off x="16370300" y="1623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158669</xdr:rowOff>
    </xdr:from>
    <xdr:to>
      <xdr:col>22</xdr:col>
      <xdr:colOff>415925</xdr:colOff>
      <xdr:row>97</xdr:row>
      <xdr:rowOff>88819</xdr:rowOff>
    </xdr:to>
    <xdr:sp macro="" textlink="">
      <xdr:nvSpPr>
        <xdr:cNvPr id="686" name="円/楕円 685"/>
        <xdr:cNvSpPr/>
      </xdr:nvSpPr>
      <xdr:spPr>
        <a:xfrm>
          <a:off x="15430500" y="166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79946</xdr:rowOff>
    </xdr:from>
    <xdr:ext cx="469744" cy="259045"/>
    <xdr:sp macro="" textlink="">
      <xdr:nvSpPr>
        <xdr:cNvPr id="687" name="テキスト ボックス 686"/>
        <xdr:cNvSpPr txBox="1"/>
      </xdr:nvSpPr>
      <xdr:spPr>
        <a:xfrm>
          <a:off x="15246427" y="167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80854</xdr:rowOff>
    </xdr:from>
    <xdr:to>
      <xdr:col>21</xdr:col>
      <xdr:colOff>212725</xdr:colOff>
      <xdr:row>94</xdr:row>
      <xdr:rowOff>11004</xdr:rowOff>
    </xdr:to>
    <xdr:sp macro="" textlink="">
      <xdr:nvSpPr>
        <xdr:cNvPr id="688" name="円/楕円 687"/>
        <xdr:cNvSpPr/>
      </xdr:nvSpPr>
      <xdr:spPr>
        <a:xfrm>
          <a:off x="14541500" y="160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27531</xdr:rowOff>
    </xdr:from>
    <xdr:ext cx="534377" cy="259045"/>
    <xdr:sp macro="" textlink="">
      <xdr:nvSpPr>
        <xdr:cNvPr id="689" name="テキスト ボックス 688"/>
        <xdr:cNvSpPr txBox="1"/>
      </xdr:nvSpPr>
      <xdr:spPr>
        <a:xfrm>
          <a:off x="14325111" y="158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158761</xdr:rowOff>
    </xdr:from>
    <xdr:to>
      <xdr:col>20</xdr:col>
      <xdr:colOff>9525</xdr:colOff>
      <xdr:row>94</xdr:row>
      <xdr:rowOff>88911</xdr:rowOff>
    </xdr:to>
    <xdr:sp macro="" textlink="">
      <xdr:nvSpPr>
        <xdr:cNvPr id="690" name="円/楕円 689"/>
        <xdr:cNvSpPr/>
      </xdr:nvSpPr>
      <xdr:spPr>
        <a:xfrm>
          <a:off x="13652500" y="1610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105438</xdr:rowOff>
    </xdr:from>
    <xdr:ext cx="534377" cy="259045"/>
    <xdr:sp macro="" textlink="">
      <xdr:nvSpPr>
        <xdr:cNvPr id="691" name="テキスト ボックス 690"/>
        <xdr:cNvSpPr txBox="1"/>
      </xdr:nvSpPr>
      <xdr:spPr>
        <a:xfrm>
          <a:off x="13436111" y="158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122368</xdr:rowOff>
    </xdr:from>
    <xdr:to>
      <xdr:col>18</xdr:col>
      <xdr:colOff>492125</xdr:colOff>
      <xdr:row>96</xdr:row>
      <xdr:rowOff>52518</xdr:rowOff>
    </xdr:to>
    <xdr:sp macro="" textlink="">
      <xdr:nvSpPr>
        <xdr:cNvPr id="692" name="円/楕円 691"/>
        <xdr:cNvSpPr/>
      </xdr:nvSpPr>
      <xdr:spPr>
        <a:xfrm>
          <a:off x="12763500" y="164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69045</xdr:rowOff>
    </xdr:from>
    <xdr:ext cx="534377" cy="259045"/>
    <xdr:sp macro="" textlink="">
      <xdr:nvSpPr>
        <xdr:cNvPr id="693" name="テキスト ボックス 692"/>
        <xdr:cNvSpPr txBox="1"/>
      </xdr:nvSpPr>
      <xdr:spPr>
        <a:xfrm>
          <a:off x="12547111" y="161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161417</xdr:rowOff>
    </xdr:from>
    <xdr:to>
      <xdr:col>32</xdr:col>
      <xdr:colOff>187325</xdr:colOff>
      <xdr:row>38</xdr:row>
      <xdr:rowOff>170397</xdr:rowOff>
    </xdr:to>
    <xdr:cxnSp macro="">
      <xdr:nvCxnSpPr>
        <xdr:cNvPr id="724" name="直線コネクタ 723"/>
        <xdr:cNvCxnSpPr/>
      </xdr:nvCxnSpPr>
      <xdr:spPr>
        <a:xfrm>
          <a:off x="21323300" y="6676517"/>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161417</xdr:rowOff>
    </xdr:from>
    <xdr:to>
      <xdr:col>31</xdr:col>
      <xdr:colOff>34925</xdr:colOff>
      <xdr:row>39</xdr:row>
      <xdr:rowOff>1887</xdr:rowOff>
    </xdr:to>
    <xdr:cxnSp macro="">
      <xdr:nvCxnSpPr>
        <xdr:cNvPr id="727" name="直線コネクタ 726"/>
        <xdr:cNvCxnSpPr/>
      </xdr:nvCxnSpPr>
      <xdr:spPr>
        <a:xfrm flipV="1">
          <a:off x="20434300" y="6676517"/>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1887</xdr:rowOff>
    </xdr:from>
    <xdr:to>
      <xdr:col>29</xdr:col>
      <xdr:colOff>517525</xdr:colOff>
      <xdr:row>39</xdr:row>
      <xdr:rowOff>34707</xdr:rowOff>
    </xdr:to>
    <xdr:cxnSp macro="">
      <xdr:nvCxnSpPr>
        <xdr:cNvPr id="730" name="直線コネクタ 729"/>
        <xdr:cNvCxnSpPr/>
      </xdr:nvCxnSpPr>
      <xdr:spPr>
        <a:xfrm flipV="1">
          <a:off x="19545300" y="6688437"/>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163703</xdr:rowOff>
    </xdr:from>
    <xdr:to>
      <xdr:col>28</xdr:col>
      <xdr:colOff>314325</xdr:colOff>
      <xdr:row>39</xdr:row>
      <xdr:rowOff>34707</xdr:rowOff>
    </xdr:to>
    <xdr:cxnSp macro="">
      <xdr:nvCxnSpPr>
        <xdr:cNvPr id="733" name="直線コネクタ 732"/>
        <xdr:cNvCxnSpPr/>
      </xdr:nvCxnSpPr>
      <xdr:spPr>
        <a:xfrm>
          <a:off x="18656300" y="66788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119597</xdr:rowOff>
    </xdr:from>
    <xdr:to>
      <xdr:col>32</xdr:col>
      <xdr:colOff>238125</xdr:colOff>
      <xdr:row>39</xdr:row>
      <xdr:rowOff>49747</xdr:rowOff>
    </xdr:to>
    <xdr:sp macro="" textlink="">
      <xdr:nvSpPr>
        <xdr:cNvPr id="743" name="円/楕円 742"/>
        <xdr:cNvSpPr/>
      </xdr:nvSpPr>
      <xdr:spPr>
        <a:xfrm>
          <a:off x="221107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34524</xdr:rowOff>
    </xdr:from>
    <xdr:ext cx="378565" cy="259045"/>
    <xdr:sp macro="" textlink="">
      <xdr:nvSpPr>
        <xdr:cNvPr id="744" name="投資及び出資金該当値テキスト"/>
        <xdr:cNvSpPr txBox="1"/>
      </xdr:nvSpPr>
      <xdr:spPr>
        <a:xfrm>
          <a:off x="22212300" y="6549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110617</xdr:rowOff>
    </xdr:from>
    <xdr:to>
      <xdr:col>31</xdr:col>
      <xdr:colOff>85725</xdr:colOff>
      <xdr:row>39</xdr:row>
      <xdr:rowOff>40767</xdr:rowOff>
    </xdr:to>
    <xdr:sp macro="" textlink="">
      <xdr:nvSpPr>
        <xdr:cNvPr id="745" name="円/楕円 744"/>
        <xdr:cNvSpPr/>
      </xdr:nvSpPr>
      <xdr:spPr>
        <a:xfrm>
          <a:off x="21272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31894</xdr:rowOff>
    </xdr:from>
    <xdr:ext cx="378565" cy="259045"/>
    <xdr:sp macro="" textlink="">
      <xdr:nvSpPr>
        <xdr:cNvPr id="746" name="テキスト ボックス 745"/>
        <xdr:cNvSpPr txBox="1"/>
      </xdr:nvSpPr>
      <xdr:spPr>
        <a:xfrm>
          <a:off x="21134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122537</xdr:rowOff>
    </xdr:from>
    <xdr:to>
      <xdr:col>29</xdr:col>
      <xdr:colOff>568325</xdr:colOff>
      <xdr:row>39</xdr:row>
      <xdr:rowOff>52687</xdr:rowOff>
    </xdr:to>
    <xdr:sp macro="" textlink="">
      <xdr:nvSpPr>
        <xdr:cNvPr id="747" name="円/楕円 746"/>
        <xdr:cNvSpPr/>
      </xdr:nvSpPr>
      <xdr:spPr>
        <a:xfrm>
          <a:off x="20383500" y="6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43814</xdr:rowOff>
    </xdr:from>
    <xdr:ext cx="378565" cy="259045"/>
    <xdr:sp macro="" textlink="">
      <xdr:nvSpPr>
        <xdr:cNvPr id="748" name="テキスト ボックス 747"/>
        <xdr:cNvSpPr txBox="1"/>
      </xdr:nvSpPr>
      <xdr:spPr>
        <a:xfrm>
          <a:off x="20245017" y="673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155357</xdr:rowOff>
    </xdr:from>
    <xdr:to>
      <xdr:col>28</xdr:col>
      <xdr:colOff>365125</xdr:colOff>
      <xdr:row>39</xdr:row>
      <xdr:rowOff>85507</xdr:rowOff>
    </xdr:to>
    <xdr:sp macro="" textlink="">
      <xdr:nvSpPr>
        <xdr:cNvPr id="749" name="円/楕円 748"/>
        <xdr:cNvSpPr/>
      </xdr:nvSpPr>
      <xdr:spPr>
        <a:xfrm>
          <a:off x="19494500" y="667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76634</xdr:rowOff>
    </xdr:from>
    <xdr:ext cx="378565" cy="259045"/>
    <xdr:sp macro="" textlink="">
      <xdr:nvSpPr>
        <xdr:cNvPr id="750" name="テキスト ボックス 749"/>
        <xdr:cNvSpPr txBox="1"/>
      </xdr:nvSpPr>
      <xdr:spPr>
        <a:xfrm>
          <a:off x="19356017" y="6763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51" name="円/楕円 750"/>
        <xdr:cNvSpPr/>
      </xdr:nvSpPr>
      <xdr:spPr>
        <a:xfrm>
          <a:off x="18605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34180</xdr:rowOff>
    </xdr:from>
    <xdr:ext cx="378565" cy="259045"/>
    <xdr:sp macro="" textlink="">
      <xdr:nvSpPr>
        <xdr:cNvPr id="752" name="テキスト ボックス 751"/>
        <xdr:cNvSpPr txBox="1"/>
      </xdr:nvSpPr>
      <xdr:spPr>
        <a:xfrm>
          <a:off x="18467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95580</xdr:rowOff>
    </xdr:from>
    <xdr:to>
      <xdr:col>32</xdr:col>
      <xdr:colOff>187325</xdr:colOff>
      <xdr:row>59</xdr:row>
      <xdr:rowOff>96396</xdr:rowOff>
    </xdr:to>
    <xdr:cxnSp macro="">
      <xdr:nvCxnSpPr>
        <xdr:cNvPr id="783" name="直線コネクタ 782"/>
        <xdr:cNvCxnSpPr/>
      </xdr:nvCxnSpPr>
      <xdr:spPr>
        <a:xfrm>
          <a:off x="21323300" y="10211130"/>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70434</xdr:rowOff>
    </xdr:from>
    <xdr:to>
      <xdr:col>31</xdr:col>
      <xdr:colOff>34925</xdr:colOff>
      <xdr:row>59</xdr:row>
      <xdr:rowOff>95580</xdr:rowOff>
    </xdr:to>
    <xdr:cxnSp macro="">
      <xdr:nvCxnSpPr>
        <xdr:cNvPr id="786" name="直線コネクタ 785"/>
        <xdr:cNvCxnSpPr/>
      </xdr:nvCxnSpPr>
      <xdr:spPr>
        <a:xfrm>
          <a:off x="20434300" y="1018598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70434</xdr:rowOff>
    </xdr:from>
    <xdr:to>
      <xdr:col>29</xdr:col>
      <xdr:colOff>517525</xdr:colOff>
      <xdr:row>59</xdr:row>
      <xdr:rowOff>93001</xdr:rowOff>
    </xdr:to>
    <xdr:cxnSp macro="">
      <xdr:nvCxnSpPr>
        <xdr:cNvPr id="789" name="直線コネクタ 788"/>
        <xdr:cNvCxnSpPr/>
      </xdr:nvCxnSpPr>
      <xdr:spPr>
        <a:xfrm flipV="1">
          <a:off x="19545300" y="10185984"/>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91400</xdr:rowOff>
    </xdr:from>
    <xdr:to>
      <xdr:col>28</xdr:col>
      <xdr:colOff>314325</xdr:colOff>
      <xdr:row>59</xdr:row>
      <xdr:rowOff>93001</xdr:rowOff>
    </xdr:to>
    <xdr:cxnSp macro="">
      <xdr:nvCxnSpPr>
        <xdr:cNvPr id="792" name="直線コネクタ 791"/>
        <xdr:cNvCxnSpPr/>
      </xdr:nvCxnSpPr>
      <xdr:spPr>
        <a:xfrm>
          <a:off x="18656300" y="10206950"/>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45596</xdr:rowOff>
    </xdr:from>
    <xdr:to>
      <xdr:col>32</xdr:col>
      <xdr:colOff>238125</xdr:colOff>
      <xdr:row>59</xdr:row>
      <xdr:rowOff>147196</xdr:rowOff>
    </xdr:to>
    <xdr:sp macro="" textlink="">
      <xdr:nvSpPr>
        <xdr:cNvPr id="802" name="円/楕円 801"/>
        <xdr:cNvSpPr/>
      </xdr:nvSpPr>
      <xdr:spPr>
        <a:xfrm>
          <a:off x="22110700" y="101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131973</xdr:rowOff>
    </xdr:from>
    <xdr:ext cx="313932" cy="259045"/>
    <xdr:sp macro="" textlink="">
      <xdr:nvSpPr>
        <xdr:cNvPr id="803" name="貸付金該当値テキスト"/>
        <xdr:cNvSpPr txBox="1"/>
      </xdr:nvSpPr>
      <xdr:spPr>
        <a:xfrm>
          <a:off x="22212300" y="10076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44780</xdr:rowOff>
    </xdr:from>
    <xdr:to>
      <xdr:col>31</xdr:col>
      <xdr:colOff>85725</xdr:colOff>
      <xdr:row>59</xdr:row>
      <xdr:rowOff>146380</xdr:rowOff>
    </xdr:to>
    <xdr:sp macro="" textlink="">
      <xdr:nvSpPr>
        <xdr:cNvPr id="804" name="円/楕円 803"/>
        <xdr:cNvSpPr/>
      </xdr:nvSpPr>
      <xdr:spPr>
        <a:xfrm>
          <a:off x="21272500" y="101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137507</xdr:rowOff>
    </xdr:from>
    <xdr:ext cx="378565" cy="259045"/>
    <xdr:sp macro="" textlink="">
      <xdr:nvSpPr>
        <xdr:cNvPr id="805" name="テキスト ボックス 804"/>
        <xdr:cNvSpPr txBox="1"/>
      </xdr:nvSpPr>
      <xdr:spPr>
        <a:xfrm>
          <a:off x="21134017" y="1025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19634</xdr:rowOff>
    </xdr:from>
    <xdr:to>
      <xdr:col>29</xdr:col>
      <xdr:colOff>568325</xdr:colOff>
      <xdr:row>59</xdr:row>
      <xdr:rowOff>121234</xdr:rowOff>
    </xdr:to>
    <xdr:sp macro="" textlink="">
      <xdr:nvSpPr>
        <xdr:cNvPr id="806" name="円/楕円 805"/>
        <xdr:cNvSpPr/>
      </xdr:nvSpPr>
      <xdr:spPr>
        <a:xfrm>
          <a:off x="20383500" y="101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112361</xdr:rowOff>
    </xdr:from>
    <xdr:ext cx="378565" cy="259045"/>
    <xdr:sp macro="" textlink="">
      <xdr:nvSpPr>
        <xdr:cNvPr id="807" name="テキスト ボックス 806"/>
        <xdr:cNvSpPr txBox="1"/>
      </xdr:nvSpPr>
      <xdr:spPr>
        <a:xfrm>
          <a:off x="20245017" y="10227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42201</xdr:rowOff>
    </xdr:from>
    <xdr:to>
      <xdr:col>28</xdr:col>
      <xdr:colOff>365125</xdr:colOff>
      <xdr:row>59</xdr:row>
      <xdr:rowOff>143801</xdr:rowOff>
    </xdr:to>
    <xdr:sp macro="" textlink="">
      <xdr:nvSpPr>
        <xdr:cNvPr id="808" name="円/楕円 807"/>
        <xdr:cNvSpPr/>
      </xdr:nvSpPr>
      <xdr:spPr>
        <a:xfrm>
          <a:off x="19494500" y="101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134928</xdr:rowOff>
    </xdr:from>
    <xdr:ext cx="378565" cy="259045"/>
    <xdr:sp macro="" textlink="">
      <xdr:nvSpPr>
        <xdr:cNvPr id="809" name="テキスト ボックス 808"/>
        <xdr:cNvSpPr txBox="1"/>
      </xdr:nvSpPr>
      <xdr:spPr>
        <a:xfrm>
          <a:off x="19356017" y="10250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40600</xdr:rowOff>
    </xdr:from>
    <xdr:to>
      <xdr:col>27</xdr:col>
      <xdr:colOff>161925</xdr:colOff>
      <xdr:row>59</xdr:row>
      <xdr:rowOff>142200</xdr:rowOff>
    </xdr:to>
    <xdr:sp macro="" textlink="">
      <xdr:nvSpPr>
        <xdr:cNvPr id="810" name="円/楕円 809"/>
        <xdr:cNvSpPr/>
      </xdr:nvSpPr>
      <xdr:spPr>
        <a:xfrm>
          <a:off x="18605500" y="101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133327</xdr:rowOff>
    </xdr:from>
    <xdr:ext cx="378565" cy="259045"/>
    <xdr:sp macro="" textlink="">
      <xdr:nvSpPr>
        <xdr:cNvPr id="811" name="テキスト ボックス 810"/>
        <xdr:cNvSpPr txBox="1"/>
      </xdr:nvSpPr>
      <xdr:spPr>
        <a:xfrm>
          <a:off x="18467017" y="10248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58417</xdr:rowOff>
    </xdr:from>
    <xdr:to>
      <xdr:col>32</xdr:col>
      <xdr:colOff>187325</xdr:colOff>
      <xdr:row>76</xdr:row>
      <xdr:rowOff>68345</xdr:rowOff>
    </xdr:to>
    <xdr:cxnSp macro="">
      <xdr:nvCxnSpPr>
        <xdr:cNvPr id="843" name="直線コネクタ 842"/>
        <xdr:cNvCxnSpPr/>
      </xdr:nvCxnSpPr>
      <xdr:spPr>
        <a:xfrm>
          <a:off x="21323300" y="13088617"/>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44"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58417</xdr:rowOff>
    </xdr:from>
    <xdr:to>
      <xdr:col>31</xdr:col>
      <xdr:colOff>34925</xdr:colOff>
      <xdr:row>76</xdr:row>
      <xdr:rowOff>130817</xdr:rowOff>
    </xdr:to>
    <xdr:cxnSp macro="">
      <xdr:nvCxnSpPr>
        <xdr:cNvPr id="846" name="直線コネクタ 845"/>
        <xdr:cNvCxnSpPr/>
      </xdr:nvCxnSpPr>
      <xdr:spPr>
        <a:xfrm flipV="1">
          <a:off x="20434300" y="13088617"/>
          <a:ext cx="889000" cy="7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48" name="テキスト ボックス 847"/>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130817</xdr:rowOff>
    </xdr:from>
    <xdr:to>
      <xdr:col>29</xdr:col>
      <xdr:colOff>517525</xdr:colOff>
      <xdr:row>77</xdr:row>
      <xdr:rowOff>15766</xdr:rowOff>
    </xdr:to>
    <xdr:cxnSp macro="">
      <xdr:nvCxnSpPr>
        <xdr:cNvPr id="849" name="直線コネクタ 848"/>
        <xdr:cNvCxnSpPr/>
      </xdr:nvCxnSpPr>
      <xdr:spPr>
        <a:xfrm flipV="1">
          <a:off x="19545300" y="13161017"/>
          <a:ext cx="889000" cy="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51" name="テキスト ボックス 850"/>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15766</xdr:rowOff>
    </xdr:from>
    <xdr:to>
      <xdr:col>28</xdr:col>
      <xdr:colOff>314325</xdr:colOff>
      <xdr:row>77</xdr:row>
      <xdr:rowOff>34054</xdr:rowOff>
    </xdr:to>
    <xdr:cxnSp macro="">
      <xdr:nvCxnSpPr>
        <xdr:cNvPr id="852" name="直線コネクタ 851"/>
        <xdr:cNvCxnSpPr/>
      </xdr:nvCxnSpPr>
      <xdr:spPr>
        <a:xfrm flipV="1">
          <a:off x="18656300" y="132174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54" name="テキスト ボックス 853"/>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83264</xdr:rowOff>
    </xdr:from>
    <xdr:ext cx="534377" cy="259045"/>
    <xdr:sp macro="" textlink="">
      <xdr:nvSpPr>
        <xdr:cNvPr id="856" name="テキスト ボックス 855"/>
        <xdr:cNvSpPr txBox="1"/>
      </xdr:nvSpPr>
      <xdr:spPr>
        <a:xfrm>
          <a:off x="18389111" y="132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17545</xdr:rowOff>
    </xdr:from>
    <xdr:to>
      <xdr:col>32</xdr:col>
      <xdr:colOff>238125</xdr:colOff>
      <xdr:row>76</xdr:row>
      <xdr:rowOff>119145</xdr:rowOff>
    </xdr:to>
    <xdr:sp macro="" textlink="">
      <xdr:nvSpPr>
        <xdr:cNvPr id="862" name="円/楕円 861"/>
        <xdr:cNvSpPr/>
      </xdr:nvSpPr>
      <xdr:spPr>
        <a:xfrm>
          <a:off x="22110700" y="130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40421</xdr:rowOff>
    </xdr:from>
    <xdr:ext cx="534377" cy="259045"/>
    <xdr:sp macro="" textlink="">
      <xdr:nvSpPr>
        <xdr:cNvPr id="863" name="繰出金該当値テキスト"/>
        <xdr:cNvSpPr txBox="1"/>
      </xdr:nvSpPr>
      <xdr:spPr>
        <a:xfrm>
          <a:off x="22212300" y="1289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36,685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7617</xdr:rowOff>
    </xdr:from>
    <xdr:to>
      <xdr:col>31</xdr:col>
      <xdr:colOff>85725</xdr:colOff>
      <xdr:row>76</xdr:row>
      <xdr:rowOff>109217</xdr:rowOff>
    </xdr:to>
    <xdr:sp macro="" textlink="">
      <xdr:nvSpPr>
        <xdr:cNvPr id="864" name="円/楕円 863"/>
        <xdr:cNvSpPr/>
      </xdr:nvSpPr>
      <xdr:spPr>
        <a:xfrm>
          <a:off x="21272500" y="130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125744</xdr:rowOff>
    </xdr:from>
    <xdr:ext cx="534377" cy="259045"/>
    <xdr:sp macro="" textlink="">
      <xdr:nvSpPr>
        <xdr:cNvPr id="865" name="テキスト ボックス 864"/>
        <xdr:cNvSpPr txBox="1"/>
      </xdr:nvSpPr>
      <xdr:spPr>
        <a:xfrm>
          <a:off x="21056111" y="128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80017</xdr:rowOff>
    </xdr:from>
    <xdr:to>
      <xdr:col>29</xdr:col>
      <xdr:colOff>568325</xdr:colOff>
      <xdr:row>77</xdr:row>
      <xdr:rowOff>10167</xdr:rowOff>
    </xdr:to>
    <xdr:sp macro="" textlink="">
      <xdr:nvSpPr>
        <xdr:cNvPr id="866" name="円/楕円 865"/>
        <xdr:cNvSpPr/>
      </xdr:nvSpPr>
      <xdr:spPr>
        <a:xfrm>
          <a:off x="20383500" y="131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26695</xdr:rowOff>
    </xdr:from>
    <xdr:ext cx="534377" cy="259045"/>
    <xdr:sp macro="" textlink="">
      <xdr:nvSpPr>
        <xdr:cNvPr id="867" name="テキスト ボックス 866"/>
        <xdr:cNvSpPr txBox="1"/>
      </xdr:nvSpPr>
      <xdr:spPr>
        <a:xfrm>
          <a:off x="20167111" y="1288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136416</xdr:rowOff>
    </xdr:from>
    <xdr:to>
      <xdr:col>28</xdr:col>
      <xdr:colOff>365125</xdr:colOff>
      <xdr:row>77</xdr:row>
      <xdr:rowOff>66566</xdr:rowOff>
    </xdr:to>
    <xdr:sp macro="" textlink="">
      <xdr:nvSpPr>
        <xdr:cNvPr id="868" name="円/楕円 867"/>
        <xdr:cNvSpPr/>
      </xdr:nvSpPr>
      <xdr:spPr>
        <a:xfrm>
          <a:off x="19494500" y="131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83093</xdr:rowOff>
    </xdr:from>
    <xdr:ext cx="534377" cy="259045"/>
    <xdr:sp macro="" textlink="">
      <xdr:nvSpPr>
        <xdr:cNvPr id="869" name="テキスト ボックス 868"/>
        <xdr:cNvSpPr txBox="1"/>
      </xdr:nvSpPr>
      <xdr:spPr>
        <a:xfrm>
          <a:off x="19278111" y="129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154704</xdr:rowOff>
    </xdr:from>
    <xdr:to>
      <xdr:col>27</xdr:col>
      <xdr:colOff>161925</xdr:colOff>
      <xdr:row>77</xdr:row>
      <xdr:rowOff>84854</xdr:rowOff>
    </xdr:to>
    <xdr:sp macro="" textlink="">
      <xdr:nvSpPr>
        <xdr:cNvPr id="870" name="円/楕円 869"/>
        <xdr:cNvSpPr/>
      </xdr:nvSpPr>
      <xdr:spPr>
        <a:xfrm>
          <a:off x="18605500" y="131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101382</xdr:rowOff>
    </xdr:from>
    <xdr:ext cx="534377" cy="259045"/>
    <xdr:sp macro="" textlink="">
      <xdr:nvSpPr>
        <xdr:cNvPr id="871" name="テキスト ボックス 870"/>
        <xdr:cNvSpPr txBox="1"/>
      </xdr:nvSpPr>
      <xdr:spPr>
        <a:xfrm>
          <a:off x="18389111" y="129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類似団体と比較して、生活保護費や子育て支援に要する経費、高齢者医療費の増等により、扶助費が高くなっている。</a:t>
          </a:r>
        </a:p>
        <a:p>
          <a:r>
            <a:rPr kumimoji="1" lang="ja-JP" altLang="en-US" sz="1300">
              <a:solidFill>
                <a:sysClr val="windowText" lastClr="000000"/>
              </a:solidFill>
              <a:latin typeface="ＭＳ Ｐゴシック"/>
            </a:rPr>
            <a:t>　一方、人件費や補助費は類似団体平均値より低くなっており、健全な財政に寄与しているものと考えられる。</a:t>
          </a:r>
        </a:p>
        <a:p>
          <a:r>
            <a:rPr kumimoji="1" lang="ja-JP" altLang="en-US" sz="1300">
              <a:solidFill>
                <a:sysClr val="windowText" lastClr="000000"/>
              </a:solidFill>
              <a:latin typeface="ＭＳ Ｐゴシック"/>
            </a:rPr>
            <a:t>　今後も、事務の効率化を図るとともに、事業のしゅん別や見直しを行い、健全な財政運営に努めていく。</a:t>
          </a:r>
        </a:p>
        <a:p>
          <a:endParaRPr kumimoji="1" lang="ja-JP" altLang="en-US"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鹿児島県鹿児島市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606,706
604,362
547.55
247,078,617
239,599,435
5,794,299
129,669,668
278,200,416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24.2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121194</xdr:rowOff>
    </xdr:from>
    <xdr:to>
      <xdr:col>6</xdr:col>
      <xdr:colOff>511175</xdr:colOff>
      <xdr:row>35</xdr:row>
      <xdr:rowOff>122827</xdr:rowOff>
    </xdr:to>
    <xdr:cxnSp macro="">
      <xdr:nvCxnSpPr>
        <xdr:cNvPr id="63" name="直線コネクタ 62"/>
        <xdr:cNvCxnSpPr/>
      </xdr:nvCxnSpPr>
      <xdr:spPr>
        <a:xfrm>
          <a:off x="3797300" y="5950494"/>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95069</xdr:rowOff>
    </xdr:from>
    <xdr:to>
      <xdr:col>5</xdr:col>
      <xdr:colOff>358775</xdr:colOff>
      <xdr:row>34</xdr:row>
      <xdr:rowOff>121194</xdr:rowOff>
    </xdr:to>
    <xdr:cxnSp macro="">
      <xdr:nvCxnSpPr>
        <xdr:cNvPr id="66" name="直線コネクタ 65"/>
        <xdr:cNvCxnSpPr/>
      </xdr:nvCxnSpPr>
      <xdr:spPr>
        <a:xfrm>
          <a:off x="2908300" y="5924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95069</xdr:rowOff>
    </xdr:from>
    <xdr:to>
      <xdr:col>4</xdr:col>
      <xdr:colOff>155575</xdr:colOff>
      <xdr:row>35</xdr:row>
      <xdr:rowOff>91258</xdr:rowOff>
    </xdr:to>
    <xdr:cxnSp macro="">
      <xdr:nvCxnSpPr>
        <xdr:cNvPr id="69" name="直線コネクタ 68"/>
        <xdr:cNvCxnSpPr/>
      </xdr:nvCxnSpPr>
      <xdr:spPr>
        <a:xfrm flipV="1">
          <a:off x="2019300" y="5924369"/>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48804</xdr:rowOff>
    </xdr:from>
    <xdr:to>
      <xdr:col>2</xdr:col>
      <xdr:colOff>638175</xdr:colOff>
      <xdr:row>35</xdr:row>
      <xdr:rowOff>91258</xdr:rowOff>
    </xdr:to>
    <xdr:cxnSp macro="">
      <xdr:nvCxnSpPr>
        <xdr:cNvPr id="72" name="直線コネクタ 71"/>
        <xdr:cNvCxnSpPr/>
      </xdr:nvCxnSpPr>
      <xdr:spPr>
        <a:xfrm>
          <a:off x="1130300" y="604955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72027</xdr:rowOff>
    </xdr:from>
    <xdr:to>
      <xdr:col>6</xdr:col>
      <xdr:colOff>561975</xdr:colOff>
      <xdr:row>36</xdr:row>
      <xdr:rowOff>2177</xdr:rowOff>
    </xdr:to>
    <xdr:sp macro="" textlink="">
      <xdr:nvSpPr>
        <xdr:cNvPr id="82" name="円/楕円 81"/>
        <xdr:cNvSpPr/>
      </xdr:nvSpPr>
      <xdr:spPr>
        <a:xfrm>
          <a:off x="4584700" y="6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50454</xdr:rowOff>
    </xdr:from>
    <xdr:ext cx="469744" cy="259045"/>
    <xdr:sp macro="" textlink="">
      <xdr:nvSpPr>
        <xdr:cNvPr id="83" name="議会費該当値テキスト"/>
        <xdr:cNvSpPr txBox="1"/>
      </xdr:nvSpPr>
      <xdr:spPr>
        <a:xfrm>
          <a:off x="4686300" y="6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70394</xdr:rowOff>
    </xdr:from>
    <xdr:to>
      <xdr:col>5</xdr:col>
      <xdr:colOff>409575</xdr:colOff>
      <xdr:row>35</xdr:row>
      <xdr:rowOff>544</xdr:rowOff>
    </xdr:to>
    <xdr:sp macro="" textlink="">
      <xdr:nvSpPr>
        <xdr:cNvPr id="84" name="円/楕円 83"/>
        <xdr:cNvSpPr/>
      </xdr:nvSpPr>
      <xdr:spPr>
        <a:xfrm>
          <a:off x="3746500" y="58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163121</xdr:rowOff>
    </xdr:from>
    <xdr:ext cx="469744" cy="259045"/>
    <xdr:sp macro="" textlink="">
      <xdr:nvSpPr>
        <xdr:cNvPr id="85" name="テキスト ボックス 84"/>
        <xdr:cNvSpPr txBox="1"/>
      </xdr:nvSpPr>
      <xdr:spPr>
        <a:xfrm>
          <a:off x="3562427"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44269</xdr:rowOff>
    </xdr:from>
    <xdr:to>
      <xdr:col>4</xdr:col>
      <xdr:colOff>206375</xdr:colOff>
      <xdr:row>34</xdr:row>
      <xdr:rowOff>145869</xdr:rowOff>
    </xdr:to>
    <xdr:sp macro="" textlink="">
      <xdr:nvSpPr>
        <xdr:cNvPr id="86" name="円/楕円 85"/>
        <xdr:cNvSpPr/>
      </xdr:nvSpPr>
      <xdr:spPr>
        <a:xfrm>
          <a:off x="2857500" y="58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162396</xdr:rowOff>
    </xdr:from>
    <xdr:ext cx="469744" cy="259045"/>
    <xdr:sp macro="" textlink="">
      <xdr:nvSpPr>
        <xdr:cNvPr id="87" name="テキスト ボックス 86"/>
        <xdr:cNvSpPr txBox="1"/>
      </xdr:nvSpPr>
      <xdr:spPr>
        <a:xfrm>
          <a:off x="2673427" y="564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40458</xdr:rowOff>
    </xdr:from>
    <xdr:to>
      <xdr:col>3</xdr:col>
      <xdr:colOff>3175</xdr:colOff>
      <xdr:row>35</xdr:row>
      <xdr:rowOff>142058</xdr:rowOff>
    </xdr:to>
    <xdr:sp macro="" textlink="">
      <xdr:nvSpPr>
        <xdr:cNvPr id="88" name="円/楕円 87"/>
        <xdr:cNvSpPr/>
      </xdr:nvSpPr>
      <xdr:spPr>
        <a:xfrm>
          <a:off x="1968500" y="604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133185</xdr:rowOff>
    </xdr:from>
    <xdr:ext cx="469744" cy="259045"/>
    <xdr:sp macro="" textlink="">
      <xdr:nvSpPr>
        <xdr:cNvPr id="89" name="テキスト ボックス 88"/>
        <xdr:cNvSpPr txBox="1"/>
      </xdr:nvSpPr>
      <xdr:spPr>
        <a:xfrm>
          <a:off x="1784427" y="613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169454</xdr:rowOff>
    </xdr:from>
    <xdr:to>
      <xdr:col>1</xdr:col>
      <xdr:colOff>485775</xdr:colOff>
      <xdr:row>35</xdr:row>
      <xdr:rowOff>99604</xdr:rowOff>
    </xdr:to>
    <xdr:sp macro="" textlink="">
      <xdr:nvSpPr>
        <xdr:cNvPr id="90" name="円/楕円 89"/>
        <xdr:cNvSpPr/>
      </xdr:nvSpPr>
      <xdr:spPr>
        <a:xfrm>
          <a:off x="1079500" y="59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90731</xdr:rowOff>
    </xdr:from>
    <xdr:ext cx="469744" cy="259045"/>
    <xdr:sp macro="" textlink="">
      <xdr:nvSpPr>
        <xdr:cNvPr id="91" name="テキスト ボックス 90"/>
        <xdr:cNvSpPr txBox="1"/>
      </xdr:nvSpPr>
      <xdr:spPr>
        <a:xfrm>
          <a:off x="895427" y="609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80460</xdr:rowOff>
    </xdr:from>
    <xdr:to>
      <xdr:col>6</xdr:col>
      <xdr:colOff>511175</xdr:colOff>
      <xdr:row>57</xdr:row>
      <xdr:rowOff>49403</xdr:rowOff>
    </xdr:to>
    <xdr:cxnSp macro="">
      <xdr:nvCxnSpPr>
        <xdr:cNvPr id="123" name="直線コネクタ 122"/>
        <xdr:cNvCxnSpPr/>
      </xdr:nvCxnSpPr>
      <xdr:spPr>
        <a:xfrm flipV="1">
          <a:off x="3797300" y="9681660"/>
          <a:ext cx="838200" cy="14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3063</xdr:rowOff>
    </xdr:from>
    <xdr:to>
      <xdr:col>5</xdr:col>
      <xdr:colOff>358775</xdr:colOff>
      <xdr:row>57</xdr:row>
      <xdr:rowOff>49403</xdr:rowOff>
    </xdr:to>
    <xdr:cxnSp macro="">
      <xdr:nvCxnSpPr>
        <xdr:cNvPr id="126" name="直線コネクタ 125"/>
        <xdr:cNvCxnSpPr/>
      </xdr:nvCxnSpPr>
      <xdr:spPr>
        <a:xfrm>
          <a:off x="2908300" y="9432813"/>
          <a:ext cx="889000" cy="38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3063</xdr:rowOff>
    </xdr:from>
    <xdr:to>
      <xdr:col>4</xdr:col>
      <xdr:colOff>155575</xdr:colOff>
      <xdr:row>55</xdr:row>
      <xdr:rowOff>120824</xdr:rowOff>
    </xdr:to>
    <xdr:cxnSp macro="">
      <xdr:nvCxnSpPr>
        <xdr:cNvPr id="129" name="直線コネクタ 128"/>
        <xdr:cNvCxnSpPr/>
      </xdr:nvCxnSpPr>
      <xdr:spPr>
        <a:xfrm flipV="1">
          <a:off x="2019300" y="9432813"/>
          <a:ext cx="889000" cy="11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83623</xdr:rowOff>
    </xdr:from>
    <xdr:ext cx="534377" cy="259045"/>
    <xdr:sp macro="" textlink="">
      <xdr:nvSpPr>
        <xdr:cNvPr id="131" name="テキスト ボックス 130"/>
        <xdr:cNvSpPr txBox="1"/>
      </xdr:nvSpPr>
      <xdr:spPr>
        <a:xfrm>
          <a:off x="2641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120824</xdr:rowOff>
    </xdr:from>
    <xdr:to>
      <xdr:col>2</xdr:col>
      <xdr:colOff>638175</xdr:colOff>
      <xdr:row>57</xdr:row>
      <xdr:rowOff>21187</xdr:rowOff>
    </xdr:to>
    <xdr:cxnSp macro="">
      <xdr:nvCxnSpPr>
        <xdr:cNvPr id="132" name="直線コネクタ 131"/>
        <xdr:cNvCxnSpPr/>
      </xdr:nvCxnSpPr>
      <xdr:spPr>
        <a:xfrm flipV="1">
          <a:off x="1130300" y="9550574"/>
          <a:ext cx="889000" cy="24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33429</xdr:rowOff>
    </xdr:from>
    <xdr:ext cx="534377" cy="259045"/>
    <xdr:sp macro="" textlink="">
      <xdr:nvSpPr>
        <xdr:cNvPr id="134" name="テキスト ボックス 133"/>
        <xdr:cNvSpPr txBox="1"/>
      </xdr:nvSpPr>
      <xdr:spPr>
        <a:xfrm>
          <a:off x="1752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29660</xdr:rowOff>
    </xdr:from>
    <xdr:to>
      <xdr:col>6</xdr:col>
      <xdr:colOff>561975</xdr:colOff>
      <xdr:row>56</xdr:row>
      <xdr:rowOff>131260</xdr:rowOff>
    </xdr:to>
    <xdr:sp macro="" textlink="">
      <xdr:nvSpPr>
        <xdr:cNvPr id="142" name="円/楕円 141"/>
        <xdr:cNvSpPr/>
      </xdr:nvSpPr>
      <xdr:spPr>
        <a:xfrm>
          <a:off x="4584700" y="9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8087</xdr:rowOff>
    </xdr:from>
    <xdr:ext cx="534377" cy="259045"/>
    <xdr:sp macro="" textlink="">
      <xdr:nvSpPr>
        <xdr:cNvPr id="143" name="総務費該当値テキスト"/>
        <xdr:cNvSpPr txBox="1"/>
      </xdr:nvSpPr>
      <xdr:spPr>
        <a:xfrm>
          <a:off x="4686300" y="96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36,314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170053</xdr:rowOff>
    </xdr:from>
    <xdr:to>
      <xdr:col>5</xdr:col>
      <xdr:colOff>409575</xdr:colOff>
      <xdr:row>57</xdr:row>
      <xdr:rowOff>100203</xdr:rowOff>
    </xdr:to>
    <xdr:sp macro="" textlink="">
      <xdr:nvSpPr>
        <xdr:cNvPr id="144" name="円/楕円 143"/>
        <xdr:cNvSpPr/>
      </xdr:nvSpPr>
      <xdr:spPr>
        <a:xfrm>
          <a:off x="3746500" y="97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91330</xdr:rowOff>
    </xdr:from>
    <xdr:ext cx="534377" cy="259045"/>
    <xdr:sp macro="" textlink="">
      <xdr:nvSpPr>
        <xdr:cNvPr id="145" name="テキスト ボックス 144"/>
        <xdr:cNvSpPr txBox="1"/>
      </xdr:nvSpPr>
      <xdr:spPr>
        <a:xfrm>
          <a:off x="3530111" y="98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123713</xdr:rowOff>
    </xdr:from>
    <xdr:to>
      <xdr:col>4</xdr:col>
      <xdr:colOff>206375</xdr:colOff>
      <xdr:row>55</xdr:row>
      <xdr:rowOff>53863</xdr:rowOff>
    </xdr:to>
    <xdr:sp macro="" textlink="">
      <xdr:nvSpPr>
        <xdr:cNvPr id="146" name="円/楕円 145"/>
        <xdr:cNvSpPr/>
      </xdr:nvSpPr>
      <xdr:spPr>
        <a:xfrm>
          <a:off x="2857500" y="93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70390</xdr:rowOff>
    </xdr:from>
    <xdr:ext cx="534377" cy="259045"/>
    <xdr:sp macro="" textlink="">
      <xdr:nvSpPr>
        <xdr:cNvPr id="147" name="テキスト ボックス 146"/>
        <xdr:cNvSpPr txBox="1"/>
      </xdr:nvSpPr>
      <xdr:spPr>
        <a:xfrm>
          <a:off x="2641111" y="91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70024</xdr:rowOff>
    </xdr:from>
    <xdr:to>
      <xdr:col>3</xdr:col>
      <xdr:colOff>3175</xdr:colOff>
      <xdr:row>56</xdr:row>
      <xdr:rowOff>174</xdr:rowOff>
    </xdr:to>
    <xdr:sp macro="" textlink="">
      <xdr:nvSpPr>
        <xdr:cNvPr id="148" name="円/楕円 147"/>
        <xdr:cNvSpPr/>
      </xdr:nvSpPr>
      <xdr:spPr>
        <a:xfrm>
          <a:off x="1968500" y="94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16701</xdr:rowOff>
    </xdr:from>
    <xdr:ext cx="534377" cy="259045"/>
    <xdr:sp macro="" textlink="">
      <xdr:nvSpPr>
        <xdr:cNvPr id="149" name="テキスト ボックス 148"/>
        <xdr:cNvSpPr txBox="1"/>
      </xdr:nvSpPr>
      <xdr:spPr>
        <a:xfrm>
          <a:off x="1752111" y="927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141837</xdr:rowOff>
    </xdr:from>
    <xdr:to>
      <xdr:col>1</xdr:col>
      <xdr:colOff>485775</xdr:colOff>
      <xdr:row>57</xdr:row>
      <xdr:rowOff>71987</xdr:rowOff>
    </xdr:to>
    <xdr:sp macro="" textlink="">
      <xdr:nvSpPr>
        <xdr:cNvPr id="150" name="円/楕円 149"/>
        <xdr:cNvSpPr/>
      </xdr:nvSpPr>
      <xdr:spPr>
        <a:xfrm>
          <a:off x="1079500" y="97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63114</xdr:rowOff>
    </xdr:from>
    <xdr:ext cx="534377" cy="259045"/>
    <xdr:sp macro="" textlink="">
      <xdr:nvSpPr>
        <xdr:cNvPr id="151" name="テキスト ボックス 150"/>
        <xdr:cNvSpPr txBox="1"/>
      </xdr:nvSpPr>
      <xdr:spPr>
        <a:xfrm>
          <a:off x="863111" y="983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164503</xdr:rowOff>
    </xdr:from>
    <xdr:to>
      <xdr:col>6</xdr:col>
      <xdr:colOff>511175</xdr:colOff>
      <xdr:row>74</xdr:row>
      <xdr:rowOff>142304</xdr:rowOff>
    </xdr:to>
    <xdr:cxnSp macro="">
      <xdr:nvCxnSpPr>
        <xdr:cNvPr id="181" name="直線コネクタ 180"/>
        <xdr:cNvCxnSpPr/>
      </xdr:nvCxnSpPr>
      <xdr:spPr>
        <a:xfrm flipV="1">
          <a:off x="3797300" y="12680353"/>
          <a:ext cx="838200" cy="1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142304</xdr:rowOff>
    </xdr:from>
    <xdr:to>
      <xdr:col>5</xdr:col>
      <xdr:colOff>358775</xdr:colOff>
      <xdr:row>75</xdr:row>
      <xdr:rowOff>44920</xdr:rowOff>
    </xdr:to>
    <xdr:cxnSp macro="">
      <xdr:nvCxnSpPr>
        <xdr:cNvPr id="184" name="直線コネクタ 183"/>
        <xdr:cNvCxnSpPr/>
      </xdr:nvCxnSpPr>
      <xdr:spPr>
        <a:xfrm flipV="1">
          <a:off x="2908300" y="12829604"/>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44920</xdr:rowOff>
    </xdr:from>
    <xdr:to>
      <xdr:col>4</xdr:col>
      <xdr:colOff>155575</xdr:colOff>
      <xdr:row>76</xdr:row>
      <xdr:rowOff>45225</xdr:rowOff>
    </xdr:to>
    <xdr:cxnSp macro="">
      <xdr:nvCxnSpPr>
        <xdr:cNvPr id="187" name="直線コネクタ 186"/>
        <xdr:cNvCxnSpPr/>
      </xdr:nvCxnSpPr>
      <xdr:spPr>
        <a:xfrm flipV="1">
          <a:off x="2019300" y="12903670"/>
          <a:ext cx="889000" cy="1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9" name="テキスト ボックス 188"/>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45225</xdr:rowOff>
    </xdr:from>
    <xdr:to>
      <xdr:col>2</xdr:col>
      <xdr:colOff>638175</xdr:colOff>
      <xdr:row>76</xdr:row>
      <xdr:rowOff>111430</xdr:rowOff>
    </xdr:to>
    <xdr:cxnSp macro="">
      <xdr:nvCxnSpPr>
        <xdr:cNvPr id="190" name="直線コネクタ 189"/>
        <xdr:cNvCxnSpPr/>
      </xdr:nvCxnSpPr>
      <xdr:spPr>
        <a:xfrm flipV="1">
          <a:off x="1130300" y="13075425"/>
          <a:ext cx="889000" cy="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2" name="テキスト ボックス 191"/>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4" name="テキスト ボックス 193"/>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113703</xdr:rowOff>
    </xdr:from>
    <xdr:to>
      <xdr:col>6</xdr:col>
      <xdr:colOff>561975</xdr:colOff>
      <xdr:row>74</xdr:row>
      <xdr:rowOff>43853</xdr:rowOff>
    </xdr:to>
    <xdr:sp macro="" textlink="">
      <xdr:nvSpPr>
        <xdr:cNvPr id="200" name="円/楕円 199"/>
        <xdr:cNvSpPr/>
      </xdr:nvSpPr>
      <xdr:spPr>
        <a:xfrm>
          <a:off x="4584700" y="126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136580</xdr:rowOff>
    </xdr:from>
    <xdr:ext cx="599010" cy="259045"/>
    <xdr:sp macro="" textlink="">
      <xdr:nvSpPr>
        <xdr:cNvPr id="201" name="民生費該当値テキスト"/>
        <xdr:cNvSpPr txBox="1"/>
      </xdr:nvSpPr>
      <xdr:spPr>
        <a:xfrm>
          <a:off x="4686300" y="1248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191,547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91504</xdr:rowOff>
    </xdr:from>
    <xdr:to>
      <xdr:col>5</xdr:col>
      <xdr:colOff>409575</xdr:colOff>
      <xdr:row>75</xdr:row>
      <xdr:rowOff>21654</xdr:rowOff>
    </xdr:to>
    <xdr:sp macro="" textlink="">
      <xdr:nvSpPr>
        <xdr:cNvPr id="202" name="円/楕円 201"/>
        <xdr:cNvSpPr/>
      </xdr:nvSpPr>
      <xdr:spPr>
        <a:xfrm>
          <a:off x="3746500" y="127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38181</xdr:rowOff>
    </xdr:from>
    <xdr:ext cx="599010" cy="259045"/>
    <xdr:sp macro="" textlink="">
      <xdr:nvSpPr>
        <xdr:cNvPr id="203" name="テキスト ボックス 202"/>
        <xdr:cNvSpPr txBox="1"/>
      </xdr:nvSpPr>
      <xdr:spPr>
        <a:xfrm>
          <a:off x="3497794" y="1255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179,795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165570</xdr:rowOff>
    </xdr:from>
    <xdr:to>
      <xdr:col>4</xdr:col>
      <xdr:colOff>206375</xdr:colOff>
      <xdr:row>75</xdr:row>
      <xdr:rowOff>95720</xdr:rowOff>
    </xdr:to>
    <xdr:sp macro="" textlink="">
      <xdr:nvSpPr>
        <xdr:cNvPr id="204" name="円/楕円 203"/>
        <xdr:cNvSpPr/>
      </xdr:nvSpPr>
      <xdr:spPr>
        <a:xfrm>
          <a:off x="2857500" y="128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112247</xdr:rowOff>
    </xdr:from>
    <xdr:ext cx="599010" cy="259045"/>
    <xdr:sp macro="" textlink="">
      <xdr:nvSpPr>
        <xdr:cNvPr id="205" name="テキスト ボックス 204"/>
        <xdr:cNvSpPr txBox="1"/>
      </xdr:nvSpPr>
      <xdr:spPr>
        <a:xfrm>
          <a:off x="2608794" y="1262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173,963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165875</xdr:rowOff>
    </xdr:from>
    <xdr:to>
      <xdr:col>3</xdr:col>
      <xdr:colOff>3175</xdr:colOff>
      <xdr:row>76</xdr:row>
      <xdr:rowOff>96025</xdr:rowOff>
    </xdr:to>
    <xdr:sp macro="" textlink="">
      <xdr:nvSpPr>
        <xdr:cNvPr id="206" name="円/楕円 205"/>
        <xdr:cNvSpPr/>
      </xdr:nvSpPr>
      <xdr:spPr>
        <a:xfrm>
          <a:off x="1968500" y="130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112551</xdr:rowOff>
    </xdr:from>
    <xdr:ext cx="599010" cy="259045"/>
    <xdr:sp macro="" textlink="">
      <xdr:nvSpPr>
        <xdr:cNvPr id="207" name="テキスト ボックス 206"/>
        <xdr:cNvSpPr txBox="1"/>
      </xdr:nvSpPr>
      <xdr:spPr>
        <a:xfrm>
          <a:off x="1719794" y="12799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160,439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60630</xdr:rowOff>
    </xdr:from>
    <xdr:to>
      <xdr:col>1</xdr:col>
      <xdr:colOff>485775</xdr:colOff>
      <xdr:row>76</xdr:row>
      <xdr:rowOff>162230</xdr:rowOff>
    </xdr:to>
    <xdr:sp macro="" textlink="">
      <xdr:nvSpPr>
        <xdr:cNvPr id="208" name="円/楕円 207"/>
        <xdr:cNvSpPr/>
      </xdr:nvSpPr>
      <xdr:spPr>
        <a:xfrm>
          <a:off x="1079500" y="130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7307</xdr:rowOff>
    </xdr:from>
    <xdr:ext cx="599010" cy="259045"/>
    <xdr:sp macro="" textlink="">
      <xdr:nvSpPr>
        <xdr:cNvPr id="209" name="テキスト ボックス 208"/>
        <xdr:cNvSpPr txBox="1"/>
      </xdr:nvSpPr>
      <xdr:spPr>
        <a:xfrm>
          <a:off x="830794" y="1286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132659</xdr:rowOff>
    </xdr:from>
    <xdr:to>
      <xdr:col>6</xdr:col>
      <xdr:colOff>511175</xdr:colOff>
      <xdr:row>97</xdr:row>
      <xdr:rowOff>143540</xdr:rowOff>
    </xdr:to>
    <xdr:cxnSp macro="">
      <xdr:nvCxnSpPr>
        <xdr:cNvPr id="237" name="直線コネクタ 236"/>
        <xdr:cNvCxnSpPr/>
      </xdr:nvCxnSpPr>
      <xdr:spPr>
        <a:xfrm>
          <a:off x="3797300" y="16763309"/>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132659</xdr:rowOff>
    </xdr:from>
    <xdr:to>
      <xdr:col>5</xdr:col>
      <xdr:colOff>358775</xdr:colOff>
      <xdr:row>97</xdr:row>
      <xdr:rowOff>147861</xdr:rowOff>
    </xdr:to>
    <xdr:cxnSp macro="">
      <xdr:nvCxnSpPr>
        <xdr:cNvPr id="240" name="直線コネクタ 239"/>
        <xdr:cNvCxnSpPr/>
      </xdr:nvCxnSpPr>
      <xdr:spPr>
        <a:xfrm flipV="1">
          <a:off x="2908300" y="16763309"/>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147861</xdr:rowOff>
    </xdr:from>
    <xdr:to>
      <xdr:col>4</xdr:col>
      <xdr:colOff>155575</xdr:colOff>
      <xdr:row>98</xdr:row>
      <xdr:rowOff>11136</xdr:rowOff>
    </xdr:to>
    <xdr:cxnSp macro="">
      <xdr:nvCxnSpPr>
        <xdr:cNvPr id="243" name="直線コネクタ 242"/>
        <xdr:cNvCxnSpPr/>
      </xdr:nvCxnSpPr>
      <xdr:spPr>
        <a:xfrm flipV="1">
          <a:off x="2019300" y="16778511"/>
          <a:ext cx="889000" cy="3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167681</xdr:rowOff>
    </xdr:from>
    <xdr:to>
      <xdr:col>2</xdr:col>
      <xdr:colOff>638175</xdr:colOff>
      <xdr:row>98</xdr:row>
      <xdr:rowOff>11136</xdr:rowOff>
    </xdr:to>
    <xdr:cxnSp macro="">
      <xdr:nvCxnSpPr>
        <xdr:cNvPr id="246" name="直線コネクタ 245"/>
        <xdr:cNvCxnSpPr/>
      </xdr:nvCxnSpPr>
      <xdr:spPr>
        <a:xfrm>
          <a:off x="1130300" y="16798331"/>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92740</xdr:rowOff>
    </xdr:from>
    <xdr:to>
      <xdr:col>6</xdr:col>
      <xdr:colOff>561975</xdr:colOff>
      <xdr:row>98</xdr:row>
      <xdr:rowOff>22890</xdr:rowOff>
    </xdr:to>
    <xdr:sp macro="" textlink="">
      <xdr:nvSpPr>
        <xdr:cNvPr id="256" name="円/楕円 255"/>
        <xdr:cNvSpPr/>
      </xdr:nvSpPr>
      <xdr:spPr>
        <a:xfrm>
          <a:off x="4584700" y="167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7667</xdr:rowOff>
    </xdr:from>
    <xdr:ext cx="534377" cy="259045"/>
    <xdr:sp macro="" textlink="">
      <xdr:nvSpPr>
        <xdr:cNvPr id="257" name="衛生費該当値テキスト"/>
        <xdr:cNvSpPr txBox="1"/>
      </xdr:nvSpPr>
      <xdr:spPr>
        <a:xfrm>
          <a:off x="4686300" y="1663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81859</xdr:rowOff>
    </xdr:from>
    <xdr:to>
      <xdr:col>5</xdr:col>
      <xdr:colOff>409575</xdr:colOff>
      <xdr:row>98</xdr:row>
      <xdr:rowOff>12009</xdr:rowOff>
    </xdr:to>
    <xdr:sp macro="" textlink="">
      <xdr:nvSpPr>
        <xdr:cNvPr id="258" name="円/楕円 257"/>
        <xdr:cNvSpPr/>
      </xdr:nvSpPr>
      <xdr:spPr>
        <a:xfrm>
          <a:off x="3746500" y="167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3136</xdr:rowOff>
    </xdr:from>
    <xdr:ext cx="534377" cy="259045"/>
    <xdr:sp macro="" textlink="">
      <xdr:nvSpPr>
        <xdr:cNvPr id="259" name="テキスト ボックス 258"/>
        <xdr:cNvSpPr txBox="1"/>
      </xdr:nvSpPr>
      <xdr:spPr>
        <a:xfrm>
          <a:off x="3530111" y="1680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97061</xdr:rowOff>
    </xdr:from>
    <xdr:to>
      <xdr:col>4</xdr:col>
      <xdr:colOff>206375</xdr:colOff>
      <xdr:row>98</xdr:row>
      <xdr:rowOff>27211</xdr:rowOff>
    </xdr:to>
    <xdr:sp macro="" textlink="">
      <xdr:nvSpPr>
        <xdr:cNvPr id="260" name="円/楕円 259"/>
        <xdr:cNvSpPr/>
      </xdr:nvSpPr>
      <xdr:spPr>
        <a:xfrm>
          <a:off x="2857500" y="167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18338</xdr:rowOff>
    </xdr:from>
    <xdr:ext cx="534377" cy="259045"/>
    <xdr:sp macro="" textlink="">
      <xdr:nvSpPr>
        <xdr:cNvPr id="261" name="テキスト ボックス 260"/>
        <xdr:cNvSpPr txBox="1"/>
      </xdr:nvSpPr>
      <xdr:spPr>
        <a:xfrm>
          <a:off x="2641111" y="168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131786</xdr:rowOff>
    </xdr:from>
    <xdr:to>
      <xdr:col>3</xdr:col>
      <xdr:colOff>3175</xdr:colOff>
      <xdr:row>98</xdr:row>
      <xdr:rowOff>61936</xdr:rowOff>
    </xdr:to>
    <xdr:sp macro="" textlink="">
      <xdr:nvSpPr>
        <xdr:cNvPr id="262" name="円/楕円 261"/>
        <xdr:cNvSpPr/>
      </xdr:nvSpPr>
      <xdr:spPr>
        <a:xfrm>
          <a:off x="1968500" y="167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53063</xdr:rowOff>
    </xdr:from>
    <xdr:ext cx="534377" cy="259045"/>
    <xdr:sp macro="" textlink="">
      <xdr:nvSpPr>
        <xdr:cNvPr id="263" name="テキスト ボックス 262"/>
        <xdr:cNvSpPr txBox="1"/>
      </xdr:nvSpPr>
      <xdr:spPr>
        <a:xfrm>
          <a:off x="1752111" y="168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116881</xdr:rowOff>
    </xdr:from>
    <xdr:to>
      <xdr:col>1</xdr:col>
      <xdr:colOff>485775</xdr:colOff>
      <xdr:row>98</xdr:row>
      <xdr:rowOff>47031</xdr:rowOff>
    </xdr:to>
    <xdr:sp macro="" textlink="">
      <xdr:nvSpPr>
        <xdr:cNvPr id="264" name="円/楕円 263"/>
        <xdr:cNvSpPr/>
      </xdr:nvSpPr>
      <xdr:spPr>
        <a:xfrm>
          <a:off x="1079500" y="167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38158</xdr:rowOff>
    </xdr:from>
    <xdr:ext cx="534377" cy="259045"/>
    <xdr:sp macro="" textlink="">
      <xdr:nvSpPr>
        <xdr:cNvPr id="265" name="テキスト ボックス 264"/>
        <xdr:cNvSpPr txBox="1"/>
      </xdr:nvSpPr>
      <xdr:spPr>
        <a:xfrm>
          <a:off x="863111" y="1684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165303</xdr:rowOff>
    </xdr:from>
    <xdr:to>
      <xdr:col>15</xdr:col>
      <xdr:colOff>180975</xdr:colOff>
      <xdr:row>36</xdr:row>
      <xdr:rowOff>6198</xdr:rowOff>
    </xdr:to>
    <xdr:cxnSp macro="">
      <xdr:nvCxnSpPr>
        <xdr:cNvPr id="292" name="直線コネクタ 291"/>
        <xdr:cNvCxnSpPr/>
      </xdr:nvCxnSpPr>
      <xdr:spPr>
        <a:xfrm>
          <a:off x="9639300" y="6166053"/>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95673</xdr:rowOff>
    </xdr:from>
    <xdr:ext cx="378565" cy="259045"/>
    <xdr:sp macro="" textlink="">
      <xdr:nvSpPr>
        <xdr:cNvPr id="293" name="労働費平均値テキスト"/>
        <xdr:cNvSpPr txBox="1"/>
      </xdr:nvSpPr>
      <xdr:spPr>
        <a:xfrm>
          <a:off x="10528300" y="6267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51460</xdr:rowOff>
    </xdr:from>
    <xdr:to>
      <xdr:col>14</xdr:col>
      <xdr:colOff>28575</xdr:colOff>
      <xdr:row>35</xdr:row>
      <xdr:rowOff>165303</xdr:rowOff>
    </xdr:to>
    <xdr:cxnSp macro="">
      <xdr:nvCxnSpPr>
        <xdr:cNvPr id="295" name="直線コネクタ 294"/>
        <xdr:cNvCxnSpPr/>
      </xdr:nvCxnSpPr>
      <xdr:spPr>
        <a:xfrm>
          <a:off x="8750300" y="6052210"/>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168825</xdr:rowOff>
    </xdr:from>
    <xdr:ext cx="378565" cy="259045"/>
    <xdr:sp macro="" textlink="">
      <xdr:nvSpPr>
        <xdr:cNvPr id="297" name="テキスト ボックス 296"/>
        <xdr:cNvSpPr txBox="1"/>
      </xdr:nvSpPr>
      <xdr:spPr>
        <a:xfrm>
          <a:off x="9450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9855</xdr:rowOff>
    </xdr:from>
    <xdr:to>
      <xdr:col>12</xdr:col>
      <xdr:colOff>511175</xdr:colOff>
      <xdr:row>35</xdr:row>
      <xdr:rowOff>51460</xdr:rowOff>
    </xdr:to>
    <xdr:cxnSp macro="">
      <xdr:nvCxnSpPr>
        <xdr:cNvPr id="298" name="直線コネクタ 297"/>
        <xdr:cNvCxnSpPr/>
      </xdr:nvCxnSpPr>
      <xdr:spPr>
        <a:xfrm>
          <a:off x="7861300" y="601060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86987</xdr:rowOff>
    </xdr:from>
    <xdr:ext cx="378565" cy="259045"/>
    <xdr:sp macro="" textlink="">
      <xdr:nvSpPr>
        <xdr:cNvPr id="300" name="テキスト ボックス 299"/>
        <xdr:cNvSpPr txBox="1"/>
      </xdr:nvSpPr>
      <xdr:spPr>
        <a:xfrm>
          <a:off x="8561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9855</xdr:rowOff>
    </xdr:from>
    <xdr:to>
      <xdr:col>11</xdr:col>
      <xdr:colOff>307975</xdr:colOff>
      <xdr:row>35</xdr:row>
      <xdr:rowOff>48260</xdr:rowOff>
    </xdr:to>
    <xdr:cxnSp macro="">
      <xdr:nvCxnSpPr>
        <xdr:cNvPr id="301" name="直線コネクタ 300"/>
        <xdr:cNvCxnSpPr/>
      </xdr:nvCxnSpPr>
      <xdr:spPr>
        <a:xfrm flipV="1">
          <a:off x="6972300" y="601060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158310</xdr:rowOff>
    </xdr:from>
    <xdr:ext cx="469744" cy="259045"/>
    <xdr:sp macro="" textlink="">
      <xdr:nvSpPr>
        <xdr:cNvPr id="303" name="テキスト ボックス 302"/>
        <xdr:cNvSpPr txBox="1"/>
      </xdr:nvSpPr>
      <xdr:spPr>
        <a:xfrm>
          <a:off x="7626427"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126848</xdr:rowOff>
    </xdr:from>
    <xdr:to>
      <xdr:col>15</xdr:col>
      <xdr:colOff>231775</xdr:colOff>
      <xdr:row>36</xdr:row>
      <xdr:rowOff>56998</xdr:rowOff>
    </xdr:to>
    <xdr:sp macro="" textlink="">
      <xdr:nvSpPr>
        <xdr:cNvPr id="311" name="円/楕円 310"/>
        <xdr:cNvSpPr/>
      </xdr:nvSpPr>
      <xdr:spPr>
        <a:xfrm>
          <a:off x="104267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149725</xdr:rowOff>
    </xdr:from>
    <xdr:ext cx="469744" cy="259045"/>
    <xdr:sp macro="" textlink="">
      <xdr:nvSpPr>
        <xdr:cNvPr id="312" name="労働費該当値テキスト"/>
        <xdr:cNvSpPr txBox="1"/>
      </xdr:nvSpPr>
      <xdr:spPr>
        <a:xfrm>
          <a:off x="10528300" y="59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114503</xdr:rowOff>
    </xdr:from>
    <xdr:to>
      <xdr:col>14</xdr:col>
      <xdr:colOff>79375</xdr:colOff>
      <xdr:row>36</xdr:row>
      <xdr:rowOff>44653</xdr:rowOff>
    </xdr:to>
    <xdr:sp macro="" textlink="">
      <xdr:nvSpPr>
        <xdr:cNvPr id="313" name="円/楕円 312"/>
        <xdr:cNvSpPr/>
      </xdr:nvSpPr>
      <xdr:spPr>
        <a:xfrm>
          <a:off x="9588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61180</xdr:rowOff>
    </xdr:from>
    <xdr:ext cx="469744" cy="259045"/>
    <xdr:sp macro="" textlink="">
      <xdr:nvSpPr>
        <xdr:cNvPr id="314" name="テキスト ボックス 313"/>
        <xdr:cNvSpPr txBox="1"/>
      </xdr:nvSpPr>
      <xdr:spPr>
        <a:xfrm>
          <a:off x="9404427" y="589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660</xdr:rowOff>
    </xdr:from>
    <xdr:to>
      <xdr:col>12</xdr:col>
      <xdr:colOff>561975</xdr:colOff>
      <xdr:row>35</xdr:row>
      <xdr:rowOff>102260</xdr:rowOff>
    </xdr:to>
    <xdr:sp macro="" textlink="">
      <xdr:nvSpPr>
        <xdr:cNvPr id="315" name="円/楕円 314"/>
        <xdr:cNvSpPr/>
      </xdr:nvSpPr>
      <xdr:spPr>
        <a:xfrm>
          <a:off x="8699500" y="60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118787</xdr:rowOff>
    </xdr:from>
    <xdr:ext cx="469744" cy="259045"/>
    <xdr:sp macro="" textlink="">
      <xdr:nvSpPr>
        <xdr:cNvPr id="316" name="テキスト ボックス 315"/>
        <xdr:cNvSpPr txBox="1"/>
      </xdr:nvSpPr>
      <xdr:spPr>
        <a:xfrm>
          <a:off x="8515427" y="57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130505</xdr:rowOff>
    </xdr:from>
    <xdr:to>
      <xdr:col>11</xdr:col>
      <xdr:colOff>358775</xdr:colOff>
      <xdr:row>35</xdr:row>
      <xdr:rowOff>60655</xdr:rowOff>
    </xdr:to>
    <xdr:sp macro="" textlink="">
      <xdr:nvSpPr>
        <xdr:cNvPr id="317" name="円/楕円 316"/>
        <xdr:cNvSpPr/>
      </xdr:nvSpPr>
      <xdr:spPr>
        <a:xfrm>
          <a:off x="7810500" y="59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77182</xdr:rowOff>
    </xdr:from>
    <xdr:ext cx="469744" cy="259045"/>
    <xdr:sp macro="" textlink="">
      <xdr:nvSpPr>
        <xdr:cNvPr id="318" name="テキスト ボックス 317"/>
        <xdr:cNvSpPr txBox="1"/>
      </xdr:nvSpPr>
      <xdr:spPr>
        <a:xfrm>
          <a:off x="7626427" y="573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168910</xdr:rowOff>
    </xdr:from>
    <xdr:to>
      <xdr:col>10</xdr:col>
      <xdr:colOff>155575</xdr:colOff>
      <xdr:row>35</xdr:row>
      <xdr:rowOff>99060</xdr:rowOff>
    </xdr:to>
    <xdr:sp macro="" textlink="">
      <xdr:nvSpPr>
        <xdr:cNvPr id="319" name="円/楕円 318"/>
        <xdr:cNvSpPr/>
      </xdr:nvSpPr>
      <xdr:spPr>
        <a:xfrm>
          <a:off x="6921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90187</xdr:rowOff>
    </xdr:from>
    <xdr:ext cx="469744" cy="259045"/>
    <xdr:sp macro="" textlink="">
      <xdr:nvSpPr>
        <xdr:cNvPr id="320" name="テキスト ボックス 319"/>
        <xdr:cNvSpPr txBox="1"/>
      </xdr:nvSpPr>
      <xdr:spPr>
        <a:xfrm>
          <a:off x="6737427"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70576</xdr:rowOff>
    </xdr:from>
    <xdr:to>
      <xdr:col>15</xdr:col>
      <xdr:colOff>180975</xdr:colOff>
      <xdr:row>57</xdr:row>
      <xdr:rowOff>75801</xdr:rowOff>
    </xdr:to>
    <xdr:cxnSp macro="">
      <xdr:nvCxnSpPr>
        <xdr:cNvPr id="351" name="直線コネクタ 350"/>
        <xdr:cNvCxnSpPr/>
      </xdr:nvCxnSpPr>
      <xdr:spPr>
        <a:xfrm>
          <a:off x="9639300" y="9843226"/>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163975</xdr:rowOff>
    </xdr:from>
    <xdr:to>
      <xdr:col>14</xdr:col>
      <xdr:colOff>28575</xdr:colOff>
      <xdr:row>57</xdr:row>
      <xdr:rowOff>70576</xdr:rowOff>
    </xdr:to>
    <xdr:cxnSp macro="">
      <xdr:nvCxnSpPr>
        <xdr:cNvPr id="354" name="直線コネクタ 353"/>
        <xdr:cNvCxnSpPr/>
      </xdr:nvCxnSpPr>
      <xdr:spPr>
        <a:xfrm>
          <a:off x="8750300" y="9765175"/>
          <a:ext cx="8890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163975</xdr:rowOff>
    </xdr:from>
    <xdr:to>
      <xdr:col>12</xdr:col>
      <xdr:colOff>511175</xdr:colOff>
      <xdr:row>57</xdr:row>
      <xdr:rowOff>50437</xdr:rowOff>
    </xdr:to>
    <xdr:cxnSp macro="">
      <xdr:nvCxnSpPr>
        <xdr:cNvPr id="357" name="直線コネクタ 356"/>
        <xdr:cNvCxnSpPr/>
      </xdr:nvCxnSpPr>
      <xdr:spPr>
        <a:xfrm flipV="1">
          <a:off x="7861300" y="976517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11684</xdr:rowOff>
    </xdr:from>
    <xdr:to>
      <xdr:col>11</xdr:col>
      <xdr:colOff>307975</xdr:colOff>
      <xdr:row>57</xdr:row>
      <xdr:rowOff>50437</xdr:rowOff>
    </xdr:to>
    <xdr:cxnSp macro="">
      <xdr:nvCxnSpPr>
        <xdr:cNvPr id="360" name="直線コネクタ 359"/>
        <xdr:cNvCxnSpPr/>
      </xdr:nvCxnSpPr>
      <xdr:spPr>
        <a:xfrm>
          <a:off x="6972300" y="9784334"/>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25001</xdr:rowOff>
    </xdr:from>
    <xdr:to>
      <xdr:col>15</xdr:col>
      <xdr:colOff>231775</xdr:colOff>
      <xdr:row>57</xdr:row>
      <xdr:rowOff>126601</xdr:rowOff>
    </xdr:to>
    <xdr:sp macro="" textlink="">
      <xdr:nvSpPr>
        <xdr:cNvPr id="370" name="円/楕円 369"/>
        <xdr:cNvSpPr/>
      </xdr:nvSpPr>
      <xdr:spPr>
        <a:xfrm>
          <a:off x="10426700" y="97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3428</xdr:rowOff>
    </xdr:from>
    <xdr:ext cx="469744" cy="259045"/>
    <xdr:sp macro="" textlink="">
      <xdr:nvSpPr>
        <xdr:cNvPr id="371" name="農林水産業費該当値テキスト"/>
        <xdr:cNvSpPr txBox="1"/>
      </xdr:nvSpPr>
      <xdr:spPr>
        <a:xfrm>
          <a:off x="10528300" y="977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19776</xdr:rowOff>
    </xdr:from>
    <xdr:to>
      <xdr:col>14</xdr:col>
      <xdr:colOff>79375</xdr:colOff>
      <xdr:row>57</xdr:row>
      <xdr:rowOff>121376</xdr:rowOff>
    </xdr:to>
    <xdr:sp macro="" textlink="">
      <xdr:nvSpPr>
        <xdr:cNvPr id="372" name="円/楕円 371"/>
        <xdr:cNvSpPr/>
      </xdr:nvSpPr>
      <xdr:spPr>
        <a:xfrm>
          <a:off x="9588500" y="979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112503</xdr:rowOff>
    </xdr:from>
    <xdr:ext cx="469744" cy="259045"/>
    <xdr:sp macro="" textlink="">
      <xdr:nvSpPr>
        <xdr:cNvPr id="373" name="テキスト ボックス 372"/>
        <xdr:cNvSpPr txBox="1"/>
      </xdr:nvSpPr>
      <xdr:spPr>
        <a:xfrm>
          <a:off x="9404427" y="988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113175</xdr:rowOff>
    </xdr:from>
    <xdr:to>
      <xdr:col>12</xdr:col>
      <xdr:colOff>561975</xdr:colOff>
      <xdr:row>57</xdr:row>
      <xdr:rowOff>43325</xdr:rowOff>
    </xdr:to>
    <xdr:sp macro="" textlink="">
      <xdr:nvSpPr>
        <xdr:cNvPr id="374" name="円/楕円 373"/>
        <xdr:cNvSpPr/>
      </xdr:nvSpPr>
      <xdr:spPr>
        <a:xfrm>
          <a:off x="8699500" y="97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34452</xdr:rowOff>
    </xdr:from>
    <xdr:ext cx="469744" cy="259045"/>
    <xdr:sp macro="" textlink="">
      <xdr:nvSpPr>
        <xdr:cNvPr id="375" name="テキスト ボックス 374"/>
        <xdr:cNvSpPr txBox="1"/>
      </xdr:nvSpPr>
      <xdr:spPr>
        <a:xfrm>
          <a:off x="8515427" y="980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171087</xdr:rowOff>
    </xdr:from>
    <xdr:to>
      <xdr:col>11</xdr:col>
      <xdr:colOff>358775</xdr:colOff>
      <xdr:row>57</xdr:row>
      <xdr:rowOff>101237</xdr:rowOff>
    </xdr:to>
    <xdr:sp macro="" textlink="">
      <xdr:nvSpPr>
        <xdr:cNvPr id="376" name="円/楕円 375"/>
        <xdr:cNvSpPr/>
      </xdr:nvSpPr>
      <xdr:spPr>
        <a:xfrm>
          <a:off x="7810500" y="97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92364</xdr:rowOff>
    </xdr:from>
    <xdr:ext cx="469744" cy="259045"/>
    <xdr:sp macro="" textlink="">
      <xdr:nvSpPr>
        <xdr:cNvPr id="377" name="テキスト ボックス 376"/>
        <xdr:cNvSpPr txBox="1"/>
      </xdr:nvSpPr>
      <xdr:spPr>
        <a:xfrm>
          <a:off x="7626427" y="986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132334</xdr:rowOff>
    </xdr:from>
    <xdr:to>
      <xdr:col>10</xdr:col>
      <xdr:colOff>155575</xdr:colOff>
      <xdr:row>57</xdr:row>
      <xdr:rowOff>62484</xdr:rowOff>
    </xdr:to>
    <xdr:sp macro="" textlink="">
      <xdr:nvSpPr>
        <xdr:cNvPr id="378" name="円/楕円 377"/>
        <xdr:cNvSpPr/>
      </xdr:nvSpPr>
      <xdr:spPr>
        <a:xfrm>
          <a:off x="6921500" y="973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53611</xdr:rowOff>
    </xdr:from>
    <xdr:ext cx="469744" cy="259045"/>
    <xdr:sp macro="" textlink="">
      <xdr:nvSpPr>
        <xdr:cNvPr id="379" name="テキスト ボックス 378"/>
        <xdr:cNvSpPr txBox="1"/>
      </xdr:nvSpPr>
      <xdr:spPr>
        <a:xfrm>
          <a:off x="6737427" y="982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148820</xdr:rowOff>
    </xdr:from>
    <xdr:to>
      <xdr:col>15</xdr:col>
      <xdr:colOff>180975</xdr:colOff>
      <xdr:row>78</xdr:row>
      <xdr:rowOff>9489</xdr:rowOff>
    </xdr:to>
    <xdr:cxnSp macro="">
      <xdr:nvCxnSpPr>
        <xdr:cNvPr id="406" name="直線コネクタ 405"/>
        <xdr:cNvCxnSpPr/>
      </xdr:nvCxnSpPr>
      <xdr:spPr>
        <a:xfrm>
          <a:off x="9639300" y="13350470"/>
          <a:ext cx="8382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148820</xdr:rowOff>
    </xdr:from>
    <xdr:to>
      <xdr:col>14</xdr:col>
      <xdr:colOff>28575</xdr:colOff>
      <xdr:row>78</xdr:row>
      <xdr:rowOff>7272</xdr:rowOff>
    </xdr:to>
    <xdr:cxnSp macro="">
      <xdr:nvCxnSpPr>
        <xdr:cNvPr id="409" name="直線コネクタ 408"/>
        <xdr:cNvCxnSpPr/>
      </xdr:nvCxnSpPr>
      <xdr:spPr>
        <a:xfrm flipV="1">
          <a:off x="8750300" y="13350470"/>
          <a:ext cx="889000" cy="2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7272</xdr:rowOff>
    </xdr:from>
    <xdr:to>
      <xdr:col>12</xdr:col>
      <xdr:colOff>511175</xdr:colOff>
      <xdr:row>78</xdr:row>
      <xdr:rowOff>43070</xdr:rowOff>
    </xdr:to>
    <xdr:cxnSp macro="">
      <xdr:nvCxnSpPr>
        <xdr:cNvPr id="412" name="直線コネクタ 411"/>
        <xdr:cNvCxnSpPr/>
      </xdr:nvCxnSpPr>
      <xdr:spPr>
        <a:xfrm flipV="1">
          <a:off x="7861300" y="13380372"/>
          <a:ext cx="889000" cy="3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132888</xdr:rowOff>
    </xdr:from>
    <xdr:to>
      <xdr:col>11</xdr:col>
      <xdr:colOff>307975</xdr:colOff>
      <xdr:row>78</xdr:row>
      <xdr:rowOff>43070</xdr:rowOff>
    </xdr:to>
    <xdr:cxnSp macro="">
      <xdr:nvCxnSpPr>
        <xdr:cNvPr id="415" name="直線コネクタ 414"/>
        <xdr:cNvCxnSpPr/>
      </xdr:nvCxnSpPr>
      <xdr:spPr>
        <a:xfrm>
          <a:off x="6972300" y="13334538"/>
          <a:ext cx="889000" cy="8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130139</xdr:rowOff>
    </xdr:from>
    <xdr:to>
      <xdr:col>15</xdr:col>
      <xdr:colOff>231775</xdr:colOff>
      <xdr:row>78</xdr:row>
      <xdr:rowOff>60289</xdr:rowOff>
    </xdr:to>
    <xdr:sp macro="" textlink="">
      <xdr:nvSpPr>
        <xdr:cNvPr id="425" name="円/楕円 424"/>
        <xdr:cNvSpPr/>
      </xdr:nvSpPr>
      <xdr:spPr>
        <a:xfrm>
          <a:off x="10426700" y="133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45066</xdr:rowOff>
    </xdr:from>
    <xdr:ext cx="469744" cy="259045"/>
    <xdr:sp macro="" textlink="">
      <xdr:nvSpPr>
        <xdr:cNvPr id="426" name="商工費該当値テキスト"/>
        <xdr:cNvSpPr txBox="1"/>
      </xdr:nvSpPr>
      <xdr:spPr>
        <a:xfrm>
          <a:off x="10528300" y="132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98020</xdr:rowOff>
    </xdr:from>
    <xdr:to>
      <xdr:col>14</xdr:col>
      <xdr:colOff>79375</xdr:colOff>
      <xdr:row>78</xdr:row>
      <xdr:rowOff>28170</xdr:rowOff>
    </xdr:to>
    <xdr:sp macro="" textlink="">
      <xdr:nvSpPr>
        <xdr:cNvPr id="427" name="円/楕円 426"/>
        <xdr:cNvSpPr/>
      </xdr:nvSpPr>
      <xdr:spPr>
        <a:xfrm>
          <a:off x="9588500" y="132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19297</xdr:rowOff>
    </xdr:from>
    <xdr:ext cx="469744" cy="259045"/>
    <xdr:sp macro="" textlink="">
      <xdr:nvSpPr>
        <xdr:cNvPr id="428" name="テキスト ボックス 427"/>
        <xdr:cNvSpPr txBox="1"/>
      </xdr:nvSpPr>
      <xdr:spPr>
        <a:xfrm>
          <a:off x="9404427" y="1339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127922</xdr:rowOff>
    </xdr:from>
    <xdr:to>
      <xdr:col>12</xdr:col>
      <xdr:colOff>561975</xdr:colOff>
      <xdr:row>78</xdr:row>
      <xdr:rowOff>58072</xdr:rowOff>
    </xdr:to>
    <xdr:sp macro="" textlink="">
      <xdr:nvSpPr>
        <xdr:cNvPr id="429" name="円/楕円 428"/>
        <xdr:cNvSpPr/>
      </xdr:nvSpPr>
      <xdr:spPr>
        <a:xfrm>
          <a:off x="8699500" y="133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49199</xdr:rowOff>
    </xdr:from>
    <xdr:ext cx="469744" cy="259045"/>
    <xdr:sp macro="" textlink="">
      <xdr:nvSpPr>
        <xdr:cNvPr id="430" name="テキスト ボックス 429"/>
        <xdr:cNvSpPr txBox="1"/>
      </xdr:nvSpPr>
      <xdr:spPr>
        <a:xfrm>
          <a:off x="8515427" y="1342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163720</xdr:rowOff>
    </xdr:from>
    <xdr:to>
      <xdr:col>11</xdr:col>
      <xdr:colOff>358775</xdr:colOff>
      <xdr:row>78</xdr:row>
      <xdr:rowOff>93870</xdr:rowOff>
    </xdr:to>
    <xdr:sp macro="" textlink="">
      <xdr:nvSpPr>
        <xdr:cNvPr id="431" name="円/楕円 430"/>
        <xdr:cNvSpPr/>
      </xdr:nvSpPr>
      <xdr:spPr>
        <a:xfrm>
          <a:off x="7810500" y="133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84997</xdr:rowOff>
    </xdr:from>
    <xdr:ext cx="469744" cy="259045"/>
    <xdr:sp macro="" textlink="">
      <xdr:nvSpPr>
        <xdr:cNvPr id="432" name="テキスト ボックス 431"/>
        <xdr:cNvSpPr txBox="1"/>
      </xdr:nvSpPr>
      <xdr:spPr>
        <a:xfrm>
          <a:off x="7626427" y="134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82088</xdr:rowOff>
    </xdr:from>
    <xdr:to>
      <xdr:col>10</xdr:col>
      <xdr:colOff>155575</xdr:colOff>
      <xdr:row>78</xdr:row>
      <xdr:rowOff>12238</xdr:rowOff>
    </xdr:to>
    <xdr:sp macro="" textlink="">
      <xdr:nvSpPr>
        <xdr:cNvPr id="433" name="円/楕円 432"/>
        <xdr:cNvSpPr/>
      </xdr:nvSpPr>
      <xdr:spPr>
        <a:xfrm>
          <a:off x="6921500" y="132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3365</xdr:rowOff>
    </xdr:from>
    <xdr:ext cx="469744" cy="259045"/>
    <xdr:sp macro="" textlink="">
      <xdr:nvSpPr>
        <xdr:cNvPr id="434" name="テキスト ボックス 433"/>
        <xdr:cNvSpPr txBox="1"/>
      </xdr:nvSpPr>
      <xdr:spPr>
        <a:xfrm>
          <a:off x="6737427" y="1337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156921</xdr:rowOff>
    </xdr:from>
    <xdr:to>
      <xdr:col>15</xdr:col>
      <xdr:colOff>180975</xdr:colOff>
      <xdr:row>96</xdr:row>
      <xdr:rowOff>125640</xdr:rowOff>
    </xdr:to>
    <xdr:cxnSp macro="">
      <xdr:nvCxnSpPr>
        <xdr:cNvPr id="464" name="直線コネクタ 463"/>
        <xdr:cNvCxnSpPr/>
      </xdr:nvCxnSpPr>
      <xdr:spPr>
        <a:xfrm>
          <a:off x="9639300" y="16444671"/>
          <a:ext cx="838200" cy="1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148062</xdr:rowOff>
    </xdr:from>
    <xdr:to>
      <xdr:col>14</xdr:col>
      <xdr:colOff>28575</xdr:colOff>
      <xdr:row>95</xdr:row>
      <xdr:rowOff>156921</xdr:rowOff>
    </xdr:to>
    <xdr:cxnSp macro="">
      <xdr:nvCxnSpPr>
        <xdr:cNvPr id="467" name="直線コネクタ 466"/>
        <xdr:cNvCxnSpPr/>
      </xdr:nvCxnSpPr>
      <xdr:spPr>
        <a:xfrm>
          <a:off x="8750300" y="16435812"/>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165740</xdr:rowOff>
    </xdr:from>
    <xdr:ext cx="534377" cy="259045"/>
    <xdr:sp macro="" textlink="">
      <xdr:nvSpPr>
        <xdr:cNvPr id="469" name="テキスト ボックス 468"/>
        <xdr:cNvSpPr txBox="1"/>
      </xdr:nvSpPr>
      <xdr:spPr>
        <a:xfrm>
          <a:off x="9372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93523</xdr:rowOff>
    </xdr:from>
    <xdr:to>
      <xdr:col>12</xdr:col>
      <xdr:colOff>511175</xdr:colOff>
      <xdr:row>95</xdr:row>
      <xdr:rowOff>148062</xdr:rowOff>
    </xdr:to>
    <xdr:cxnSp macro="">
      <xdr:nvCxnSpPr>
        <xdr:cNvPr id="470" name="直線コネクタ 469"/>
        <xdr:cNvCxnSpPr/>
      </xdr:nvCxnSpPr>
      <xdr:spPr>
        <a:xfrm>
          <a:off x="7861300" y="16381273"/>
          <a:ext cx="889000" cy="5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102436</xdr:rowOff>
    </xdr:from>
    <xdr:ext cx="534377" cy="259045"/>
    <xdr:sp macro="" textlink="">
      <xdr:nvSpPr>
        <xdr:cNvPr id="472" name="テキスト ボックス 471"/>
        <xdr:cNvSpPr txBox="1"/>
      </xdr:nvSpPr>
      <xdr:spPr>
        <a:xfrm>
          <a:off x="8483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81635</xdr:rowOff>
    </xdr:from>
    <xdr:to>
      <xdr:col>11</xdr:col>
      <xdr:colOff>307975</xdr:colOff>
      <xdr:row>95</xdr:row>
      <xdr:rowOff>93523</xdr:rowOff>
    </xdr:to>
    <xdr:cxnSp macro="">
      <xdr:nvCxnSpPr>
        <xdr:cNvPr id="473" name="直線コネクタ 472"/>
        <xdr:cNvCxnSpPr/>
      </xdr:nvCxnSpPr>
      <xdr:spPr>
        <a:xfrm>
          <a:off x="6972300" y="16369385"/>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100322</xdr:rowOff>
    </xdr:from>
    <xdr:ext cx="534377" cy="259045"/>
    <xdr:sp macro="" textlink="">
      <xdr:nvSpPr>
        <xdr:cNvPr id="475" name="テキスト ボックス 474"/>
        <xdr:cNvSpPr txBox="1"/>
      </xdr:nvSpPr>
      <xdr:spPr>
        <a:xfrm>
          <a:off x="7594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155052</xdr:rowOff>
    </xdr:from>
    <xdr:ext cx="534377" cy="259045"/>
    <xdr:sp macro="" textlink="">
      <xdr:nvSpPr>
        <xdr:cNvPr id="477" name="テキスト ボックス 476"/>
        <xdr:cNvSpPr txBox="1"/>
      </xdr:nvSpPr>
      <xdr:spPr>
        <a:xfrm>
          <a:off x="6705111" y="166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74840</xdr:rowOff>
    </xdr:from>
    <xdr:to>
      <xdr:col>15</xdr:col>
      <xdr:colOff>231775</xdr:colOff>
      <xdr:row>97</xdr:row>
      <xdr:rowOff>4990</xdr:rowOff>
    </xdr:to>
    <xdr:sp macro="" textlink="">
      <xdr:nvSpPr>
        <xdr:cNvPr id="483" name="円/楕円 482"/>
        <xdr:cNvSpPr/>
      </xdr:nvSpPr>
      <xdr:spPr>
        <a:xfrm>
          <a:off x="10426700" y="165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53267</xdr:rowOff>
    </xdr:from>
    <xdr:ext cx="534377" cy="259045"/>
    <xdr:sp macro="" textlink="">
      <xdr:nvSpPr>
        <xdr:cNvPr id="484" name="土木費該当値テキスト"/>
        <xdr:cNvSpPr txBox="1"/>
      </xdr:nvSpPr>
      <xdr:spPr>
        <a:xfrm>
          <a:off x="10528300" y="1651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42,738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106121</xdr:rowOff>
    </xdr:from>
    <xdr:to>
      <xdr:col>14</xdr:col>
      <xdr:colOff>79375</xdr:colOff>
      <xdr:row>96</xdr:row>
      <xdr:rowOff>36271</xdr:rowOff>
    </xdr:to>
    <xdr:sp macro="" textlink="">
      <xdr:nvSpPr>
        <xdr:cNvPr id="485" name="円/楕円 484"/>
        <xdr:cNvSpPr/>
      </xdr:nvSpPr>
      <xdr:spPr>
        <a:xfrm>
          <a:off x="9588500" y="163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52798</xdr:rowOff>
    </xdr:from>
    <xdr:ext cx="534377" cy="259045"/>
    <xdr:sp macro="" textlink="">
      <xdr:nvSpPr>
        <xdr:cNvPr id="486" name="テキスト ボックス 485"/>
        <xdr:cNvSpPr txBox="1"/>
      </xdr:nvSpPr>
      <xdr:spPr>
        <a:xfrm>
          <a:off x="9372111" y="161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50,096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97262</xdr:rowOff>
    </xdr:from>
    <xdr:to>
      <xdr:col>12</xdr:col>
      <xdr:colOff>561975</xdr:colOff>
      <xdr:row>96</xdr:row>
      <xdr:rowOff>27412</xdr:rowOff>
    </xdr:to>
    <xdr:sp macro="" textlink="">
      <xdr:nvSpPr>
        <xdr:cNvPr id="487" name="円/楕円 486"/>
        <xdr:cNvSpPr/>
      </xdr:nvSpPr>
      <xdr:spPr>
        <a:xfrm>
          <a:off x="8699500" y="1638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43939</xdr:rowOff>
    </xdr:from>
    <xdr:ext cx="534377" cy="259045"/>
    <xdr:sp macro="" textlink="">
      <xdr:nvSpPr>
        <xdr:cNvPr id="488" name="テキスト ボックス 487"/>
        <xdr:cNvSpPr txBox="1"/>
      </xdr:nvSpPr>
      <xdr:spPr>
        <a:xfrm>
          <a:off x="8483111" y="1616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42723</xdr:rowOff>
    </xdr:from>
    <xdr:to>
      <xdr:col>11</xdr:col>
      <xdr:colOff>358775</xdr:colOff>
      <xdr:row>95</xdr:row>
      <xdr:rowOff>144323</xdr:rowOff>
    </xdr:to>
    <xdr:sp macro="" textlink="">
      <xdr:nvSpPr>
        <xdr:cNvPr id="489" name="円/楕円 488"/>
        <xdr:cNvSpPr/>
      </xdr:nvSpPr>
      <xdr:spPr>
        <a:xfrm>
          <a:off x="7810500" y="163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160850</xdr:rowOff>
    </xdr:from>
    <xdr:ext cx="534377" cy="259045"/>
    <xdr:sp macro="" textlink="">
      <xdr:nvSpPr>
        <xdr:cNvPr id="490" name="テキスト ボックス 489"/>
        <xdr:cNvSpPr txBox="1"/>
      </xdr:nvSpPr>
      <xdr:spPr>
        <a:xfrm>
          <a:off x="7594111" y="161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30835</xdr:rowOff>
    </xdr:from>
    <xdr:to>
      <xdr:col>10</xdr:col>
      <xdr:colOff>155575</xdr:colOff>
      <xdr:row>95</xdr:row>
      <xdr:rowOff>132435</xdr:rowOff>
    </xdr:to>
    <xdr:sp macro="" textlink="">
      <xdr:nvSpPr>
        <xdr:cNvPr id="491" name="円/楕円 490"/>
        <xdr:cNvSpPr/>
      </xdr:nvSpPr>
      <xdr:spPr>
        <a:xfrm>
          <a:off x="6921500" y="163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148962</xdr:rowOff>
    </xdr:from>
    <xdr:ext cx="534377" cy="259045"/>
    <xdr:sp macro="" textlink="">
      <xdr:nvSpPr>
        <xdr:cNvPr id="492" name="テキスト ボックス 491"/>
        <xdr:cNvSpPr txBox="1"/>
      </xdr:nvSpPr>
      <xdr:spPr>
        <a:xfrm>
          <a:off x="6705111" y="1609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102471</xdr:rowOff>
    </xdr:from>
    <xdr:to>
      <xdr:col>23</xdr:col>
      <xdr:colOff>517525</xdr:colOff>
      <xdr:row>38</xdr:row>
      <xdr:rowOff>139536</xdr:rowOff>
    </xdr:to>
    <xdr:cxnSp macro="">
      <xdr:nvCxnSpPr>
        <xdr:cNvPr id="524" name="直線コネクタ 523"/>
        <xdr:cNvCxnSpPr/>
      </xdr:nvCxnSpPr>
      <xdr:spPr>
        <a:xfrm>
          <a:off x="15481300" y="6446121"/>
          <a:ext cx="838200" cy="20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88102</xdr:rowOff>
    </xdr:from>
    <xdr:to>
      <xdr:col>22</xdr:col>
      <xdr:colOff>365125</xdr:colOff>
      <xdr:row>37</xdr:row>
      <xdr:rowOff>102471</xdr:rowOff>
    </xdr:to>
    <xdr:cxnSp macro="">
      <xdr:nvCxnSpPr>
        <xdr:cNvPr id="527" name="直線コネクタ 526"/>
        <xdr:cNvCxnSpPr/>
      </xdr:nvCxnSpPr>
      <xdr:spPr>
        <a:xfrm>
          <a:off x="14592300" y="6260302"/>
          <a:ext cx="889000" cy="18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156192</xdr:rowOff>
    </xdr:from>
    <xdr:to>
      <xdr:col>21</xdr:col>
      <xdr:colOff>161925</xdr:colOff>
      <xdr:row>36</xdr:row>
      <xdr:rowOff>88102</xdr:rowOff>
    </xdr:to>
    <xdr:cxnSp macro="">
      <xdr:nvCxnSpPr>
        <xdr:cNvPr id="530" name="直線コネクタ 529"/>
        <xdr:cNvCxnSpPr/>
      </xdr:nvCxnSpPr>
      <xdr:spPr>
        <a:xfrm>
          <a:off x="13703300" y="6156942"/>
          <a:ext cx="889000" cy="10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156192</xdr:rowOff>
    </xdr:from>
    <xdr:to>
      <xdr:col>19</xdr:col>
      <xdr:colOff>644525</xdr:colOff>
      <xdr:row>38</xdr:row>
      <xdr:rowOff>113085</xdr:rowOff>
    </xdr:to>
    <xdr:cxnSp macro="">
      <xdr:nvCxnSpPr>
        <xdr:cNvPr id="533" name="直線コネクタ 532"/>
        <xdr:cNvCxnSpPr/>
      </xdr:nvCxnSpPr>
      <xdr:spPr>
        <a:xfrm flipV="1">
          <a:off x="12814300" y="6156942"/>
          <a:ext cx="889000" cy="47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5" name="テキスト ボックス 534"/>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88736</xdr:rowOff>
    </xdr:from>
    <xdr:to>
      <xdr:col>23</xdr:col>
      <xdr:colOff>568325</xdr:colOff>
      <xdr:row>39</xdr:row>
      <xdr:rowOff>18886</xdr:rowOff>
    </xdr:to>
    <xdr:sp macro="" textlink="">
      <xdr:nvSpPr>
        <xdr:cNvPr id="543" name="円/楕円 542"/>
        <xdr:cNvSpPr/>
      </xdr:nvSpPr>
      <xdr:spPr>
        <a:xfrm>
          <a:off x="16268700" y="66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3663</xdr:rowOff>
    </xdr:from>
    <xdr:ext cx="469744" cy="259045"/>
    <xdr:sp macro="" textlink="">
      <xdr:nvSpPr>
        <xdr:cNvPr id="544" name="消防費該当値テキスト"/>
        <xdr:cNvSpPr txBox="1"/>
      </xdr:nvSpPr>
      <xdr:spPr>
        <a:xfrm>
          <a:off x="16370300" y="651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51671</xdr:rowOff>
    </xdr:from>
    <xdr:to>
      <xdr:col>22</xdr:col>
      <xdr:colOff>415925</xdr:colOff>
      <xdr:row>37</xdr:row>
      <xdr:rowOff>153271</xdr:rowOff>
    </xdr:to>
    <xdr:sp macro="" textlink="">
      <xdr:nvSpPr>
        <xdr:cNvPr id="545" name="円/楕円 544"/>
        <xdr:cNvSpPr/>
      </xdr:nvSpPr>
      <xdr:spPr>
        <a:xfrm>
          <a:off x="15430500" y="639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144397</xdr:rowOff>
    </xdr:from>
    <xdr:ext cx="534377" cy="259045"/>
    <xdr:sp macro="" textlink="">
      <xdr:nvSpPr>
        <xdr:cNvPr id="546" name="テキスト ボックス 545"/>
        <xdr:cNvSpPr txBox="1"/>
      </xdr:nvSpPr>
      <xdr:spPr>
        <a:xfrm>
          <a:off x="15214111" y="64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37302</xdr:rowOff>
    </xdr:from>
    <xdr:to>
      <xdr:col>21</xdr:col>
      <xdr:colOff>212725</xdr:colOff>
      <xdr:row>36</xdr:row>
      <xdr:rowOff>138902</xdr:rowOff>
    </xdr:to>
    <xdr:sp macro="" textlink="">
      <xdr:nvSpPr>
        <xdr:cNvPr id="547" name="円/楕円 546"/>
        <xdr:cNvSpPr/>
      </xdr:nvSpPr>
      <xdr:spPr>
        <a:xfrm>
          <a:off x="14541500" y="62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130029</xdr:rowOff>
    </xdr:from>
    <xdr:ext cx="534377" cy="259045"/>
    <xdr:sp macro="" textlink="">
      <xdr:nvSpPr>
        <xdr:cNvPr id="548" name="テキスト ボックス 547"/>
        <xdr:cNvSpPr txBox="1"/>
      </xdr:nvSpPr>
      <xdr:spPr>
        <a:xfrm>
          <a:off x="14325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105392</xdr:rowOff>
    </xdr:from>
    <xdr:to>
      <xdr:col>20</xdr:col>
      <xdr:colOff>9525</xdr:colOff>
      <xdr:row>36</xdr:row>
      <xdr:rowOff>35542</xdr:rowOff>
    </xdr:to>
    <xdr:sp macro="" textlink="">
      <xdr:nvSpPr>
        <xdr:cNvPr id="549" name="円/楕円 548"/>
        <xdr:cNvSpPr/>
      </xdr:nvSpPr>
      <xdr:spPr>
        <a:xfrm>
          <a:off x="13652500" y="61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52069</xdr:rowOff>
    </xdr:from>
    <xdr:ext cx="534377" cy="259045"/>
    <xdr:sp macro="" textlink="">
      <xdr:nvSpPr>
        <xdr:cNvPr id="550" name="テキスト ボックス 549"/>
        <xdr:cNvSpPr txBox="1"/>
      </xdr:nvSpPr>
      <xdr:spPr>
        <a:xfrm>
          <a:off x="13436111" y="5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62285</xdr:rowOff>
    </xdr:from>
    <xdr:to>
      <xdr:col>18</xdr:col>
      <xdr:colOff>492125</xdr:colOff>
      <xdr:row>38</xdr:row>
      <xdr:rowOff>163885</xdr:rowOff>
    </xdr:to>
    <xdr:sp macro="" textlink="">
      <xdr:nvSpPr>
        <xdr:cNvPr id="551" name="円/楕円 550"/>
        <xdr:cNvSpPr/>
      </xdr:nvSpPr>
      <xdr:spPr>
        <a:xfrm>
          <a:off x="12763500" y="65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155012</xdr:rowOff>
    </xdr:from>
    <xdr:ext cx="469744" cy="259045"/>
    <xdr:sp macro="" textlink="">
      <xdr:nvSpPr>
        <xdr:cNvPr id="552" name="テキスト ボックス 551"/>
        <xdr:cNvSpPr txBox="1"/>
      </xdr:nvSpPr>
      <xdr:spPr>
        <a:xfrm>
          <a:off x="12579427" y="667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61610</xdr:rowOff>
    </xdr:from>
    <xdr:to>
      <xdr:col>23</xdr:col>
      <xdr:colOff>517525</xdr:colOff>
      <xdr:row>56</xdr:row>
      <xdr:rowOff>153073</xdr:rowOff>
    </xdr:to>
    <xdr:cxnSp macro="">
      <xdr:nvCxnSpPr>
        <xdr:cNvPr id="580" name="直線コネクタ 579"/>
        <xdr:cNvCxnSpPr/>
      </xdr:nvCxnSpPr>
      <xdr:spPr>
        <a:xfrm>
          <a:off x="15481300" y="9662810"/>
          <a:ext cx="838200" cy="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7044</xdr:rowOff>
    </xdr:from>
    <xdr:to>
      <xdr:col>22</xdr:col>
      <xdr:colOff>365125</xdr:colOff>
      <xdr:row>56</xdr:row>
      <xdr:rowOff>61610</xdr:rowOff>
    </xdr:to>
    <xdr:cxnSp macro="">
      <xdr:nvCxnSpPr>
        <xdr:cNvPr id="583" name="直線コネクタ 582"/>
        <xdr:cNvCxnSpPr/>
      </xdr:nvCxnSpPr>
      <xdr:spPr>
        <a:xfrm>
          <a:off x="14592300" y="9608244"/>
          <a:ext cx="889000" cy="5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7044</xdr:rowOff>
    </xdr:from>
    <xdr:to>
      <xdr:col>21</xdr:col>
      <xdr:colOff>161925</xdr:colOff>
      <xdr:row>56</xdr:row>
      <xdr:rowOff>123172</xdr:rowOff>
    </xdr:to>
    <xdr:cxnSp macro="">
      <xdr:nvCxnSpPr>
        <xdr:cNvPr id="586" name="直線コネクタ 585"/>
        <xdr:cNvCxnSpPr/>
      </xdr:nvCxnSpPr>
      <xdr:spPr>
        <a:xfrm flipV="1">
          <a:off x="13703300" y="9608244"/>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90619</xdr:rowOff>
    </xdr:from>
    <xdr:to>
      <xdr:col>19</xdr:col>
      <xdr:colOff>644525</xdr:colOff>
      <xdr:row>56</xdr:row>
      <xdr:rowOff>123172</xdr:rowOff>
    </xdr:to>
    <xdr:cxnSp macro="">
      <xdr:nvCxnSpPr>
        <xdr:cNvPr id="589" name="直線コネクタ 588"/>
        <xdr:cNvCxnSpPr/>
      </xdr:nvCxnSpPr>
      <xdr:spPr>
        <a:xfrm>
          <a:off x="12814300" y="9691819"/>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1" name="テキスト ボックス 590"/>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102273</xdr:rowOff>
    </xdr:from>
    <xdr:to>
      <xdr:col>23</xdr:col>
      <xdr:colOff>568325</xdr:colOff>
      <xdr:row>57</xdr:row>
      <xdr:rowOff>32423</xdr:rowOff>
    </xdr:to>
    <xdr:sp macro="" textlink="">
      <xdr:nvSpPr>
        <xdr:cNvPr id="599" name="円/楕円 598"/>
        <xdr:cNvSpPr/>
      </xdr:nvSpPr>
      <xdr:spPr>
        <a:xfrm>
          <a:off x="16268700" y="97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80700</xdr:rowOff>
    </xdr:from>
    <xdr:ext cx="534377" cy="259045"/>
    <xdr:sp macro="" textlink="">
      <xdr:nvSpPr>
        <xdr:cNvPr id="600" name="教育費該当値テキスト"/>
        <xdr:cNvSpPr txBox="1"/>
      </xdr:nvSpPr>
      <xdr:spPr>
        <a:xfrm>
          <a:off x="16370300" y="96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34,415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10810</xdr:rowOff>
    </xdr:from>
    <xdr:to>
      <xdr:col>22</xdr:col>
      <xdr:colOff>415925</xdr:colOff>
      <xdr:row>56</xdr:row>
      <xdr:rowOff>112410</xdr:rowOff>
    </xdr:to>
    <xdr:sp macro="" textlink="">
      <xdr:nvSpPr>
        <xdr:cNvPr id="601" name="円/楕円 600"/>
        <xdr:cNvSpPr/>
      </xdr:nvSpPr>
      <xdr:spPr>
        <a:xfrm>
          <a:off x="15430500" y="96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103537</xdr:rowOff>
    </xdr:from>
    <xdr:ext cx="534377" cy="259045"/>
    <xdr:sp macro="" textlink="">
      <xdr:nvSpPr>
        <xdr:cNvPr id="602" name="テキスト ボックス 601"/>
        <xdr:cNvSpPr txBox="1"/>
      </xdr:nvSpPr>
      <xdr:spPr>
        <a:xfrm>
          <a:off x="15214111" y="970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127694</xdr:rowOff>
    </xdr:from>
    <xdr:to>
      <xdr:col>21</xdr:col>
      <xdr:colOff>212725</xdr:colOff>
      <xdr:row>56</xdr:row>
      <xdr:rowOff>57844</xdr:rowOff>
    </xdr:to>
    <xdr:sp macro="" textlink="">
      <xdr:nvSpPr>
        <xdr:cNvPr id="603" name="円/楕円 602"/>
        <xdr:cNvSpPr/>
      </xdr:nvSpPr>
      <xdr:spPr>
        <a:xfrm>
          <a:off x="14541500" y="955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48971</xdr:rowOff>
    </xdr:from>
    <xdr:ext cx="534377" cy="259045"/>
    <xdr:sp macro="" textlink="">
      <xdr:nvSpPr>
        <xdr:cNvPr id="604" name="テキスト ボックス 603"/>
        <xdr:cNvSpPr txBox="1"/>
      </xdr:nvSpPr>
      <xdr:spPr>
        <a:xfrm>
          <a:off x="14325111" y="9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72372</xdr:rowOff>
    </xdr:from>
    <xdr:to>
      <xdr:col>20</xdr:col>
      <xdr:colOff>9525</xdr:colOff>
      <xdr:row>57</xdr:row>
      <xdr:rowOff>2522</xdr:rowOff>
    </xdr:to>
    <xdr:sp macro="" textlink="">
      <xdr:nvSpPr>
        <xdr:cNvPr id="605" name="円/楕円 604"/>
        <xdr:cNvSpPr/>
      </xdr:nvSpPr>
      <xdr:spPr>
        <a:xfrm>
          <a:off x="13652500" y="96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165099</xdr:rowOff>
    </xdr:from>
    <xdr:ext cx="534377" cy="259045"/>
    <xdr:sp macro="" textlink="">
      <xdr:nvSpPr>
        <xdr:cNvPr id="606" name="テキスト ボックス 605"/>
        <xdr:cNvSpPr txBox="1"/>
      </xdr:nvSpPr>
      <xdr:spPr>
        <a:xfrm>
          <a:off x="13436111" y="97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39819</xdr:rowOff>
    </xdr:from>
    <xdr:to>
      <xdr:col>18</xdr:col>
      <xdr:colOff>492125</xdr:colOff>
      <xdr:row>56</xdr:row>
      <xdr:rowOff>141419</xdr:rowOff>
    </xdr:to>
    <xdr:sp macro="" textlink="">
      <xdr:nvSpPr>
        <xdr:cNvPr id="607" name="円/楕円 606"/>
        <xdr:cNvSpPr/>
      </xdr:nvSpPr>
      <xdr:spPr>
        <a:xfrm>
          <a:off x="12763500" y="96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157946</xdr:rowOff>
    </xdr:from>
    <xdr:ext cx="534377" cy="259045"/>
    <xdr:sp macro="" textlink="">
      <xdr:nvSpPr>
        <xdr:cNvPr id="608" name="テキスト ボックス 607"/>
        <xdr:cNvSpPr txBox="1"/>
      </xdr:nvSpPr>
      <xdr:spPr>
        <a:xfrm>
          <a:off x="12547111" y="941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47966</xdr:rowOff>
    </xdr:from>
    <xdr:to>
      <xdr:col>23</xdr:col>
      <xdr:colOff>517525</xdr:colOff>
      <xdr:row>79</xdr:row>
      <xdr:rowOff>53453</xdr:rowOff>
    </xdr:to>
    <xdr:cxnSp macro="">
      <xdr:nvCxnSpPr>
        <xdr:cNvPr id="639" name="直線コネクタ 638"/>
        <xdr:cNvCxnSpPr/>
      </xdr:nvCxnSpPr>
      <xdr:spPr>
        <a:xfrm>
          <a:off x="15481300" y="1359251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153314</xdr:rowOff>
    </xdr:from>
    <xdr:ext cx="469744" cy="259045"/>
    <xdr:sp macro="" textlink="">
      <xdr:nvSpPr>
        <xdr:cNvPr id="640" name="災害復旧費平均値テキスト"/>
        <xdr:cNvSpPr txBox="1"/>
      </xdr:nvSpPr>
      <xdr:spPr>
        <a:xfrm>
          <a:off x="16370300" y="13526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47966</xdr:rowOff>
    </xdr:from>
    <xdr:to>
      <xdr:col>22</xdr:col>
      <xdr:colOff>365125</xdr:colOff>
      <xdr:row>79</xdr:row>
      <xdr:rowOff>70172</xdr:rowOff>
    </xdr:to>
    <xdr:cxnSp macro="">
      <xdr:nvCxnSpPr>
        <xdr:cNvPr id="642" name="直線コネクタ 641"/>
        <xdr:cNvCxnSpPr/>
      </xdr:nvCxnSpPr>
      <xdr:spPr>
        <a:xfrm flipV="1">
          <a:off x="14592300" y="13592516"/>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107235</xdr:rowOff>
    </xdr:from>
    <xdr:ext cx="469744" cy="259045"/>
    <xdr:sp macro="" textlink="">
      <xdr:nvSpPr>
        <xdr:cNvPr id="644" name="テキスト ボックス 643"/>
        <xdr:cNvSpPr txBox="1"/>
      </xdr:nvSpPr>
      <xdr:spPr>
        <a:xfrm>
          <a:off x="15246427"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61682</xdr:rowOff>
    </xdr:from>
    <xdr:to>
      <xdr:col>21</xdr:col>
      <xdr:colOff>161925</xdr:colOff>
      <xdr:row>79</xdr:row>
      <xdr:rowOff>70172</xdr:rowOff>
    </xdr:to>
    <xdr:cxnSp macro="">
      <xdr:nvCxnSpPr>
        <xdr:cNvPr id="645" name="直線コネクタ 644"/>
        <xdr:cNvCxnSpPr/>
      </xdr:nvCxnSpPr>
      <xdr:spPr>
        <a:xfrm>
          <a:off x="13703300" y="13606232"/>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56784</xdr:rowOff>
    </xdr:from>
    <xdr:to>
      <xdr:col>19</xdr:col>
      <xdr:colOff>644525</xdr:colOff>
      <xdr:row>79</xdr:row>
      <xdr:rowOff>61682</xdr:rowOff>
    </xdr:to>
    <xdr:cxnSp macro="">
      <xdr:nvCxnSpPr>
        <xdr:cNvPr id="648" name="直線コネクタ 647"/>
        <xdr:cNvCxnSpPr/>
      </xdr:nvCxnSpPr>
      <xdr:spPr>
        <a:xfrm>
          <a:off x="12814300" y="1360133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108377</xdr:rowOff>
    </xdr:from>
    <xdr:ext cx="378565" cy="259045"/>
    <xdr:sp macro="" textlink="">
      <xdr:nvSpPr>
        <xdr:cNvPr id="650" name="テキスト ボックス 649"/>
        <xdr:cNvSpPr txBox="1"/>
      </xdr:nvSpPr>
      <xdr:spPr>
        <a:xfrm>
          <a:off x="13514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2653</xdr:rowOff>
    </xdr:from>
    <xdr:to>
      <xdr:col>23</xdr:col>
      <xdr:colOff>568325</xdr:colOff>
      <xdr:row>79</xdr:row>
      <xdr:rowOff>104253</xdr:rowOff>
    </xdr:to>
    <xdr:sp macro="" textlink="">
      <xdr:nvSpPr>
        <xdr:cNvPr id="658" name="円/楕円 657"/>
        <xdr:cNvSpPr/>
      </xdr:nvSpPr>
      <xdr:spPr>
        <a:xfrm>
          <a:off x="16268700" y="135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133480</xdr:rowOff>
    </xdr:from>
    <xdr:ext cx="469744" cy="259045"/>
    <xdr:sp macro="" textlink="">
      <xdr:nvSpPr>
        <xdr:cNvPr id="659" name="災害復旧費該当値テキスト"/>
        <xdr:cNvSpPr txBox="1"/>
      </xdr:nvSpPr>
      <xdr:spPr>
        <a:xfrm>
          <a:off x="16370300" y="1333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168616</xdr:rowOff>
    </xdr:from>
    <xdr:to>
      <xdr:col>22</xdr:col>
      <xdr:colOff>415925</xdr:colOff>
      <xdr:row>79</xdr:row>
      <xdr:rowOff>98766</xdr:rowOff>
    </xdr:to>
    <xdr:sp macro="" textlink="">
      <xdr:nvSpPr>
        <xdr:cNvPr id="660" name="円/楕円 659"/>
        <xdr:cNvSpPr/>
      </xdr:nvSpPr>
      <xdr:spPr>
        <a:xfrm>
          <a:off x="15430500" y="135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115293</xdr:rowOff>
    </xdr:from>
    <xdr:ext cx="469744" cy="259045"/>
    <xdr:sp macro="" textlink="">
      <xdr:nvSpPr>
        <xdr:cNvPr id="661" name="テキスト ボックス 660"/>
        <xdr:cNvSpPr txBox="1"/>
      </xdr:nvSpPr>
      <xdr:spPr>
        <a:xfrm>
          <a:off x="15246427" y="1331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19372</xdr:rowOff>
    </xdr:from>
    <xdr:to>
      <xdr:col>21</xdr:col>
      <xdr:colOff>212725</xdr:colOff>
      <xdr:row>79</xdr:row>
      <xdr:rowOff>120972</xdr:rowOff>
    </xdr:to>
    <xdr:sp macro="" textlink="">
      <xdr:nvSpPr>
        <xdr:cNvPr id="662" name="円/楕円 661"/>
        <xdr:cNvSpPr/>
      </xdr:nvSpPr>
      <xdr:spPr>
        <a:xfrm>
          <a:off x="14541500" y="135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112099</xdr:rowOff>
    </xdr:from>
    <xdr:ext cx="378565" cy="259045"/>
    <xdr:sp macro="" textlink="">
      <xdr:nvSpPr>
        <xdr:cNvPr id="663" name="テキスト ボックス 662"/>
        <xdr:cNvSpPr txBox="1"/>
      </xdr:nvSpPr>
      <xdr:spPr>
        <a:xfrm>
          <a:off x="14403017" y="13656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10882</xdr:rowOff>
    </xdr:from>
    <xdr:to>
      <xdr:col>20</xdr:col>
      <xdr:colOff>9525</xdr:colOff>
      <xdr:row>79</xdr:row>
      <xdr:rowOff>112482</xdr:rowOff>
    </xdr:to>
    <xdr:sp macro="" textlink="">
      <xdr:nvSpPr>
        <xdr:cNvPr id="664" name="円/楕円 663"/>
        <xdr:cNvSpPr/>
      </xdr:nvSpPr>
      <xdr:spPr>
        <a:xfrm>
          <a:off x="13652500" y="135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129009</xdr:rowOff>
    </xdr:from>
    <xdr:ext cx="469744" cy="259045"/>
    <xdr:sp macro="" textlink="">
      <xdr:nvSpPr>
        <xdr:cNvPr id="665" name="テキスト ボックス 664"/>
        <xdr:cNvSpPr txBox="1"/>
      </xdr:nvSpPr>
      <xdr:spPr>
        <a:xfrm>
          <a:off x="13468427" y="1333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5984</xdr:rowOff>
    </xdr:from>
    <xdr:to>
      <xdr:col>18</xdr:col>
      <xdr:colOff>492125</xdr:colOff>
      <xdr:row>79</xdr:row>
      <xdr:rowOff>107584</xdr:rowOff>
    </xdr:to>
    <xdr:sp macro="" textlink="">
      <xdr:nvSpPr>
        <xdr:cNvPr id="666" name="円/楕円 665"/>
        <xdr:cNvSpPr/>
      </xdr:nvSpPr>
      <xdr:spPr>
        <a:xfrm>
          <a:off x="12763500" y="135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98711</xdr:rowOff>
    </xdr:from>
    <xdr:ext cx="469744" cy="259045"/>
    <xdr:sp macro="" textlink="">
      <xdr:nvSpPr>
        <xdr:cNvPr id="667" name="テキスト ボックス 666"/>
        <xdr:cNvSpPr txBox="1"/>
      </xdr:nvSpPr>
      <xdr:spPr>
        <a:xfrm>
          <a:off x="12579427" y="136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98389</xdr:rowOff>
    </xdr:from>
    <xdr:to>
      <xdr:col>23</xdr:col>
      <xdr:colOff>517525</xdr:colOff>
      <xdr:row>93</xdr:row>
      <xdr:rowOff>170822</xdr:rowOff>
    </xdr:to>
    <xdr:cxnSp macro="">
      <xdr:nvCxnSpPr>
        <xdr:cNvPr id="699" name="直線コネクタ 698"/>
        <xdr:cNvCxnSpPr/>
      </xdr:nvCxnSpPr>
      <xdr:spPr>
        <a:xfrm>
          <a:off x="15481300" y="16043239"/>
          <a:ext cx="838200" cy="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700"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58024</xdr:rowOff>
    </xdr:from>
    <xdr:to>
      <xdr:col>22</xdr:col>
      <xdr:colOff>365125</xdr:colOff>
      <xdr:row>93</xdr:row>
      <xdr:rowOff>98389</xdr:rowOff>
    </xdr:to>
    <xdr:cxnSp macro="">
      <xdr:nvCxnSpPr>
        <xdr:cNvPr id="702" name="直線コネクタ 701"/>
        <xdr:cNvCxnSpPr/>
      </xdr:nvCxnSpPr>
      <xdr:spPr>
        <a:xfrm>
          <a:off x="14592300" y="16002874"/>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4" name="テキスト ボックス 703"/>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58024</xdr:rowOff>
    </xdr:from>
    <xdr:to>
      <xdr:col>21</xdr:col>
      <xdr:colOff>161925</xdr:colOff>
      <xdr:row>93</xdr:row>
      <xdr:rowOff>71642</xdr:rowOff>
    </xdr:to>
    <xdr:cxnSp macro="">
      <xdr:nvCxnSpPr>
        <xdr:cNvPr id="705" name="直線コネクタ 704"/>
        <xdr:cNvCxnSpPr/>
      </xdr:nvCxnSpPr>
      <xdr:spPr>
        <a:xfrm flipV="1">
          <a:off x="13703300" y="16002874"/>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7" name="テキスト ボックス 706"/>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62564</xdr:rowOff>
    </xdr:from>
    <xdr:to>
      <xdr:col>19</xdr:col>
      <xdr:colOff>644525</xdr:colOff>
      <xdr:row>93</xdr:row>
      <xdr:rowOff>71642</xdr:rowOff>
    </xdr:to>
    <xdr:cxnSp macro="">
      <xdr:nvCxnSpPr>
        <xdr:cNvPr id="708" name="直線コネクタ 707"/>
        <xdr:cNvCxnSpPr/>
      </xdr:nvCxnSpPr>
      <xdr:spPr>
        <a:xfrm>
          <a:off x="12814300" y="16007414"/>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10" name="テキスト ボックス 709"/>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130878</xdr:rowOff>
    </xdr:from>
    <xdr:ext cx="534377" cy="259045"/>
    <xdr:sp macro="" textlink="">
      <xdr:nvSpPr>
        <xdr:cNvPr id="712" name="テキスト ボックス 711"/>
        <xdr:cNvSpPr txBox="1"/>
      </xdr:nvSpPr>
      <xdr:spPr>
        <a:xfrm>
          <a:off x="12547111" y="16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120022</xdr:rowOff>
    </xdr:from>
    <xdr:to>
      <xdr:col>23</xdr:col>
      <xdr:colOff>568325</xdr:colOff>
      <xdr:row>94</xdr:row>
      <xdr:rowOff>50172</xdr:rowOff>
    </xdr:to>
    <xdr:sp macro="" textlink="">
      <xdr:nvSpPr>
        <xdr:cNvPr id="718" name="円/楕円 717"/>
        <xdr:cNvSpPr/>
      </xdr:nvSpPr>
      <xdr:spPr>
        <a:xfrm>
          <a:off x="16268700" y="160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142899</xdr:rowOff>
    </xdr:from>
    <xdr:ext cx="534377" cy="259045"/>
    <xdr:sp macro="" textlink="">
      <xdr:nvSpPr>
        <xdr:cNvPr id="719" name="公債費該当値テキスト"/>
        <xdr:cNvSpPr txBox="1"/>
      </xdr:nvSpPr>
      <xdr:spPr>
        <a:xfrm>
          <a:off x="16370300" y="159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39,297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47589</xdr:rowOff>
    </xdr:from>
    <xdr:to>
      <xdr:col>22</xdr:col>
      <xdr:colOff>415925</xdr:colOff>
      <xdr:row>93</xdr:row>
      <xdr:rowOff>149189</xdr:rowOff>
    </xdr:to>
    <xdr:sp macro="" textlink="">
      <xdr:nvSpPr>
        <xdr:cNvPr id="720" name="円/楕円 719"/>
        <xdr:cNvSpPr/>
      </xdr:nvSpPr>
      <xdr:spPr>
        <a:xfrm>
          <a:off x="15430500" y="159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165716</xdr:rowOff>
    </xdr:from>
    <xdr:ext cx="534377" cy="259045"/>
    <xdr:sp macro="" textlink="">
      <xdr:nvSpPr>
        <xdr:cNvPr id="721" name="テキスト ボックス 720"/>
        <xdr:cNvSpPr txBox="1"/>
      </xdr:nvSpPr>
      <xdr:spPr>
        <a:xfrm>
          <a:off x="15214111" y="1576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7224</xdr:rowOff>
    </xdr:from>
    <xdr:to>
      <xdr:col>21</xdr:col>
      <xdr:colOff>212725</xdr:colOff>
      <xdr:row>93</xdr:row>
      <xdr:rowOff>108824</xdr:rowOff>
    </xdr:to>
    <xdr:sp macro="" textlink="">
      <xdr:nvSpPr>
        <xdr:cNvPr id="722" name="円/楕円 721"/>
        <xdr:cNvSpPr/>
      </xdr:nvSpPr>
      <xdr:spPr>
        <a:xfrm>
          <a:off x="14541500" y="159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125351</xdr:rowOff>
    </xdr:from>
    <xdr:ext cx="534377" cy="259045"/>
    <xdr:sp macro="" textlink="">
      <xdr:nvSpPr>
        <xdr:cNvPr id="723" name="テキスト ボックス 722"/>
        <xdr:cNvSpPr txBox="1"/>
      </xdr:nvSpPr>
      <xdr:spPr>
        <a:xfrm>
          <a:off x="14325111" y="1572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20842</xdr:rowOff>
    </xdr:from>
    <xdr:to>
      <xdr:col>20</xdr:col>
      <xdr:colOff>9525</xdr:colOff>
      <xdr:row>93</xdr:row>
      <xdr:rowOff>122442</xdr:rowOff>
    </xdr:to>
    <xdr:sp macro="" textlink="">
      <xdr:nvSpPr>
        <xdr:cNvPr id="724" name="円/楕円 723"/>
        <xdr:cNvSpPr/>
      </xdr:nvSpPr>
      <xdr:spPr>
        <a:xfrm>
          <a:off x="13652500" y="159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138969</xdr:rowOff>
    </xdr:from>
    <xdr:ext cx="534377" cy="259045"/>
    <xdr:sp macro="" textlink="">
      <xdr:nvSpPr>
        <xdr:cNvPr id="725" name="テキスト ボックス 724"/>
        <xdr:cNvSpPr txBox="1"/>
      </xdr:nvSpPr>
      <xdr:spPr>
        <a:xfrm>
          <a:off x="13436111" y="1574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11764</xdr:rowOff>
    </xdr:from>
    <xdr:to>
      <xdr:col>18</xdr:col>
      <xdr:colOff>492125</xdr:colOff>
      <xdr:row>93</xdr:row>
      <xdr:rowOff>113364</xdr:rowOff>
    </xdr:to>
    <xdr:sp macro="" textlink="">
      <xdr:nvSpPr>
        <xdr:cNvPr id="726" name="円/楕円 725"/>
        <xdr:cNvSpPr/>
      </xdr:nvSpPr>
      <xdr:spPr>
        <a:xfrm>
          <a:off x="12763500" y="159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129891</xdr:rowOff>
    </xdr:from>
    <xdr:ext cx="534377" cy="259045"/>
    <xdr:sp macro="" textlink="">
      <xdr:nvSpPr>
        <xdr:cNvPr id="727" name="テキスト ボックス 726"/>
        <xdr:cNvSpPr txBox="1"/>
      </xdr:nvSpPr>
      <xdr:spPr>
        <a:xfrm>
          <a:off x="12547111" y="157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58384</xdr:rowOff>
    </xdr:from>
    <xdr:to>
      <xdr:col>32</xdr:col>
      <xdr:colOff>187325</xdr:colOff>
      <xdr:row>37</xdr:row>
      <xdr:rowOff>81570</xdr:rowOff>
    </xdr:to>
    <xdr:cxnSp macro="">
      <xdr:nvCxnSpPr>
        <xdr:cNvPr id="758" name="直線コネクタ 757"/>
        <xdr:cNvCxnSpPr/>
      </xdr:nvCxnSpPr>
      <xdr:spPr>
        <a:xfrm flipV="1">
          <a:off x="21323300" y="6402034"/>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113047</xdr:rowOff>
    </xdr:from>
    <xdr:ext cx="378565" cy="259045"/>
    <xdr:sp macro="" textlink="">
      <xdr:nvSpPr>
        <xdr:cNvPr id="759" name="諸支出金平均値テキスト"/>
        <xdr:cNvSpPr txBox="1"/>
      </xdr:nvSpPr>
      <xdr:spPr>
        <a:xfrm>
          <a:off x="22212300" y="6628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77978</xdr:rowOff>
    </xdr:from>
    <xdr:to>
      <xdr:col>31</xdr:col>
      <xdr:colOff>34925</xdr:colOff>
      <xdr:row>37</xdr:row>
      <xdr:rowOff>81570</xdr:rowOff>
    </xdr:to>
    <xdr:cxnSp macro="">
      <xdr:nvCxnSpPr>
        <xdr:cNvPr id="761" name="直線コネクタ 760"/>
        <xdr:cNvCxnSpPr/>
      </xdr:nvCxnSpPr>
      <xdr:spPr>
        <a:xfrm>
          <a:off x="20434300" y="6250178"/>
          <a:ext cx="889000" cy="1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9851</xdr:rowOff>
    </xdr:from>
    <xdr:ext cx="378565" cy="259045"/>
    <xdr:sp macro="" textlink="">
      <xdr:nvSpPr>
        <xdr:cNvPr id="763" name="テキスト ボックス 762"/>
        <xdr:cNvSpPr txBox="1"/>
      </xdr:nvSpPr>
      <xdr:spPr>
        <a:xfrm>
          <a:off x="21134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77978</xdr:rowOff>
    </xdr:from>
    <xdr:to>
      <xdr:col>29</xdr:col>
      <xdr:colOff>517525</xdr:colOff>
      <xdr:row>37</xdr:row>
      <xdr:rowOff>76019</xdr:rowOff>
    </xdr:to>
    <xdr:cxnSp macro="">
      <xdr:nvCxnSpPr>
        <xdr:cNvPr id="764" name="直線コネクタ 763"/>
        <xdr:cNvCxnSpPr/>
      </xdr:nvCxnSpPr>
      <xdr:spPr>
        <a:xfrm flipV="1">
          <a:off x="19545300" y="6250178"/>
          <a:ext cx="889000" cy="16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67327</xdr:rowOff>
    </xdr:from>
    <xdr:ext cx="378565" cy="259045"/>
    <xdr:sp macro="" textlink="">
      <xdr:nvSpPr>
        <xdr:cNvPr id="766" name="テキスト ボックス 765"/>
        <xdr:cNvSpPr txBox="1"/>
      </xdr:nvSpPr>
      <xdr:spPr>
        <a:xfrm>
          <a:off x="20245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76019</xdr:rowOff>
    </xdr:from>
    <xdr:to>
      <xdr:col>28</xdr:col>
      <xdr:colOff>314325</xdr:colOff>
      <xdr:row>37</xdr:row>
      <xdr:rowOff>85816</xdr:rowOff>
    </xdr:to>
    <xdr:cxnSp macro="">
      <xdr:nvCxnSpPr>
        <xdr:cNvPr id="767" name="直線コネクタ 766"/>
        <xdr:cNvCxnSpPr/>
      </xdr:nvCxnSpPr>
      <xdr:spPr>
        <a:xfrm flipV="1">
          <a:off x="18656300" y="64196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29445</xdr:rowOff>
    </xdr:from>
    <xdr:ext cx="378565" cy="259045"/>
    <xdr:sp macro="" textlink="">
      <xdr:nvSpPr>
        <xdr:cNvPr id="769" name="テキスト ボックス 768"/>
        <xdr:cNvSpPr txBox="1"/>
      </xdr:nvSpPr>
      <xdr:spPr>
        <a:xfrm>
          <a:off x="19356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146684</xdr:rowOff>
    </xdr:from>
    <xdr:ext cx="469744" cy="259045"/>
    <xdr:sp macro="" textlink="">
      <xdr:nvSpPr>
        <xdr:cNvPr id="771" name="テキスト ボックス 770"/>
        <xdr:cNvSpPr txBox="1"/>
      </xdr:nvSpPr>
      <xdr:spPr>
        <a:xfrm>
          <a:off x="18421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7584</xdr:rowOff>
    </xdr:from>
    <xdr:to>
      <xdr:col>32</xdr:col>
      <xdr:colOff>238125</xdr:colOff>
      <xdr:row>37</xdr:row>
      <xdr:rowOff>109184</xdr:rowOff>
    </xdr:to>
    <xdr:sp macro="" textlink="">
      <xdr:nvSpPr>
        <xdr:cNvPr id="777" name="円/楕円 776"/>
        <xdr:cNvSpPr/>
      </xdr:nvSpPr>
      <xdr:spPr>
        <a:xfrm>
          <a:off x="22110700" y="635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30461</xdr:rowOff>
    </xdr:from>
    <xdr:ext cx="469744" cy="259045"/>
    <xdr:sp macro="" textlink="">
      <xdr:nvSpPr>
        <xdr:cNvPr id="778" name="諸支出金該当値テキスト"/>
        <xdr:cNvSpPr txBox="1"/>
      </xdr:nvSpPr>
      <xdr:spPr>
        <a:xfrm>
          <a:off x="22212300" y="620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30770</xdr:rowOff>
    </xdr:from>
    <xdr:to>
      <xdr:col>31</xdr:col>
      <xdr:colOff>85725</xdr:colOff>
      <xdr:row>37</xdr:row>
      <xdr:rowOff>132370</xdr:rowOff>
    </xdr:to>
    <xdr:sp macro="" textlink="">
      <xdr:nvSpPr>
        <xdr:cNvPr id="779" name="円/楕円 778"/>
        <xdr:cNvSpPr/>
      </xdr:nvSpPr>
      <xdr:spPr>
        <a:xfrm>
          <a:off x="21272500" y="63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148897</xdr:rowOff>
    </xdr:from>
    <xdr:ext cx="469744" cy="259045"/>
    <xdr:sp macro="" textlink="">
      <xdr:nvSpPr>
        <xdr:cNvPr id="780" name="テキスト ボックス 779"/>
        <xdr:cNvSpPr txBox="1"/>
      </xdr:nvSpPr>
      <xdr:spPr>
        <a:xfrm>
          <a:off x="21088427" y="614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27178</xdr:rowOff>
    </xdr:from>
    <xdr:to>
      <xdr:col>29</xdr:col>
      <xdr:colOff>568325</xdr:colOff>
      <xdr:row>36</xdr:row>
      <xdr:rowOff>128778</xdr:rowOff>
    </xdr:to>
    <xdr:sp macro="" textlink="">
      <xdr:nvSpPr>
        <xdr:cNvPr id="781" name="円/楕円 780"/>
        <xdr:cNvSpPr/>
      </xdr:nvSpPr>
      <xdr:spPr>
        <a:xfrm>
          <a:off x="20383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145305</xdr:rowOff>
    </xdr:from>
    <xdr:ext cx="469744" cy="259045"/>
    <xdr:sp macro="" textlink="">
      <xdr:nvSpPr>
        <xdr:cNvPr id="782" name="テキスト ボックス 781"/>
        <xdr:cNvSpPr txBox="1"/>
      </xdr:nvSpPr>
      <xdr:spPr>
        <a:xfrm>
          <a:off x="20199427" y="59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25219</xdr:rowOff>
    </xdr:from>
    <xdr:to>
      <xdr:col>28</xdr:col>
      <xdr:colOff>365125</xdr:colOff>
      <xdr:row>37</xdr:row>
      <xdr:rowOff>126819</xdr:rowOff>
    </xdr:to>
    <xdr:sp macro="" textlink="">
      <xdr:nvSpPr>
        <xdr:cNvPr id="783" name="円/楕円 782"/>
        <xdr:cNvSpPr/>
      </xdr:nvSpPr>
      <xdr:spPr>
        <a:xfrm>
          <a:off x="19494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143346</xdr:rowOff>
    </xdr:from>
    <xdr:ext cx="469744" cy="259045"/>
    <xdr:sp macro="" textlink="">
      <xdr:nvSpPr>
        <xdr:cNvPr id="784" name="テキスト ボックス 783"/>
        <xdr:cNvSpPr txBox="1"/>
      </xdr:nvSpPr>
      <xdr:spPr>
        <a:xfrm>
          <a:off x="19310427" y="61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35016</xdr:rowOff>
    </xdr:from>
    <xdr:to>
      <xdr:col>27</xdr:col>
      <xdr:colOff>161925</xdr:colOff>
      <xdr:row>37</xdr:row>
      <xdr:rowOff>136616</xdr:rowOff>
    </xdr:to>
    <xdr:sp macro="" textlink="">
      <xdr:nvSpPr>
        <xdr:cNvPr id="785" name="円/楕円 784"/>
        <xdr:cNvSpPr/>
      </xdr:nvSpPr>
      <xdr:spPr>
        <a:xfrm>
          <a:off x="18605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153143</xdr:rowOff>
    </xdr:from>
    <xdr:ext cx="469744" cy="259045"/>
    <xdr:sp macro="" textlink="">
      <xdr:nvSpPr>
        <xdr:cNvPr id="786" name="テキスト ボックス 785"/>
        <xdr:cNvSpPr txBox="1"/>
      </xdr:nvSpPr>
      <xdr:spPr>
        <a:xfrm>
          <a:off x="18421427" y="615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生活保護費や子育てに要する経費、高齢者医療費の増等による扶助費の増により民生費が類似団体の平均値より高くなっている。</a:t>
          </a:r>
        </a:p>
        <a:p>
          <a:r>
            <a:rPr kumimoji="1" lang="ja-JP" altLang="en-US" sz="1300">
              <a:latin typeface="ＭＳ Ｐゴシック"/>
            </a:rPr>
            <a:t>　社会保障費については今後も増加が見込まれるが、市単独事業については、改めて費用対効果等を検証して、見直しを行うなど、</a:t>
          </a:r>
        </a:p>
        <a:p>
          <a:r>
            <a:rPr kumimoji="1" lang="ja-JP" altLang="en-US" sz="1300">
              <a:latin typeface="ＭＳ Ｐゴシック"/>
            </a:rPr>
            <a:t>扶助費の抑制に努める。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実質単年度収支はマイナスであるが、標準財政規模に対する財政調整基金残高、実質収支額ともに健全な財政を維持していると考えている。</a:t>
          </a:r>
        </a:p>
        <a:p>
          <a:r>
            <a:rPr kumimoji="1" lang="ja-JP" altLang="en-US" sz="1400">
              <a:solidFill>
                <a:sysClr val="windowText" lastClr="000000"/>
              </a:solidFill>
              <a:latin typeface="ＭＳ ゴシック" pitchFamily="49" charset="-128"/>
              <a:ea typeface="ＭＳ ゴシック" pitchFamily="49" charset="-128"/>
            </a:rPr>
            <a:t>　財政環境が一段と厳しくなることが予想される中、持続可能なまちづくりを進めるためには、基金の計画的かつ効果的活用がますます重要となることから、適切な基金残高を確保するとともに、実質収支、実質単年度収支についても黒字になるよう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　国民健康保険事業については赤字が発生しているが、医療費の適正化の取組などで単年度の赤字幅は鈍化している。国民健康保険事業以外の会計は</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黒字になっており、全体としては、健全な財政が維持できている。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今後も、各会計において独立採算制の原則のもと、財政健全化に向けた取組みを進めることで、市全体として健全な財政に努める。</a:t>
          </a:r>
        </a:p>
        <a:p>
          <a:endParaRPr kumimoji="1" lang="en-US" altLang="ja-JP" sz="1400">
            <a:solidFill>
              <a:sysClr val="windowText" lastClr="000000"/>
            </a:solidFill>
            <a:latin typeface="ＭＳ ゴシック" pitchFamily="49" charset="-128"/>
            <a:ea typeface="ＭＳ ゴシック" pitchFamily="49" charset="-128"/>
          </a:endParaRPr>
        </a:p>
        <a:p>
          <a:endParaRPr kumimoji="1" lang="en-US" altLang="ja-JP" sz="1400">
            <a:solidFill>
              <a:sysClr val="windowText" lastClr="000000"/>
            </a:solidFill>
            <a:latin typeface="ＭＳ ゴシック" pitchFamily="49" charset="-128"/>
            <a:ea typeface="ＭＳ ゴシック" pitchFamily="49" charset="-128"/>
          </a:endParaRPr>
        </a:p>
        <a:p>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（修正前）赤字が発生している会計もあるが、黒字になっている会計が上回っており、全体としては、健全な財政が維持できている。</a:t>
          </a:r>
        </a:p>
        <a:p>
          <a:r>
            <a:rPr kumimoji="1" lang="ja-JP" altLang="en-US" sz="1400">
              <a:solidFill>
                <a:sysClr val="windowText" lastClr="000000"/>
              </a:solidFill>
              <a:latin typeface="ＭＳ ゴシック" pitchFamily="49" charset="-128"/>
              <a:ea typeface="ＭＳ ゴシック" pitchFamily="49" charset="-128"/>
            </a:rPr>
            <a:t>　今後も、各会計において独立採算制の原則のもと、財政健全化に向けた取組みを進めることで、市全体として健全な財政に努める。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247078617</v>
      </c>
      <c r="BO4" s="411"/>
      <c r="BP4" s="411"/>
      <c r="BQ4" s="411"/>
      <c r="BR4" s="411"/>
      <c r="BS4" s="411"/>
      <c r="BT4" s="411"/>
      <c r="BU4" s="412"/>
      <c r="BV4" s="410">
        <v>250880117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5.4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239599435</v>
      </c>
      <c r="BO5" s="416"/>
      <c r="BP5" s="416"/>
      <c r="BQ5" s="416"/>
      <c r="BR5" s="416"/>
      <c r="BS5" s="416"/>
      <c r="BT5" s="416"/>
      <c r="BU5" s="417"/>
      <c r="BV5" s="415">
        <v>240483304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89.1</v>
      </c>
      <c r="CU5" s="386"/>
      <c r="CV5" s="386"/>
      <c r="CW5" s="386"/>
      <c r="CX5" s="386"/>
      <c r="CY5" s="386"/>
      <c r="CZ5" s="386"/>
      <c r="DA5" s="387"/>
      <c r="DB5" s="385">
        <v>88.7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7479182</v>
      </c>
      <c r="BO6" s="416"/>
      <c r="BP6" s="416"/>
      <c r="BQ6" s="416"/>
      <c r="BR6" s="416"/>
      <c r="BS6" s="416"/>
      <c r="BT6" s="416"/>
      <c r="BU6" s="417"/>
      <c r="BV6" s="415">
        <v>10396813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95.9</v>
      </c>
      <c r="CU6" s="562"/>
      <c r="CV6" s="562"/>
      <c r="CW6" s="562"/>
      <c r="CX6" s="562"/>
      <c r="CY6" s="562"/>
      <c r="CZ6" s="562"/>
      <c r="DA6" s="563"/>
      <c r="DB6" s="561">
        <v>95.9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1684883</v>
      </c>
      <c r="BO7" s="416"/>
      <c r="BP7" s="416"/>
      <c r="BQ7" s="416"/>
      <c r="BR7" s="416"/>
      <c r="BS7" s="416"/>
      <c r="BT7" s="416"/>
      <c r="BU7" s="417"/>
      <c r="BV7" s="415">
        <v>3328174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129669668</v>
      </c>
      <c r="CU7" s="416"/>
      <c r="CV7" s="416"/>
      <c r="CW7" s="416"/>
      <c r="CX7" s="416"/>
      <c r="CY7" s="416"/>
      <c r="CZ7" s="416"/>
      <c r="DA7" s="417"/>
      <c r="DB7" s="415">
        <v>130234644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5794299</v>
      </c>
      <c r="BO8" s="416"/>
      <c r="BP8" s="416"/>
      <c r="BQ8" s="416"/>
      <c r="BR8" s="416"/>
      <c r="BS8" s="416"/>
      <c r="BT8" s="416"/>
      <c r="BU8" s="417"/>
      <c r="BV8" s="415">
        <v>7068639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0.71</v>
      </c>
      <c r="CU8" s="525"/>
      <c r="CV8" s="525"/>
      <c r="CW8" s="525"/>
      <c r="CX8" s="525"/>
      <c r="CY8" s="525"/>
      <c r="CZ8" s="525"/>
      <c r="DA8" s="526"/>
      <c r="DB8" s="524">
        <v>0.7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599814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-1274340</v>
      </c>
      <c r="BO9" s="416"/>
      <c r="BP9" s="416"/>
      <c r="BQ9" s="416"/>
      <c r="BR9" s="416"/>
      <c r="BS9" s="416"/>
      <c r="BT9" s="416"/>
      <c r="BU9" s="417"/>
      <c r="BV9" s="415">
        <v>1633923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v>
      </c>
      <c r="CU9" s="386"/>
      <c r="CV9" s="386"/>
      <c r="CW9" s="386"/>
      <c r="CX9" s="386"/>
      <c r="CY9" s="386"/>
      <c r="CZ9" s="386"/>
      <c r="DA9" s="387"/>
      <c r="DB9" s="385">
        <v>15.7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605846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8937</v>
      </c>
      <c r="BO10" s="416"/>
      <c r="BP10" s="416"/>
      <c r="BQ10" s="416"/>
      <c r="BR10" s="416"/>
      <c r="BS10" s="416"/>
      <c r="BT10" s="416"/>
      <c r="BU10" s="417"/>
      <c r="BV10" s="415">
        <v>1014786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606706</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604362</v>
      </c>
      <c r="S13" s="517"/>
      <c r="T13" s="517"/>
      <c r="U13" s="517"/>
      <c r="V13" s="518"/>
      <c r="W13" s="504" t="s">
        <v>125</v>
      </c>
      <c r="X13" s="428"/>
      <c r="Y13" s="428"/>
      <c r="Z13" s="428"/>
      <c r="AA13" s="428"/>
      <c r="AB13" s="429"/>
      <c r="AC13" s="391">
        <v>3598</v>
      </c>
      <c r="AD13" s="392"/>
      <c r="AE13" s="392"/>
      <c r="AF13" s="392"/>
      <c r="AG13" s="393"/>
      <c r="AH13" s="391">
        <v>3700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-1265403</v>
      </c>
      <c r="BO13" s="416"/>
      <c r="BP13" s="416"/>
      <c r="BQ13" s="416"/>
      <c r="BR13" s="416"/>
      <c r="BS13" s="416"/>
      <c r="BT13" s="416"/>
      <c r="BU13" s="417"/>
      <c r="BV13" s="415">
        <v>2648709</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3.2</v>
      </c>
      <c r="CU13" s="386"/>
      <c r="CV13" s="386"/>
      <c r="CW13" s="386"/>
      <c r="CX13" s="386"/>
      <c r="CY13" s="386"/>
      <c r="CZ13" s="386"/>
      <c r="DA13" s="387"/>
      <c r="DB13" s="385">
        <v>3.9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607382</v>
      </c>
      <c r="S14" s="517"/>
      <c r="T14" s="517"/>
      <c r="U14" s="517"/>
      <c r="V14" s="518"/>
      <c r="W14" s="519"/>
      <c r="X14" s="431"/>
      <c r="Y14" s="431"/>
      <c r="Z14" s="431"/>
      <c r="AA14" s="431"/>
      <c r="AB14" s="432"/>
      <c r="AC14" s="509">
        <v>1.4</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24.2</v>
      </c>
      <c r="CU14" s="488"/>
      <c r="CV14" s="488"/>
      <c r="CW14" s="488"/>
      <c r="CX14" s="488"/>
      <c r="CY14" s="488"/>
      <c r="CZ14" s="488"/>
      <c r="DA14" s="489"/>
      <c r="DB14" s="520">
        <v>24.4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605161</v>
      </c>
      <c r="S15" s="517"/>
      <c r="T15" s="517"/>
      <c r="U15" s="517"/>
      <c r="V15" s="518"/>
      <c r="W15" s="504" t="s">
        <v>132</v>
      </c>
      <c r="X15" s="428"/>
      <c r="Y15" s="428"/>
      <c r="Z15" s="428"/>
      <c r="AA15" s="428"/>
      <c r="AB15" s="429"/>
      <c r="AC15" s="391">
        <v>40046</v>
      </c>
      <c r="AD15" s="392"/>
      <c r="AE15" s="392"/>
      <c r="AF15" s="392"/>
      <c r="AG15" s="393"/>
      <c r="AH15" s="391">
        <v>39284</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71271524</v>
      </c>
      <c r="BO15" s="411"/>
      <c r="BP15" s="411"/>
      <c r="BQ15" s="411"/>
      <c r="BR15" s="411"/>
      <c r="BS15" s="411"/>
      <c r="BT15" s="411"/>
      <c r="BU15" s="412"/>
      <c r="BV15" s="410">
        <v>69767666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15.4</v>
      </c>
      <c r="AD16" s="510"/>
      <c r="AE16" s="510"/>
      <c r="AF16" s="510"/>
      <c r="AG16" s="511"/>
      <c r="AH16" s="509">
        <v>15.2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98541240</v>
      </c>
      <c r="BO16" s="416"/>
      <c r="BP16" s="416"/>
      <c r="BQ16" s="416"/>
      <c r="BR16" s="416"/>
      <c r="BS16" s="416"/>
      <c r="BT16" s="416"/>
      <c r="BU16" s="417"/>
      <c r="BV16" s="415">
        <v>97693831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216355</v>
      </c>
      <c r="AD17" s="392"/>
      <c r="AE17" s="392"/>
      <c r="AF17" s="392"/>
      <c r="AG17" s="393"/>
      <c r="AH17" s="391">
        <v>214720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91540656</v>
      </c>
      <c r="BO17" s="416"/>
      <c r="BP17" s="416"/>
      <c r="BQ17" s="416"/>
      <c r="BR17" s="416"/>
      <c r="BS17" s="416"/>
      <c r="BT17" s="416"/>
      <c r="BU17" s="417"/>
      <c r="BV17" s="415">
        <v>89619728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547.54999999999995</v>
      </c>
      <c r="M18" s="480"/>
      <c r="N18" s="480"/>
      <c r="O18" s="480"/>
      <c r="P18" s="480"/>
      <c r="Q18" s="480"/>
      <c r="R18" s="481"/>
      <c r="S18" s="481"/>
      <c r="T18" s="481"/>
      <c r="U18" s="481"/>
      <c r="V18" s="482"/>
      <c r="W18" s="496"/>
      <c r="X18" s="497"/>
      <c r="Y18" s="497"/>
      <c r="Z18" s="497"/>
      <c r="AA18" s="497"/>
      <c r="AB18" s="505"/>
      <c r="AC18" s="379">
        <v>83.2</v>
      </c>
      <c r="AD18" s="380"/>
      <c r="AE18" s="380"/>
      <c r="AF18" s="380"/>
      <c r="AG18" s="483"/>
      <c r="AH18" s="379">
        <v>83.3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117442805</v>
      </c>
      <c r="BO18" s="416"/>
      <c r="BP18" s="416"/>
      <c r="BQ18" s="416"/>
      <c r="BR18" s="416"/>
      <c r="BS18" s="416"/>
      <c r="BT18" s="416"/>
      <c r="BU18" s="417"/>
      <c r="BV18" s="415">
        <v>119208374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1095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156953098</v>
      </c>
      <c r="BO19" s="416"/>
      <c r="BP19" s="416"/>
      <c r="BQ19" s="416"/>
      <c r="BR19" s="416"/>
      <c r="BS19" s="416"/>
      <c r="BT19" s="416"/>
      <c r="BU19" s="417"/>
      <c r="BV19" s="415">
        <v>158028336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270269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278200416</v>
      </c>
      <c r="BO23" s="416"/>
      <c r="BP23" s="416"/>
      <c r="BQ23" s="416"/>
      <c r="BR23" s="416"/>
      <c r="BS23" s="416"/>
      <c r="BT23" s="416"/>
      <c r="BU23" s="417"/>
      <c r="BV23" s="415">
        <v>280123635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11540</v>
      </c>
      <c r="R24" s="392"/>
      <c r="S24" s="392"/>
      <c r="T24" s="392"/>
      <c r="U24" s="392"/>
      <c r="V24" s="393"/>
      <c r="W24" s="457"/>
      <c r="X24" s="448"/>
      <c r="Y24" s="449"/>
      <c r="Z24" s="388" t="s">
        <v>155</v>
      </c>
      <c r="AA24" s="389"/>
      <c r="AB24" s="389"/>
      <c r="AC24" s="389"/>
      <c r="AD24" s="389"/>
      <c r="AE24" s="389"/>
      <c r="AF24" s="389"/>
      <c r="AG24" s="390"/>
      <c r="AH24" s="391">
        <v>3418</v>
      </c>
      <c r="AI24" s="392"/>
      <c r="AJ24" s="392"/>
      <c r="AK24" s="392"/>
      <c r="AL24" s="393"/>
      <c r="AM24" s="391">
        <v>11050394</v>
      </c>
      <c r="AN24" s="392"/>
      <c r="AO24" s="392"/>
      <c r="AP24" s="392"/>
      <c r="AQ24" s="392"/>
      <c r="AR24" s="393"/>
      <c r="AS24" s="391">
        <v>3233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204420097</v>
      </c>
      <c r="BO24" s="416"/>
      <c r="BP24" s="416"/>
      <c r="BQ24" s="416"/>
      <c r="BR24" s="416"/>
      <c r="BS24" s="416"/>
      <c r="BT24" s="416"/>
      <c r="BU24" s="417"/>
      <c r="BV24" s="415">
        <v>205394405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9310</v>
      </c>
      <c r="R25" s="392"/>
      <c r="S25" s="392"/>
      <c r="T25" s="392"/>
      <c r="U25" s="392"/>
      <c r="V25" s="393"/>
      <c r="W25" s="457"/>
      <c r="X25" s="448"/>
      <c r="Y25" s="449"/>
      <c r="Z25" s="388" t="s">
        <v>158</v>
      </c>
      <c r="AA25" s="389"/>
      <c r="AB25" s="389"/>
      <c r="AC25" s="389"/>
      <c r="AD25" s="389"/>
      <c r="AE25" s="389"/>
      <c r="AF25" s="389"/>
      <c r="AG25" s="390"/>
      <c r="AH25" s="391">
        <v>500</v>
      </c>
      <c r="AI25" s="392"/>
      <c r="AJ25" s="392"/>
      <c r="AK25" s="392"/>
      <c r="AL25" s="393"/>
      <c r="AM25" s="391">
        <v>1500500</v>
      </c>
      <c r="AN25" s="392"/>
      <c r="AO25" s="392"/>
      <c r="AP25" s="392"/>
      <c r="AQ25" s="392"/>
      <c r="AR25" s="393"/>
      <c r="AS25" s="391">
        <v>3001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25456071</v>
      </c>
      <c r="BO25" s="411"/>
      <c r="BP25" s="411"/>
      <c r="BQ25" s="411"/>
      <c r="BR25" s="411"/>
      <c r="BS25" s="411"/>
      <c r="BT25" s="411"/>
      <c r="BU25" s="412"/>
      <c r="BV25" s="410">
        <v>28794661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8130</v>
      </c>
      <c r="R26" s="392"/>
      <c r="S26" s="392"/>
      <c r="T26" s="392"/>
      <c r="U26" s="392"/>
      <c r="V26" s="393"/>
      <c r="W26" s="457"/>
      <c r="X26" s="448"/>
      <c r="Y26" s="449"/>
      <c r="Z26" s="388" t="s">
        <v>161</v>
      </c>
      <c r="AA26" s="470"/>
      <c r="AB26" s="470"/>
      <c r="AC26" s="470"/>
      <c r="AD26" s="470"/>
      <c r="AE26" s="470"/>
      <c r="AF26" s="470"/>
      <c r="AG26" s="471"/>
      <c r="AH26" s="391">
        <v>515</v>
      </c>
      <c r="AI26" s="392"/>
      <c r="AJ26" s="392"/>
      <c r="AK26" s="392"/>
      <c r="AL26" s="393"/>
      <c r="AM26" s="391">
        <v>1786535</v>
      </c>
      <c r="AN26" s="392"/>
      <c r="AO26" s="392"/>
      <c r="AP26" s="392"/>
      <c r="AQ26" s="392"/>
      <c r="AR26" s="393"/>
      <c r="AS26" s="391">
        <v>3469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7900</v>
      </c>
      <c r="R27" s="392"/>
      <c r="S27" s="392"/>
      <c r="T27" s="392"/>
      <c r="U27" s="392"/>
      <c r="V27" s="393"/>
      <c r="W27" s="457"/>
      <c r="X27" s="448"/>
      <c r="Y27" s="449"/>
      <c r="Z27" s="388" t="s">
        <v>164</v>
      </c>
      <c r="AA27" s="389"/>
      <c r="AB27" s="389"/>
      <c r="AC27" s="389"/>
      <c r="AD27" s="389"/>
      <c r="AE27" s="389"/>
      <c r="AF27" s="389"/>
      <c r="AG27" s="390"/>
      <c r="AH27" s="391">
        <v>234</v>
      </c>
      <c r="AI27" s="392"/>
      <c r="AJ27" s="392"/>
      <c r="AK27" s="392"/>
      <c r="AL27" s="393"/>
      <c r="AM27" s="391">
        <v>932530</v>
      </c>
      <c r="AN27" s="392"/>
      <c r="AO27" s="392"/>
      <c r="AP27" s="392"/>
      <c r="AQ27" s="392"/>
      <c r="AR27" s="393"/>
      <c r="AS27" s="391">
        <v>3985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5000000</v>
      </c>
      <c r="BO27" s="419"/>
      <c r="BP27" s="419"/>
      <c r="BQ27" s="419"/>
      <c r="BR27" s="419"/>
      <c r="BS27" s="419"/>
      <c r="BT27" s="419"/>
      <c r="BU27" s="420"/>
      <c r="BV27" s="418">
        <v>5000000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7380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12208686</v>
      </c>
      <c r="BO28" s="411"/>
      <c r="BP28" s="411"/>
      <c r="BQ28" s="411"/>
      <c r="BR28" s="411"/>
      <c r="BS28" s="411"/>
      <c r="BT28" s="411"/>
      <c r="BU28" s="412"/>
      <c r="BV28" s="410">
        <v>12199749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48</v>
      </c>
      <c r="M29" s="392"/>
      <c r="N29" s="392"/>
      <c r="O29" s="392"/>
      <c r="P29" s="393"/>
      <c r="Q29" s="391">
        <v>6860</v>
      </c>
      <c r="R29" s="392"/>
      <c r="S29" s="392"/>
      <c r="T29" s="392"/>
      <c r="U29" s="392"/>
      <c r="V29" s="393"/>
      <c r="W29" s="458"/>
      <c r="X29" s="459"/>
      <c r="Y29" s="460"/>
      <c r="Z29" s="388" t="s">
        <v>171</v>
      </c>
      <c r="AA29" s="389"/>
      <c r="AB29" s="389"/>
      <c r="AC29" s="389"/>
      <c r="AD29" s="389"/>
      <c r="AE29" s="389"/>
      <c r="AF29" s="389"/>
      <c r="AG29" s="390"/>
      <c r="AH29" s="391">
        <v>3652</v>
      </c>
      <c r="AI29" s="392"/>
      <c r="AJ29" s="392"/>
      <c r="AK29" s="392"/>
      <c r="AL29" s="393"/>
      <c r="AM29" s="391">
        <v>11982924</v>
      </c>
      <c r="AN29" s="392"/>
      <c r="AO29" s="392"/>
      <c r="AP29" s="392"/>
      <c r="AQ29" s="392"/>
      <c r="AR29" s="393"/>
      <c r="AS29" s="391">
        <v>3281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14597145</v>
      </c>
      <c r="BO29" s="416"/>
      <c r="BP29" s="416"/>
      <c r="BQ29" s="416"/>
      <c r="BR29" s="416"/>
      <c r="BS29" s="416"/>
      <c r="BT29" s="416"/>
      <c r="BU29" s="417"/>
      <c r="BV29" s="415">
        <v>13647285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26061588</v>
      </c>
      <c r="BO30" s="419"/>
      <c r="BP30" s="419"/>
      <c r="BQ30" s="419"/>
      <c r="BR30" s="419"/>
      <c r="BS30" s="419"/>
      <c r="BT30" s="419"/>
      <c r="BU30" s="420"/>
      <c r="BV30" s="418">
        <v>24895516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鹿児島市国民健康保険事業特別会計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鹿児島市病院事業特別会計</v>
      </c>
      <c r="AP34" s="374"/>
      <c r="AQ34" s="374"/>
      <c r="AR34" s="374"/>
      <c r="AS34" s="374"/>
      <c r="AT34" s="374"/>
      <c r="AU34" s="374"/>
      <c r="AV34" s="374"/>
      <c r="AW34" s="374"/>
      <c r="AX34" s="374"/>
      <c r="AY34" s="374"/>
      <c r="AZ34" s="374"/>
      <c r="BA34" s="374"/>
      <c r="BB34" s="374"/>
      <c r="BC34" s="374"/>
      <c r="BD34" s="167"/>
      <c r="BE34" s="375">
        <f>IF(BG34="","",MAX(C34:D43,U34:V43,AM34:AN43)+1)</f>
        <v>14</v>
      </c>
      <c r="BF34" s="375"/>
      <c r="BG34" s="374" t="str">
        <f>IF('各会計、関係団体の財政状況及び健全化判断比率'!B37="","",'各会計、関係団体の財政状況及び健全化判断比率'!B37)</f>
        <v>鹿児島市中央卸売市場特別会計</v>
      </c>
      <c r="BH34" s="374"/>
      <c r="BI34" s="374"/>
      <c r="BJ34" s="374"/>
      <c r="BK34" s="374"/>
      <c r="BL34" s="374"/>
      <c r="BM34" s="374"/>
      <c r="BN34" s="374"/>
      <c r="BO34" s="374"/>
      <c r="BP34" s="374"/>
      <c r="BQ34" s="374"/>
      <c r="BR34" s="374"/>
      <c r="BS34" s="374"/>
      <c r="BT34" s="374"/>
      <c r="BU34" s="374"/>
      <c r="BV34" s="167"/>
      <c r="BW34" s="375">
        <f>IF(BY34="","",MAX(C34:D43,U34:V43,AM34:AN43,BE34:BF43)+1)</f>
        <v>16</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鹿児島市衛生公社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鹿児島市土地区画整理事業清算特別会計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鹿児島市介護保険特別会計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IF('各会計、関係団体の財政状況及び健全化判断比率'!B32="","",'各会計、関係団体の財政状況及び健全化判断比率'!B32)</f>
        <v>鹿児島市交通事業特別会計</v>
      </c>
      <c r="AP35" s="374"/>
      <c r="AQ35" s="374"/>
      <c r="AR35" s="374"/>
      <c r="AS35" s="374"/>
      <c r="AT35" s="374"/>
      <c r="AU35" s="374"/>
      <c r="AV35" s="374"/>
      <c r="AW35" s="374"/>
      <c r="AX35" s="374"/>
      <c r="AY35" s="374"/>
      <c r="AZ35" s="374"/>
      <c r="BA35" s="374"/>
      <c r="BB35" s="374"/>
      <c r="BC35" s="374"/>
      <c r="BD35" s="167"/>
      <c r="BE35" s="375">
        <f t="shared" ref="BE35:BE43" si="1">IF(BG35="","",BE34+1)</f>
        <v>15</v>
      </c>
      <c r="BF35" s="375"/>
      <c r="BG35" s="374" t="str">
        <f>IF('各会計、関係団体の財政状況及び健全化判断比率'!B38="","",'各会計、関係団体の財政状況及び健全化判断比率'!B38)</f>
        <v>鹿児島市桜島観光施設特別会計</v>
      </c>
      <c r="BH35" s="374"/>
      <c r="BI35" s="374"/>
      <c r="BJ35" s="374"/>
      <c r="BK35" s="374"/>
      <c r="BL35" s="374"/>
      <c r="BM35" s="374"/>
      <c r="BN35" s="374"/>
      <c r="BO35" s="374"/>
      <c r="BP35" s="374"/>
      <c r="BQ35" s="374"/>
      <c r="BR35" s="374"/>
      <c r="BS35" s="374"/>
      <c r="BT35" s="374"/>
      <c r="BU35" s="374"/>
      <c r="BV35" s="167"/>
      <c r="BW35" s="375">
        <f t="shared" ref="BW35:BW43" si="2">IF(BY35="","",BW34+1)</f>
        <v>17</v>
      </c>
      <c r="BX35" s="375"/>
      <c r="BY35" s="374" t="str">
        <f>IF('各会計、関係団体の財政状況及び健全化判断比率'!B69="","",'各会計、関係団体の財政状況及び健全化判断比率'!B69)</f>
        <v>鹿児島県後期高齢者医療広域連合（一般会計）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鹿児島まちづくり土地区画整理協会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鹿児島市地域下水道事業特別会計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鹿児島市後期高齢者医療特別会計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IF('各会計、関係団体の財政状況及び健全化判断比率'!B33="","",'各会計、関係団体の財政状況及び健全化判断比率'!B33)</f>
        <v>鹿児島市水道事業特別会計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18</v>
      </c>
      <c r="BX36" s="375"/>
      <c r="BY36" s="374" t="str">
        <f>IF('各会計、関係団体の財政状況及び健全化判断比率'!B70="","",'各会計、関係団体の財政状況及び健全化判断比率'!B70)</f>
        <v>鹿児島県後期高齢者医療広域連合（特別会計）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鹿児島市中小企業勤労者福祉サービスセンター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鹿児島市母子父子寡婦福祉資金貸付事業特別会計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f t="shared" si="0"/>
        <v>11</v>
      </c>
      <c r="AN37" s="375"/>
      <c r="AO37" s="374" t="str">
        <f>IF('各会計、関係団体の財政状況及び健全化判断比率'!B34="","",'各会計、関係団体の財政状況及び健全化判断比率'!B34)</f>
        <v>鹿児島市工業用水道事業特別会計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かごしま教育文化振興財団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f t="shared" si="0"/>
        <v>12</v>
      </c>
      <c r="AN38" s="375"/>
      <c r="AO38" s="374" t="str">
        <f>IF('各会計、関係団体の財政状況及び健全化判断比率'!B35="","",'各会計、関係団体の財政状況及び健全化判断比率'!B35)</f>
        <v>鹿児島市公共下水道事業特別会計</v>
      </c>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23</v>
      </c>
      <c r="CP38" s="375"/>
      <c r="CQ38" s="374" t="str">
        <f>IF('各会計、関係団体の財政状況及び健全化判断比率'!BS11="","",'各会計、関係団体の財政状況及び健全化判断比率'!BS11)</f>
        <v>鹿児島市水族館公社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f t="shared" si="0"/>
        <v>13</v>
      </c>
      <c r="AN39" s="375"/>
      <c r="AO39" s="374" t="str">
        <f>IF('各会計、関係団体の財政状況及び健全化判断比率'!B36="","",'各会計、関係団体の財政状況及び健全化判断比率'!B36)</f>
        <v>鹿児島市船舶事業特別会計</v>
      </c>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24</v>
      </c>
      <c r="CP39" s="375"/>
      <c r="CQ39" s="374" t="str">
        <f>IF('各会計、関係団体の財政状況及び健全化判断比率'!BS12="","",'各会計、関係団体の財政状況及び健全化判断比率'!BS12)</f>
        <v>鹿児島国際観光</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25</v>
      </c>
      <c r="CP40" s="375"/>
      <c r="CQ40" s="374" t="str">
        <f>IF('各会計、関係団体の財政状況及び健全化判断比率'!BS13="","",'各会計、関係団体の財政状況及び健全化判断比率'!BS13)</f>
        <v>鹿児島市健康交流推進財団</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26</v>
      </c>
      <c r="CP41" s="375"/>
      <c r="CQ41" s="374" t="str">
        <f>IF('各会計、関係団体の財政状況及び健全化判断比率'!BS14="","",'各会計、関係団体の財政状況及び健全化判断比率'!BS14)</f>
        <v>鹿児島中央地下駐車場</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27</v>
      </c>
      <c r="CP42" s="375"/>
      <c r="CQ42" s="374" t="str">
        <f>IF('各会計、関係団体の財政状況及び健全化判断比率'!BS15="","",'各会計、関係団体の財政状況及び健全化判断比率'!BS15)</f>
        <v>西郷南洲顕彰会</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28</v>
      </c>
      <c r="CP43" s="375"/>
      <c r="CQ43" s="374" t="str">
        <f>IF('各会計、関係団体の財政状況及び健全化判断比率'!BS16="","",'各会計、関係団体の財政状況及び健全化判断比率'!BS16)</f>
        <v>鹿児島観光コンベンション協会</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4"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2" t="s">
        <v>533</v>
      </c>
      <c r="D34" s="1182"/>
      <c r="E34" s="1183"/>
      <c r="F34" s="32" t="s">
        <v>534</v>
      </c>
      <c r="G34" s="33" t="s">
        <v>535</v>
      </c>
      <c r="H34" s="33" t="s">
        <v>536</v>
      </c>
      <c r="I34" s="33" t="s">
        <v>537</v>
      </c>
      <c r="J34" s="34" t="s">
        <v>538</v>
      </c>
      <c r="K34" s="22"/>
      <c r="L34" s="22"/>
      <c r="M34" s="22"/>
      <c r="N34" s="22"/>
      <c r="O34" s="22"/>
      <c r="P34" s="22"/>
    </row>
    <row r="35" spans="1:16" ht="39" customHeight="1">
      <c r="A35" s="22"/>
      <c r="B35" s="35"/>
      <c r="C35" s="1176" t="s">
        <v>539</v>
      </c>
      <c r="D35" s="1177"/>
      <c r="E35" s="1178"/>
      <c r="F35" s="36">
        <v>5.3</v>
      </c>
      <c r="G35" s="37">
        <v>6.13</v>
      </c>
      <c r="H35" s="37">
        <v>6.74</v>
      </c>
      <c r="I35" s="37">
        <v>7.52</v>
      </c>
      <c r="J35" s="38">
        <v>7.82</v>
      </c>
      <c r="K35" s="22"/>
      <c r="L35" s="22"/>
      <c r="M35" s="22"/>
      <c r="N35" s="22"/>
      <c r="O35" s="22"/>
      <c r="P35" s="22"/>
    </row>
    <row r="36" spans="1:16" ht="39" customHeight="1">
      <c r="A36" s="22"/>
      <c r="B36" s="35"/>
      <c r="C36" s="1176" t="s">
        <v>540</v>
      </c>
      <c r="D36" s="1177"/>
      <c r="E36" s="1178"/>
      <c r="F36" s="36">
        <v>8.33</v>
      </c>
      <c r="G36" s="37">
        <v>8.58</v>
      </c>
      <c r="H36" s="37">
        <v>4.96</v>
      </c>
      <c r="I36" s="37">
        <v>4.2300000000000004</v>
      </c>
      <c r="J36" s="38">
        <v>7.59</v>
      </c>
      <c r="K36" s="22"/>
      <c r="L36" s="22"/>
      <c r="M36" s="22"/>
      <c r="N36" s="22"/>
      <c r="O36" s="22"/>
      <c r="P36" s="22"/>
    </row>
    <row r="37" spans="1:16" ht="39" customHeight="1">
      <c r="A37" s="22"/>
      <c r="B37" s="35"/>
      <c r="C37" s="1176" t="s">
        <v>541</v>
      </c>
      <c r="D37" s="1177"/>
      <c r="E37" s="1178"/>
      <c r="F37" s="36">
        <v>4.9800000000000004</v>
      </c>
      <c r="G37" s="37">
        <v>4.66</v>
      </c>
      <c r="H37" s="37">
        <v>3.95</v>
      </c>
      <c r="I37" s="37">
        <v>5.1100000000000003</v>
      </c>
      <c r="J37" s="38">
        <v>4.1100000000000003</v>
      </c>
      <c r="K37" s="22"/>
      <c r="L37" s="22"/>
      <c r="M37" s="22"/>
      <c r="N37" s="22"/>
      <c r="O37" s="22"/>
      <c r="P37" s="22"/>
    </row>
    <row r="38" spans="1:16" ht="39" customHeight="1">
      <c r="A38" s="22"/>
      <c r="B38" s="35"/>
      <c r="C38" s="1176" t="s">
        <v>542</v>
      </c>
      <c r="D38" s="1177"/>
      <c r="E38" s="1178"/>
      <c r="F38" s="36">
        <v>2.0099999999999998</v>
      </c>
      <c r="G38" s="37">
        <v>2.38</v>
      </c>
      <c r="H38" s="37">
        <v>2.46</v>
      </c>
      <c r="I38" s="37">
        <v>2.81</v>
      </c>
      <c r="J38" s="38">
        <v>3.42</v>
      </c>
      <c r="K38" s="22"/>
      <c r="L38" s="22"/>
      <c r="M38" s="22"/>
      <c r="N38" s="22"/>
      <c r="O38" s="22"/>
      <c r="P38" s="22"/>
    </row>
    <row r="39" spans="1:16" ht="39" customHeight="1">
      <c r="A39" s="22"/>
      <c r="B39" s="35"/>
      <c r="C39" s="1176" t="s">
        <v>543</v>
      </c>
      <c r="D39" s="1177"/>
      <c r="E39" s="1178"/>
      <c r="F39" s="36" t="s">
        <v>544</v>
      </c>
      <c r="G39" s="37" t="s">
        <v>545</v>
      </c>
      <c r="H39" s="37" t="s">
        <v>546</v>
      </c>
      <c r="I39" s="37">
        <v>0.1</v>
      </c>
      <c r="J39" s="38">
        <v>2.09</v>
      </c>
      <c r="K39" s="22"/>
      <c r="L39" s="22"/>
      <c r="M39" s="22"/>
      <c r="N39" s="22"/>
      <c r="O39" s="22"/>
      <c r="P39" s="22"/>
    </row>
    <row r="40" spans="1:16" ht="39" customHeight="1">
      <c r="A40" s="22"/>
      <c r="B40" s="35"/>
      <c r="C40" s="1176" t="s">
        <v>547</v>
      </c>
      <c r="D40" s="1177"/>
      <c r="E40" s="1178"/>
      <c r="F40" s="36">
        <v>0.78</v>
      </c>
      <c r="G40" s="37">
        <v>0.82</v>
      </c>
      <c r="H40" s="37">
        <v>0.89</v>
      </c>
      <c r="I40" s="37">
        <v>0.86</v>
      </c>
      <c r="J40" s="38">
        <v>0.72</v>
      </c>
      <c r="K40" s="22"/>
      <c r="L40" s="22"/>
      <c r="M40" s="22"/>
      <c r="N40" s="22"/>
      <c r="O40" s="22"/>
      <c r="P40" s="22"/>
    </row>
    <row r="41" spans="1:16" ht="39" customHeight="1">
      <c r="A41" s="22"/>
      <c r="B41" s="35"/>
      <c r="C41" s="1176" t="s">
        <v>548</v>
      </c>
      <c r="D41" s="1177"/>
      <c r="E41" s="1178"/>
      <c r="F41" s="36">
        <v>0.01</v>
      </c>
      <c r="G41" s="37">
        <v>0.32</v>
      </c>
      <c r="H41" s="37">
        <v>0.22</v>
      </c>
      <c r="I41" s="37">
        <v>0.54</v>
      </c>
      <c r="J41" s="38">
        <v>0.49</v>
      </c>
      <c r="K41" s="22"/>
      <c r="L41" s="22"/>
      <c r="M41" s="22"/>
      <c r="N41" s="22"/>
      <c r="O41" s="22"/>
      <c r="P41" s="22"/>
    </row>
    <row r="42" spans="1:16" ht="39" customHeight="1">
      <c r="A42" s="22"/>
      <c r="B42" s="39"/>
      <c r="C42" s="1176" t="s">
        <v>549</v>
      </c>
      <c r="D42" s="1177"/>
      <c r="E42" s="1178"/>
      <c r="F42" s="36" t="s">
        <v>488</v>
      </c>
      <c r="G42" s="37" t="s">
        <v>488</v>
      </c>
      <c r="H42" s="37" t="s">
        <v>488</v>
      </c>
      <c r="I42" s="37" t="s">
        <v>488</v>
      </c>
      <c r="J42" s="38" t="s">
        <v>488</v>
      </c>
      <c r="K42" s="22"/>
      <c r="L42" s="22"/>
      <c r="M42" s="22"/>
      <c r="N42" s="22"/>
      <c r="O42" s="22"/>
      <c r="P42" s="22"/>
    </row>
    <row r="43" spans="1:16" ht="39" customHeight="1" thickBot="1">
      <c r="A43" s="22"/>
      <c r="B43" s="40"/>
      <c r="C43" s="1179" t="s">
        <v>550</v>
      </c>
      <c r="D43" s="1180"/>
      <c r="E43" s="1181"/>
      <c r="F43" s="41">
        <v>0.27</v>
      </c>
      <c r="G43" s="42">
        <v>0.32</v>
      </c>
      <c r="H43" s="42">
        <v>0.39</v>
      </c>
      <c r="I43" s="42">
        <v>0.46</v>
      </c>
      <c r="J43" s="43">
        <v>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2" t="s">
        <v>11</v>
      </c>
      <c r="C45" s="1193"/>
      <c r="D45" s="58"/>
      <c r="E45" s="1198" t="s">
        <v>12</v>
      </c>
      <c r="F45" s="1198"/>
      <c r="G45" s="1198"/>
      <c r="H45" s="1198"/>
      <c r="I45" s="1198"/>
      <c r="J45" s="1199"/>
      <c r="K45" s="59">
        <v>25653</v>
      </c>
      <c r="L45" s="60">
        <v>25766</v>
      </c>
      <c r="M45" s="60">
        <v>26003</v>
      </c>
      <c r="N45" s="60">
        <v>25216</v>
      </c>
      <c r="O45" s="61">
        <v>23842</v>
      </c>
      <c r="P45" s="48"/>
      <c r="Q45" s="48"/>
      <c r="R45" s="48"/>
      <c r="S45" s="48"/>
      <c r="T45" s="48"/>
      <c r="U45" s="48"/>
    </row>
    <row r="46" spans="1:21" ht="30.75" customHeight="1">
      <c r="A46" s="48"/>
      <c r="B46" s="1194"/>
      <c r="C46" s="1195"/>
      <c r="D46" s="62"/>
      <c r="E46" s="1186" t="s">
        <v>13</v>
      </c>
      <c r="F46" s="1186"/>
      <c r="G46" s="1186"/>
      <c r="H46" s="1186"/>
      <c r="I46" s="1186"/>
      <c r="J46" s="1187"/>
      <c r="K46" s="63" t="s">
        <v>488</v>
      </c>
      <c r="L46" s="64" t="s">
        <v>488</v>
      </c>
      <c r="M46" s="64" t="s">
        <v>488</v>
      </c>
      <c r="N46" s="64" t="s">
        <v>488</v>
      </c>
      <c r="O46" s="65" t="s">
        <v>488</v>
      </c>
      <c r="P46" s="48"/>
      <c r="Q46" s="48"/>
      <c r="R46" s="48"/>
      <c r="S46" s="48"/>
      <c r="T46" s="48"/>
      <c r="U46" s="48"/>
    </row>
    <row r="47" spans="1:21" ht="30.75" customHeight="1">
      <c r="A47" s="48"/>
      <c r="B47" s="1194"/>
      <c r="C47" s="1195"/>
      <c r="D47" s="62"/>
      <c r="E47" s="1186" t="s">
        <v>14</v>
      </c>
      <c r="F47" s="1186"/>
      <c r="G47" s="1186"/>
      <c r="H47" s="1186"/>
      <c r="I47" s="1186"/>
      <c r="J47" s="1187"/>
      <c r="K47" s="63" t="s">
        <v>488</v>
      </c>
      <c r="L47" s="64" t="s">
        <v>488</v>
      </c>
      <c r="M47" s="64" t="s">
        <v>488</v>
      </c>
      <c r="N47" s="64" t="s">
        <v>488</v>
      </c>
      <c r="O47" s="65" t="s">
        <v>488</v>
      </c>
      <c r="P47" s="48"/>
      <c r="Q47" s="48"/>
      <c r="R47" s="48"/>
      <c r="S47" s="48"/>
      <c r="T47" s="48"/>
      <c r="U47" s="48"/>
    </row>
    <row r="48" spans="1:21" ht="30.75" customHeight="1">
      <c r="A48" s="48"/>
      <c r="B48" s="1194"/>
      <c r="C48" s="1195"/>
      <c r="D48" s="62"/>
      <c r="E48" s="1186" t="s">
        <v>15</v>
      </c>
      <c r="F48" s="1186"/>
      <c r="G48" s="1186"/>
      <c r="H48" s="1186"/>
      <c r="I48" s="1186"/>
      <c r="J48" s="1187"/>
      <c r="K48" s="63">
        <v>1393</v>
      </c>
      <c r="L48" s="64">
        <v>1400</v>
      </c>
      <c r="M48" s="64">
        <v>1596</v>
      </c>
      <c r="N48" s="64">
        <v>1663</v>
      </c>
      <c r="O48" s="65">
        <v>1591</v>
      </c>
      <c r="P48" s="48"/>
      <c r="Q48" s="48"/>
      <c r="R48" s="48"/>
      <c r="S48" s="48"/>
      <c r="T48" s="48"/>
      <c r="U48" s="48"/>
    </row>
    <row r="49" spans="1:21" ht="30.75" customHeight="1">
      <c r="A49" s="48"/>
      <c r="B49" s="1194"/>
      <c r="C49" s="1195"/>
      <c r="D49" s="62"/>
      <c r="E49" s="1186" t="s">
        <v>16</v>
      </c>
      <c r="F49" s="1186"/>
      <c r="G49" s="1186"/>
      <c r="H49" s="1186"/>
      <c r="I49" s="1186"/>
      <c r="J49" s="1187"/>
      <c r="K49" s="63" t="s">
        <v>488</v>
      </c>
      <c r="L49" s="64" t="s">
        <v>488</v>
      </c>
      <c r="M49" s="64" t="s">
        <v>488</v>
      </c>
      <c r="N49" s="64" t="s">
        <v>488</v>
      </c>
      <c r="O49" s="65" t="s">
        <v>488</v>
      </c>
      <c r="P49" s="48"/>
      <c r="Q49" s="48"/>
      <c r="R49" s="48"/>
      <c r="S49" s="48"/>
      <c r="T49" s="48"/>
      <c r="U49" s="48"/>
    </row>
    <row r="50" spans="1:21" ht="30.75" customHeight="1">
      <c r="A50" s="48"/>
      <c r="B50" s="1194"/>
      <c r="C50" s="1195"/>
      <c r="D50" s="62"/>
      <c r="E50" s="1186" t="s">
        <v>17</v>
      </c>
      <c r="F50" s="1186"/>
      <c r="G50" s="1186"/>
      <c r="H50" s="1186"/>
      <c r="I50" s="1186"/>
      <c r="J50" s="1187"/>
      <c r="K50" s="63">
        <v>63</v>
      </c>
      <c r="L50" s="64">
        <v>60</v>
      </c>
      <c r="M50" s="64">
        <v>66</v>
      </c>
      <c r="N50" s="64">
        <v>67</v>
      </c>
      <c r="O50" s="65">
        <v>67</v>
      </c>
      <c r="P50" s="48"/>
      <c r="Q50" s="48"/>
      <c r="R50" s="48"/>
      <c r="S50" s="48"/>
      <c r="T50" s="48"/>
      <c r="U50" s="48"/>
    </row>
    <row r="51" spans="1:21" ht="30.75" customHeight="1">
      <c r="A51" s="48"/>
      <c r="B51" s="1196"/>
      <c r="C51" s="1197"/>
      <c r="D51" s="66"/>
      <c r="E51" s="1186" t="s">
        <v>18</v>
      </c>
      <c r="F51" s="1186"/>
      <c r="G51" s="1186"/>
      <c r="H51" s="1186"/>
      <c r="I51" s="1186"/>
      <c r="J51" s="1187"/>
      <c r="K51" s="63" t="s">
        <v>488</v>
      </c>
      <c r="L51" s="64" t="s">
        <v>488</v>
      </c>
      <c r="M51" s="64" t="s">
        <v>488</v>
      </c>
      <c r="N51" s="64" t="s">
        <v>488</v>
      </c>
      <c r="O51" s="65" t="s">
        <v>488</v>
      </c>
      <c r="P51" s="48"/>
      <c r="Q51" s="48"/>
      <c r="R51" s="48"/>
      <c r="S51" s="48"/>
      <c r="T51" s="48"/>
      <c r="U51" s="48"/>
    </row>
    <row r="52" spans="1:21" ht="30.75" customHeight="1">
      <c r="A52" s="48"/>
      <c r="B52" s="1184" t="s">
        <v>19</v>
      </c>
      <c r="C52" s="1185"/>
      <c r="D52" s="66"/>
      <c r="E52" s="1186" t="s">
        <v>20</v>
      </c>
      <c r="F52" s="1186"/>
      <c r="G52" s="1186"/>
      <c r="H52" s="1186"/>
      <c r="I52" s="1186"/>
      <c r="J52" s="1187"/>
      <c r="K52" s="63">
        <v>22130</v>
      </c>
      <c r="L52" s="64">
        <v>22450</v>
      </c>
      <c r="M52" s="64">
        <v>23262</v>
      </c>
      <c r="N52" s="64">
        <v>22902</v>
      </c>
      <c r="O52" s="65">
        <v>22819</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4979</v>
      </c>
      <c r="L53" s="69">
        <v>4776</v>
      </c>
      <c r="M53" s="69">
        <v>4403</v>
      </c>
      <c r="N53" s="69">
        <v>4044</v>
      </c>
      <c r="O53" s="70">
        <v>2681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1" zoomScaleSheetLayoutView="100" workbookViewId="0">
      <selection activeCell="K50" sqref="K50:K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12" t="s">
        <v>24</v>
      </c>
      <c r="C41" s="1213"/>
      <c r="D41" s="81"/>
      <c r="E41" s="1214" t="s">
        <v>25</v>
      </c>
      <c r="F41" s="1214"/>
      <c r="G41" s="1214"/>
      <c r="H41" s="1215"/>
      <c r="I41" s="82">
        <v>265230</v>
      </c>
      <c r="J41" s="83">
        <v>271054</v>
      </c>
      <c r="K41" s="83">
        <v>280358</v>
      </c>
      <c r="L41" s="83">
        <v>280124</v>
      </c>
      <c r="M41" s="84">
        <v>278200</v>
      </c>
    </row>
    <row r="42" spans="2:13" ht="27.75" customHeight="1">
      <c r="B42" s="1202"/>
      <c r="C42" s="1203"/>
      <c r="D42" s="85"/>
      <c r="E42" s="1206" t="s">
        <v>26</v>
      </c>
      <c r="F42" s="1206"/>
      <c r="G42" s="1206"/>
      <c r="H42" s="1207"/>
      <c r="I42" s="86">
        <v>732</v>
      </c>
      <c r="J42" s="87">
        <v>692</v>
      </c>
      <c r="K42" s="87">
        <v>636</v>
      </c>
      <c r="L42" s="87">
        <v>580</v>
      </c>
      <c r="M42" s="88">
        <v>524</v>
      </c>
    </row>
    <row r="43" spans="2:13" ht="27.75" customHeight="1">
      <c r="B43" s="1202"/>
      <c r="C43" s="1203"/>
      <c r="D43" s="85"/>
      <c r="E43" s="1206" t="s">
        <v>27</v>
      </c>
      <c r="F43" s="1206"/>
      <c r="G43" s="1206"/>
      <c r="H43" s="1207"/>
      <c r="I43" s="86">
        <v>21847</v>
      </c>
      <c r="J43" s="87">
        <v>21102</v>
      </c>
      <c r="K43" s="87">
        <v>24947</v>
      </c>
      <c r="L43" s="87">
        <v>24509</v>
      </c>
      <c r="M43" s="88">
        <v>24523</v>
      </c>
    </row>
    <row r="44" spans="2:13" ht="27.75" customHeight="1">
      <c r="B44" s="1202"/>
      <c r="C44" s="1203"/>
      <c r="D44" s="85"/>
      <c r="E44" s="1206" t="s">
        <v>28</v>
      </c>
      <c r="F44" s="1206"/>
      <c r="G44" s="1206"/>
      <c r="H44" s="1207"/>
      <c r="I44" s="86" t="s">
        <v>488</v>
      </c>
      <c r="J44" s="87" t="s">
        <v>488</v>
      </c>
      <c r="K44" s="87" t="s">
        <v>488</v>
      </c>
      <c r="L44" s="87" t="s">
        <v>488</v>
      </c>
      <c r="M44" s="88" t="s">
        <v>488</v>
      </c>
    </row>
    <row r="45" spans="2:13" ht="27.75" customHeight="1">
      <c r="B45" s="1202"/>
      <c r="C45" s="1203"/>
      <c r="D45" s="85"/>
      <c r="E45" s="1206" t="s">
        <v>29</v>
      </c>
      <c r="F45" s="1206"/>
      <c r="G45" s="1206"/>
      <c r="H45" s="1207"/>
      <c r="I45" s="86">
        <v>36408</v>
      </c>
      <c r="J45" s="87">
        <v>35191</v>
      </c>
      <c r="K45" s="87">
        <v>33266</v>
      </c>
      <c r="L45" s="87">
        <v>33941</v>
      </c>
      <c r="M45" s="88">
        <v>32355</v>
      </c>
    </row>
    <row r="46" spans="2:13" ht="27.75" customHeight="1">
      <c r="B46" s="1202"/>
      <c r="C46" s="1203"/>
      <c r="D46" s="89"/>
      <c r="E46" s="1206" t="s">
        <v>30</v>
      </c>
      <c r="F46" s="1206"/>
      <c r="G46" s="1206"/>
      <c r="H46" s="1207"/>
      <c r="I46" s="86">
        <v>2537</v>
      </c>
      <c r="J46" s="87">
        <v>2067</v>
      </c>
      <c r="K46" s="87">
        <v>285</v>
      </c>
      <c r="L46" s="87">
        <v>290</v>
      </c>
      <c r="M46" s="88">
        <v>196</v>
      </c>
    </row>
    <row r="47" spans="2:13" ht="27.75" customHeight="1">
      <c r="B47" s="1202"/>
      <c r="C47" s="1203"/>
      <c r="D47" s="90"/>
      <c r="E47" s="1216" t="s">
        <v>31</v>
      </c>
      <c r="F47" s="1217"/>
      <c r="G47" s="1217"/>
      <c r="H47" s="1218"/>
      <c r="I47" s="86" t="s">
        <v>488</v>
      </c>
      <c r="J47" s="87" t="s">
        <v>488</v>
      </c>
      <c r="K47" s="87" t="s">
        <v>488</v>
      </c>
      <c r="L47" s="87" t="s">
        <v>488</v>
      </c>
      <c r="M47" s="88" t="s">
        <v>488</v>
      </c>
    </row>
    <row r="48" spans="2:13" ht="27.75" customHeight="1">
      <c r="B48" s="1202"/>
      <c r="C48" s="1203"/>
      <c r="D48" s="85"/>
      <c r="E48" s="1206" t="s">
        <v>32</v>
      </c>
      <c r="F48" s="1206"/>
      <c r="G48" s="1206"/>
      <c r="H48" s="1207"/>
      <c r="I48" s="86" t="s">
        <v>488</v>
      </c>
      <c r="J48" s="87" t="s">
        <v>488</v>
      </c>
      <c r="K48" s="87" t="s">
        <v>488</v>
      </c>
      <c r="L48" s="87" t="s">
        <v>488</v>
      </c>
      <c r="M48" s="88" t="s">
        <v>488</v>
      </c>
    </row>
    <row r="49" spans="2:13" ht="27.75" customHeight="1">
      <c r="B49" s="1204"/>
      <c r="C49" s="1205"/>
      <c r="D49" s="85"/>
      <c r="E49" s="1206" t="s">
        <v>33</v>
      </c>
      <c r="F49" s="1206"/>
      <c r="G49" s="1206"/>
      <c r="H49" s="1207"/>
      <c r="I49" s="86" t="s">
        <v>488</v>
      </c>
      <c r="J49" s="87" t="s">
        <v>488</v>
      </c>
      <c r="K49" s="87" t="s">
        <v>488</v>
      </c>
      <c r="L49" s="87" t="s">
        <v>488</v>
      </c>
      <c r="M49" s="88" t="s">
        <v>488</v>
      </c>
    </row>
    <row r="50" spans="2:13" ht="27.75" customHeight="1">
      <c r="B50" s="1200" t="s">
        <v>34</v>
      </c>
      <c r="C50" s="1201"/>
      <c r="D50" s="91"/>
      <c r="E50" s="1206" t="s">
        <v>35</v>
      </c>
      <c r="F50" s="1206"/>
      <c r="G50" s="1206"/>
      <c r="H50" s="1207"/>
      <c r="I50" s="86">
        <v>35427</v>
      </c>
      <c r="J50" s="87">
        <v>47607</v>
      </c>
      <c r="K50" s="87">
        <v>50920</v>
      </c>
      <c r="L50" s="87">
        <v>49710</v>
      </c>
      <c r="M50" s="88">
        <v>51661</v>
      </c>
    </row>
    <row r="51" spans="2:13" ht="27.75" customHeight="1">
      <c r="B51" s="1202"/>
      <c r="C51" s="1203"/>
      <c r="D51" s="85"/>
      <c r="E51" s="1206" t="s">
        <v>36</v>
      </c>
      <c r="F51" s="1206"/>
      <c r="G51" s="1206"/>
      <c r="H51" s="1207"/>
      <c r="I51" s="86">
        <v>56195</v>
      </c>
      <c r="J51" s="87">
        <v>57667</v>
      </c>
      <c r="K51" s="87">
        <v>57828</v>
      </c>
      <c r="L51" s="87">
        <v>58597</v>
      </c>
      <c r="M51" s="88">
        <v>55862</v>
      </c>
    </row>
    <row r="52" spans="2:13" ht="27.75" customHeight="1">
      <c r="B52" s="1204"/>
      <c r="C52" s="1205"/>
      <c r="D52" s="85"/>
      <c r="E52" s="1206" t="s">
        <v>37</v>
      </c>
      <c r="F52" s="1206"/>
      <c r="G52" s="1206"/>
      <c r="H52" s="1207"/>
      <c r="I52" s="86">
        <v>192344</v>
      </c>
      <c r="J52" s="87">
        <v>199339</v>
      </c>
      <c r="K52" s="87">
        <v>201802</v>
      </c>
      <c r="L52" s="87">
        <v>203650</v>
      </c>
      <c r="M52" s="88">
        <v>201019</v>
      </c>
    </row>
    <row r="53" spans="2:13" ht="27.75" customHeight="1" thickBot="1">
      <c r="B53" s="1208" t="s">
        <v>38</v>
      </c>
      <c r="C53" s="1209"/>
      <c r="D53" s="92"/>
      <c r="E53" s="1210" t="s">
        <v>39</v>
      </c>
      <c r="F53" s="1210"/>
      <c r="G53" s="1210"/>
      <c r="H53" s="1211"/>
      <c r="I53" s="93">
        <v>42788</v>
      </c>
      <c r="J53" s="94">
        <v>25493</v>
      </c>
      <c r="K53" s="94">
        <v>28943</v>
      </c>
      <c r="L53" s="94">
        <v>27486</v>
      </c>
      <c r="M53" s="95">
        <v>27258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574</v>
      </c>
      <c r="C41" s="248"/>
      <c r="D41" s="248"/>
      <c r="E41" s="248"/>
      <c r="F41" s="248"/>
      <c r="G41" s="248"/>
      <c r="H41" s="248"/>
      <c r="I41" s="248"/>
      <c r="J41" s="248"/>
      <c r="K41" s="248"/>
      <c r="L41" s="248"/>
      <c r="M41" s="248"/>
      <c r="N41" s="248"/>
      <c r="O41" s="248"/>
      <c r="P41" s="249"/>
    </row>
    <row r="42" spans="2:17">
      <c r="B42" s="250"/>
      <c r="C42" s="246"/>
      <c r="D42" s="246"/>
      <c r="E42" s="246"/>
      <c r="F42" s="246"/>
      <c r="G42" s="353" t="s">
        <v>575</v>
      </c>
      <c r="I42" s="354"/>
      <c r="J42" s="354"/>
      <c r="K42" s="354"/>
      <c r="L42" s="246"/>
      <c r="M42" s="246"/>
      <c r="N42" s="246"/>
      <c r="O42" s="246"/>
    </row>
    <row r="43" spans="2:17">
      <c r="B43" s="250"/>
      <c r="C43" s="246"/>
      <c r="D43" s="246"/>
      <c r="E43" s="246"/>
      <c r="F43" s="246"/>
      <c r="G43" s="1231" t="s">
        <v>584</v>
      </c>
      <c r="H43" s="1232"/>
      <c r="I43" s="1232"/>
      <c r="J43" s="1232"/>
      <c r="K43" s="1232"/>
      <c r="L43" s="1232"/>
      <c r="M43" s="1232"/>
      <c r="N43" s="1232"/>
      <c r="O43" s="1233"/>
    </row>
    <row r="44" spans="2:17">
      <c r="B44" s="250"/>
      <c r="C44" s="246"/>
      <c r="D44" s="246"/>
      <c r="E44" s="246"/>
      <c r="F44" s="246"/>
      <c r="G44" s="1234"/>
      <c r="H44" s="1235"/>
      <c r="I44" s="1235"/>
      <c r="J44" s="1235"/>
      <c r="K44" s="1235"/>
      <c r="L44" s="1235"/>
      <c r="M44" s="1235"/>
      <c r="N44" s="1235"/>
      <c r="O44" s="1236"/>
    </row>
    <row r="45" spans="2:17">
      <c r="B45" s="250"/>
      <c r="C45" s="246"/>
      <c r="D45" s="246"/>
      <c r="E45" s="246"/>
      <c r="F45" s="246"/>
      <c r="G45" s="1234"/>
      <c r="H45" s="1235"/>
      <c r="I45" s="1235"/>
      <c r="J45" s="1235"/>
      <c r="K45" s="1235"/>
      <c r="L45" s="1235"/>
      <c r="M45" s="1235"/>
      <c r="N45" s="1235"/>
      <c r="O45" s="1236"/>
    </row>
    <row r="46" spans="2:17">
      <c r="B46" s="250"/>
      <c r="C46" s="246"/>
      <c r="D46" s="246"/>
      <c r="E46" s="246"/>
      <c r="F46" s="246"/>
      <c r="G46" s="1234"/>
      <c r="H46" s="1235"/>
      <c r="I46" s="1235"/>
      <c r="J46" s="1235"/>
      <c r="K46" s="1235"/>
      <c r="L46" s="1235"/>
      <c r="M46" s="1235"/>
      <c r="N46" s="1235"/>
      <c r="O46" s="1236"/>
    </row>
    <row r="47" spans="2:17">
      <c r="B47" s="250"/>
      <c r="C47" s="246"/>
      <c r="D47" s="246"/>
      <c r="E47" s="246"/>
      <c r="F47" s="246"/>
      <c r="G47" s="1237"/>
      <c r="H47" s="1238"/>
      <c r="I47" s="1238"/>
      <c r="J47" s="1238"/>
      <c r="K47" s="1238"/>
      <c r="L47" s="1238"/>
      <c r="M47" s="1238"/>
      <c r="N47" s="1238"/>
      <c r="O47" s="1239"/>
    </row>
    <row r="48" spans="2:17">
      <c r="B48" s="250"/>
      <c r="C48" s="246"/>
      <c r="D48" s="246"/>
      <c r="E48" s="246"/>
      <c r="F48" s="246"/>
      <c r="G48" s="246"/>
      <c r="H48" s="355"/>
      <c r="I48" s="355"/>
      <c r="J48" s="355"/>
    </row>
    <row r="49" spans="1:17">
      <c r="B49" s="250"/>
      <c r="C49" s="246"/>
      <c r="D49" s="246"/>
      <c r="E49" s="246"/>
      <c r="F49" s="246"/>
      <c r="G49" s="245" t="s">
        <v>576</v>
      </c>
    </row>
    <row r="50" spans="1:17">
      <c r="B50" s="250"/>
      <c r="C50" s="246"/>
      <c r="D50" s="246"/>
      <c r="E50" s="246"/>
      <c r="F50" s="246"/>
      <c r="G50" s="1240"/>
      <c r="H50" s="1241"/>
      <c r="I50" s="1241"/>
      <c r="J50" s="1242"/>
      <c r="K50" s="356" t="s">
        <v>527</v>
      </c>
      <c r="L50" s="356" t="s">
        <v>528</v>
      </c>
      <c r="M50" s="356" t="s">
        <v>529</v>
      </c>
      <c r="N50" s="356" t="s">
        <v>530</v>
      </c>
      <c r="O50" s="356" t="s">
        <v>531</v>
      </c>
    </row>
    <row r="51" spans="1:17">
      <c r="B51" s="250"/>
      <c r="C51" s="246"/>
      <c r="D51" s="246"/>
      <c r="E51" s="246"/>
      <c r="F51" s="246"/>
      <c r="G51" s="1243" t="s">
        <v>577</v>
      </c>
      <c r="H51" s="1244"/>
      <c r="I51" s="1249" t="s">
        <v>578</v>
      </c>
      <c r="J51" s="1249"/>
      <c r="K51" s="1254"/>
      <c r="L51" s="1254"/>
      <c r="M51" s="1254"/>
      <c r="N51" s="1219">
        <v>24.4</v>
      </c>
      <c r="O51" s="1219">
        <v>24.2</v>
      </c>
    </row>
    <row r="52" spans="1:17">
      <c r="B52" s="250"/>
      <c r="C52" s="246"/>
      <c r="D52" s="246"/>
      <c r="E52" s="246"/>
      <c r="F52" s="246"/>
      <c r="G52" s="1245"/>
      <c r="H52" s="1246"/>
      <c r="I52" s="1250"/>
      <c r="J52" s="1250"/>
      <c r="K52" s="1219"/>
      <c r="L52" s="1219"/>
      <c r="M52" s="1219"/>
      <c r="N52" s="1219"/>
      <c r="O52" s="1219"/>
    </row>
    <row r="53" spans="1:17">
      <c r="A53" s="357"/>
      <c r="B53" s="250"/>
      <c r="C53" s="246"/>
      <c r="D53" s="246"/>
      <c r="E53" s="246"/>
      <c r="F53" s="246"/>
      <c r="G53" s="1245"/>
      <c r="H53" s="1246"/>
      <c r="I53" s="1229" t="s">
        <v>579</v>
      </c>
      <c r="J53" s="1229"/>
      <c r="K53" s="1253"/>
      <c r="L53" s="1253"/>
      <c r="M53" s="1253"/>
      <c r="N53" s="1251">
        <v>54.8</v>
      </c>
      <c r="O53" s="1251">
        <v>56.2</v>
      </c>
    </row>
    <row r="54" spans="1:17">
      <c r="A54" s="357"/>
      <c r="B54" s="250"/>
      <c r="C54" s="246"/>
      <c r="D54" s="246"/>
      <c r="E54" s="246"/>
      <c r="F54" s="246"/>
      <c r="G54" s="1247"/>
      <c r="H54" s="1248"/>
      <c r="I54" s="1229"/>
      <c r="J54" s="1229"/>
      <c r="K54" s="1252"/>
      <c r="L54" s="1252"/>
      <c r="M54" s="1252"/>
      <c r="N54" s="1252"/>
      <c r="O54" s="1252"/>
    </row>
    <row r="55" spans="1:17">
      <c r="A55" s="357"/>
      <c r="B55" s="250"/>
      <c r="C55" s="246"/>
      <c r="D55" s="246"/>
      <c r="E55" s="246"/>
      <c r="F55" s="246"/>
      <c r="G55" s="1223" t="s">
        <v>580</v>
      </c>
      <c r="H55" s="1224"/>
      <c r="I55" s="1229" t="s">
        <v>578</v>
      </c>
      <c r="J55" s="1229"/>
      <c r="K55" s="1254"/>
      <c r="L55" s="1254"/>
      <c r="M55" s="1254"/>
      <c r="N55" s="1219">
        <v>41.4</v>
      </c>
      <c r="O55" s="1219">
        <v>38.9</v>
      </c>
    </row>
    <row r="56" spans="1:17">
      <c r="A56" s="357"/>
      <c r="B56" s="250"/>
      <c r="C56" s="246"/>
      <c r="D56" s="246"/>
      <c r="E56" s="246"/>
      <c r="F56" s="246"/>
      <c r="G56" s="1225"/>
      <c r="H56" s="1226"/>
      <c r="I56" s="1229"/>
      <c r="J56" s="1229"/>
      <c r="K56" s="1219"/>
      <c r="L56" s="1219"/>
      <c r="M56" s="1219"/>
      <c r="N56" s="1219"/>
      <c r="O56" s="1219"/>
    </row>
    <row r="57" spans="1:17" s="357" customFormat="1">
      <c r="B57" s="358"/>
      <c r="C57" s="354"/>
      <c r="D57" s="354"/>
      <c r="E57" s="354"/>
      <c r="F57" s="354"/>
      <c r="G57" s="1225"/>
      <c r="H57" s="1226"/>
      <c r="I57" s="1221" t="s">
        <v>579</v>
      </c>
      <c r="J57" s="1221"/>
      <c r="K57" s="1253"/>
      <c r="L57" s="1253"/>
      <c r="M57" s="1253"/>
      <c r="N57" s="1251">
        <v>60.2</v>
      </c>
      <c r="O57" s="1251">
        <v>62.1</v>
      </c>
      <c r="P57" s="359"/>
      <c r="Q57" s="358"/>
    </row>
    <row r="58" spans="1:17" s="357" customFormat="1">
      <c r="A58" s="245"/>
      <c r="B58" s="358"/>
      <c r="C58" s="354"/>
      <c r="D58" s="354"/>
      <c r="E58" s="354"/>
      <c r="F58" s="354"/>
      <c r="G58" s="1227"/>
      <c r="H58" s="1228"/>
      <c r="I58" s="1221"/>
      <c r="J58" s="1221"/>
      <c r="K58" s="1252"/>
      <c r="L58" s="1252"/>
      <c r="M58" s="1252"/>
      <c r="N58" s="1252"/>
      <c r="O58" s="1252"/>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581</v>
      </c>
      <c r="C63" s="246"/>
      <c r="D63" s="246"/>
      <c r="E63" s="246"/>
      <c r="F63" s="246"/>
      <c r="G63" s="246"/>
      <c r="H63" s="246"/>
      <c r="I63" s="246"/>
      <c r="J63" s="246"/>
      <c r="K63" s="246"/>
      <c r="L63" s="246"/>
      <c r="M63" s="246"/>
      <c r="N63" s="246"/>
      <c r="O63" s="246"/>
    </row>
    <row r="64" spans="1:17">
      <c r="B64" s="250"/>
      <c r="C64" s="246"/>
      <c r="D64" s="246"/>
      <c r="E64" s="246"/>
      <c r="F64" s="246"/>
      <c r="G64" s="353" t="s">
        <v>575</v>
      </c>
      <c r="I64" s="354"/>
      <c r="J64" s="354"/>
      <c r="K64" s="354"/>
      <c r="L64" s="246"/>
      <c r="M64" s="246"/>
      <c r="N64" s="246"/>
      <c r="O64" s="246"/>
    </row>
    <row r="65" spans="2:30">
      <c r="B65" s="250"/>
      <c r="C65" s="246"/>
      <c r="D65" s="246"/>
      <c r="E65" s="246"/>
      <c r="F65" s="246"/>
      <c r="G65" s="1231" t="s">
        <v>585</v>
      </c>
      <c r="H65" s="1232"/>
      <c r="I65" s="1232"/>
      <c r="J65" s="1232"/>
      <c r="K65" s="1232"/>
      <c r="L65" s="1232"/>
      <c r="M65" s="1232"/>
      <c r="N65" s="1232"/>
      <c r="O65" s="1233"/>
    </row>
    <row r="66" spans="2:30">
      <c r="B66" s="250"/>
      <c r="C66" s="246"/>
      <c r="D66" s="246"/>
      <c r="E66" s="246"/>
      <c r="F66" s="246"/>
      <c r="G66" s="1234"/>
      <c r="H66" s="1235"/>
      <c r="I66" s="1235"/>
      <c r="J66" s="1235"/>
      <c r="K66" s="1235"/>
      <c r="L66" s="1235"/>
      <c r="M66" s="1235"/>
      <c r="N66" s="1235"/>
      <c r="O66" s="1236"/>
    </row>
    <row r="67" spans="2:30">
      <c r="B67" s="250"/>
      <c r="C67" s="246"/>
      <c r="D67" s="246"/>
      <c r="E67" s="246"/>
      <c r="F67" s="246"/>
      <c r="G67" s="1234"/>
      <c r="H67" s="1235"/>
      <c r="I67" s="1235"/>
      <c r="J67" s="1235"/>
      <c r="K67" s="1235"/>
      <c r="L67" s="1235"/>
      <c r="M67" s="1235"/>
      <c r="N67" s="1235"/>
      <c r="O67" s="1236"/>
    </row>
    <row r="68" spans="2:30">
      <c r="B68" s="250"/>
      <c r="C68" s="246"/>
      <c r="D68" s="246"/>
      <c r="E68" s="246"/>
      <c r="F68" s="246"/>
      <c r="G68" s="1234"/>
      <c r="H68" s="1235"/>
      <c r="I68" s="1235"/>
      <c r="J68" s="1235"/>
      <c r="K68" s="1235"/>
      <c r="L68" s="1235"/>
      <c r="M68" s="1235"/>
      <c r="N68" s="1235"/>
      <c r="O68" s="1236"/>
    </row>
    <row r="69" spans="2:30">
      <c r="B69" s="250"/>
      <c r="C69" s="246"/>
      <c r="D69" s="246"/>
      <c r="E69" s="246"/>
      <c r="F69" s="246"/>
      <c r="G69" s="1237"/>
      <c r="H69" s="1238"/>
      <c r="I69" s="1238"/>
      <c r="J69" s="1238"/>
      <c r="K69" s="1238"/>
      <c r="L69" s="1238"/>
      <c r="M69" s="1238"/>
      <c r="N69" s="1238"/>
      <c r="O69" s="123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582</v>
      </c>
      <c r="I71" s="370"/>
      <c r="J71" s="366"/>
      <c r="K71" s="366"/>
      <c r="L71" s="367"/>
      <c r="M71" s="366"/>
      <c r="N71" s="367"/>
      <c r="O71" s="368"/>
    </row>
    <row r="72" spans="2:30">
      <c r="B72" s="250"/>
      <c r="C72" s="246"/>
      <c r="D72" s="246"/>
      <c r="E72" s="246"/>
      <c r="F72" s="246"/>
      <c r="G72" s="1240"/>
      <c r="H72" s="1241"/>
      <c r="I72" s="1241"/>
      <c r="J72" s="1242"/>
      <c r="K72" s="356" t="s">
        <v>527</v>
      </c>
      <c r="L72" s="356" t="s">
        <v>528</v>
      </c>
      <c r="M72" s="356" t="s">
        <v>529</v>
      </c>
      <c r="N72" s="356" t="s">
        <v>530</v>
      </c>
      <c r="O72" s="356" t="s">
        <v>531</v>
      </c>
    </row>
    <row r="73" spans="2:30">
      <c r="B73" s="250"/>
      <c r="C73" s="246"/>
      <c r="D73" s="246"/>
      <c r="E73" s="246"/>
      <c r="F73" s="246"/>
      <c r="G73" s="1243" t="s">
        <v>577</v>
      </c>
      <c r="H73" s="1244"/>
      <c r="I73" s="1249" t="s">
        <v>578</v>
      </c>
      <c r="J73" s="1249"/>
      <c r="K73" s="1230">
        <v>38.700000000000003</v>
      </c>
      <c r="L73" s="1230">
        <v>22.7</v>
      </c>
      <c r="M73" s="1219">
        <v>25.6</v>
      </c>
      <c r="N73" s="1219">
        <v>24.4</v>
      </c>
      <c r="O73" s="1219">
        <v>24.2</v>
      </c>
      <c r="S73" s="245">
        <v>9.9</v>
      </c>
    </row>
    <row r="74" spans="2:30">
      <c r="B74" s="250"/>
      <c r="C74" s="246"/>
      <c r="D74" s="246"/>
      <c r="E74" s="246"/>
      <c r="F74" s="246"/>
      <c r="G74" s="1245"/>
      <c r="H74" s="1246"/>
      <c r="I74" s="1250"/>
      <c r="J74" s="1250"/>
      <c r="K74" s="1230"/>
      <c r="L74" s="1230"/>
      <c r="M74" s="1219"/>
      <c r="N74" s="1219"/>
      <c r="O74" s="1219"/>
    </row>
    <row r="75" spans="2:30">
      <c r="B75" s="250"/>
      <c r="C75" s="246"/>
      <c r="D75" s="246"/>
      <c r="E75" s="246"/>
      <c r="F75" s="246"/>
      <c r="G75" s="1245"/>
      <c r="H75" s="1246"/>
      <c r="I75" s="1229" t="s">
        <v>583</v>
      </c>
      <c r="J75" s="1229"/>
      <c r="K75" s="1251">
        <v>5.0999999999999996</v>
      </c>
      <c r="L75" s="1251">
        <v>4.5999999999999996</v>
      </c>
      <c r="M75" s="1251">
        <v>4.2</v>
      </c>
      <c r="N75" s="1251">
        <v>3.9</v>
      </c>
      <c r="O75" s="1251">
        <v>3.2</v>
      </c>
      <c r="U75" s="245">
        <v>81.2</v>
      </c>
      <c r="W75" s="245">
        <v>87.2</v>
      </c>
      <c r="Y75" s="245">
        <v>99.8</v>
      </c>
      <c r="AA75" s="245">
        <v>109.5</v>
      </c>
      <c r="AC75" s="245">
        <v>115.2</v>
      </c>
    </row>
    <row r="76" spans="2:30">
      <c r="B76" s="250"/>
      <c r="C76" s="246"/>
      <c r="D76" s="246"/>
      <c r="E76" s="246"/>
      <c r="F76" s="246"/>
      <c r="G76" s="1247"/>
      <c r="H76" s="1248"/>
      <c r="I76" s="1229"/>
      <c r="J76" s="1229"/>
      <c r="K76" s="1252"/>
      <c r="L76" s="1252"/>
      <c r="M76" s="1252"/>
      <c r="N76" s="1252"/>
      <c r="O76" s="1252"/>
    </row>
    <row r="77" spans="2:30">
      <c r="B77" s="250"/>
      <c r="C77" s="246"/>
      <c r="D77" s="246"/>
      <c r="E77" s="246"/>
      <c r="F77" s="246"/>
      <c r="G77" s="1223" t="s">
        <v>580</v>
      </c>
      <c r="H77" s="1224"/>
      <c r="I77" s="1229" t="s">
        <v>578</v>
      </c>
      <c r="J77" s="1229"/>
      <c r="K77" s="1230">
        <v>62.7</v>
      </c>
      <c r="L77" s="1230">
        <v>54.4</v>
      </c>
      <c r="M77" s="1219">
        <v>47</v>
      </c>
      <c r="N77" s="1219">
        <v>41.4</v>
      </c>
      <c r="O77" s="1219">
        <v>38.9</v>
      </c>
      <c r="R77" s="245">
        <v>12.3</v>
      </c>
      <c r="T77" s="245">
        <v>11.1</v>
      </c>
    </row>
    <row r="78" spans="2:30">
      <c r="B78" s="250"/>
      <c r="C78" s="246"/>
      <c r="D78" s="246"/>
      <c r="E78" s="246"/>
      <c r="F78" s="246"/>
      <c r="G78" s="1225"/>
      <c r="H78" s="1226"/>
      <c r="I78" s="1229"/>
      <c r="J78" s="1229"/>
      <c r="K78" s="1230"/>
      <c r="L78" s="1230"/>
      <c r="M78" s="1219"/>
      <c r="N78" s="1219"/>
      <c r="O78" s="1219"/>
    </row>
    <row r="79" spans="2:30">
      <c r="B79" s="250"/>
      <c r="C79" s="246"/>
      <c r="D79" s="246"/>
      <c r="E79" s="246"/>
      <c r="F79" s="246"/>
      <c r="G79" s="1225"/>
      <c r="H79" s="1226"/>
      <c r="I79" s="1220" t="s">
        <v>583</v>
      </c>
      <c r="J79" s="1221"/>
      <c r="K79" s="1222">
        <v>8.6</v>
      </c>
      <c r="L79" s="1222">
        <v>8.1</v>
      </c>
      <c r="M79" s="1222">
        <v>7.3</v>
      </c>
      <c r="N79" s="1222">
        <v>6.7</v>
      </c>
      <c r="O79" s="1222">
        <v>6.4</v>
      </c>
      <c r="V79" s="245">
        <v>53.5</v>
      </c>
      <c r="X79" s="245">
        <v>48.2</v>
      </c>
      <c r="Z79" s="245">
        <v>34.200000000000003</v>
      </c>
      <c r="AB79" s="245">
        <v>30.3</v>
      </c>
      <c r="AD79" s="245">
        <v>28.9</v>
      </c>
    </row>
    <row r="80" spans="2:30">
      <c r="B80" s="250"/>
      <c r="C80" s="246"/>
      <c r="D80" s="246"/>
      <c r="E80" s="246"/>
      <c r="F80" s="246"/>
      <c r="G80" s="1227"/>
      <c r="H80" s="1228"/>
      <c r="I80" s="1221"/>
      <c r="J80" s="1221"/>
      <c r="K80" s="1222"/>
      <c r="L80" s="1222"/>
      <c r="M80" s="1222"/>
      <c r="N80" s="1222"/>
      <c r="O80" s="1222"/>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election activeCell="I97" sqref="I9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526</v>
      </c>
      <c r="G2" s="113"/>
      <c r="H2" s="114"/>
    </row>
    <row r="3" spans="1:8">
      <c r="A3" s="110" t="s">
        <v>519</v>
      </c>
      <c r="B3" s="115"/>
      <c r="C3" s="116"/>
      <c r="D3" s="117">
        <v>64500</v>
      </c>
      <c r="E3" s="118"/>
      <c r="F3" s="119">
        <v>41705</v>
      </c>
      <c r="G3" s="120"/>
      <c r="H3" s="121"/>
    </row>
    <row r="4" spans="1:8">
      <c r="A4" s="122"/>
      <c r="B4" s="123"/>
      <c r="C4" s="124"/>
      <c r="D4" s="125">
        <v>38183</v>
      </c>
      <c r="E4" s="126"/>
      <c r="F4" s="127">
        <v>22742</v>
      </c>
      <c r="G4" s="128"/>
      <c r="H4" s="129"/>
    </row>
    <row r="5" spans="1:8">
      <c r="A5" s="110" t="s">
        <v>521</v>
      </c>
      <c r="B5" s="115"/>
      <c r="C5" s="116"/>
      <c r="D5" s="117">
        <v>62825</v>
      </c>
      <c r="E5" s="118"/>
      <c r="F5" s="119">
        <v>47677</v>
      </c>
      <c r="G5" s="120"/>
      <c r="H5" s="121"/>
    </row>
    <row r="6" spans="1:8">
      <c r="A6" s="122"/>
      <c r="B6" s="123"/>
      <c r="C6" s="124"/>
      <c r="D6" s="125">
        <v>33735</v>
      </c>
      <c r="E6" s="126"/>
      <c r="F6" s="127">
        <v>23360</v>
      </c>
      <c r="G6" s="128"/>
      <c r="H6" s="129"/>
    </row>
    <row r="7" spans="1:8">
      <c r="A7" s="110" t="s">
        <v>522</v>
      </c>
      <c r="B7" s="115"/>
      <c r="C7" s="116"/>
      <c r="D7" s="117">
        <v>70007</v>
      </c>
      <c r="E7" s="118"/>
      <c r="F7" s="119">
        <v>51613</v>
      </c>
      <c r="G7" s="120"/>
      <c r="H7" s="121"/>
    </row>
    <row r="8" spans="1:8">
      <c r="A8" s="122"/>
      <c r="B8" s="123"/>
      <c r="C8" s="124"/>
      <c r="D8" s="125">
        <v>39186</v>
      </c>
      <c r="E8" s="126"/>
      <c r="F8" s="127">
        <v>25872</v>
      </c>
      <c r="G8" s="128"/>
      <c r="H8" s="129"/>
    </row>
    <row r="9" spans="1:8">
      <c r="A9" s="110" t="s">
        <v>523</v>
      </c>
      <c r="B9" s="115"/>
      <c r="C9" s="116"/>
      <c r="D9" s="117">
        <v>61544</v>
      </c>
      <c r="E9" s="118"/>
      <c r="F9" s="119">
        <v>50880</v>
      </c>
      <c r="G9" s="120"/>
      <c r="H9" s="121"/>
    </row>
    <row r="10" spans="1:8">
      <c r="A10" s="122"/>
      <c r="B10" s="123"/>
      <c r="C10" s="124"/>
      <c r="D10" s="125">
        <v>31017</v>
      </c>
      <c r="E10" s="126"/>
      <c r="F10" s="127">
        <v>27819</v>
      </c>
      <c r="G10" s="128"/>
      <c r="H10" s="129"/>
    </row>
    <row r="11" spans="1:8">
      <c r="A11" s="110" t="s">
        <v>524</v>
      </c>
      <c r="B11" s="115"/>
      <c r="C11" s="116"/>
      <c r="D11" s="117">
        <v>51553</v>
      </c>
      <c r="E11" s="118"/>
      <c r="F11" s="119">
        <v>46395</v>
      </c>
      <c r="G11" s="120"/>
      <c r="H11" s="121"/>
    </row>
    <row r="12" spans="1:8">
      <c r="A12" s="122"/>
      <c r="B12" s="123"/>
      <c r="C12" s="130"/>
      <c r="D12" s="125">
        <v>31338</v>
      </c>
      <c r="E12" s="126"/>
      <c r="F12" s="127">
        <v>26304</v>
      </c>
      <c r="G12" s="128"/>
      <c r="H12" s="129"/>
    </row>
    <row r="13" spans="1:8">
      <c r="A13" s="110"/>
      <c r="B13" s="115"/>
      <c r="C13" s="131"/>
      <c r="D13" s="132">
        <v>62086</v>
      </c>
      <c r="E13" s="133"/>
      <c r="F13" s="134">
        <v>47654</v>
      </c>
      <c r="G13" s="135"/>
      <c r="H13" s="121"/>
    </row>
    <row r="14" spans="1:8">
      <c r="A14" s="122"/>
      <c r="B14" s="123"/>
      <c r="C14" s="124"/>
      <c r="D14" s="125">
        <v>34692</v>
      </c>
      <c r="E14" s="126"/>
      <c r="F14" s="127">
        <v>25219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5.08</v>
      </c>
      <c r="C19" s="136">
        <f>ROUND(VALUE(SUBSTITUTE(実質収支比率等に係る経年分析!G$48,"▲","-")),2)</f>
        <v>4.78</v>
      </c>
      <c r="D19" s="136">
        <f>ROUND(VALUE(SUBSTITUTE(実質収支比率等に係る経年分析!H$48,"▲","-")),2)</f>
        <v>4.16</v>
      </c>
      <c r="E19" s="136">
        <f>ROUND(VALUE(SUBSTITUTE(実質収支比率等に係る経年分析!I$48,"▲","-")),2)</f>
        <v>5.43</v>
      </c>
      <c r="F19" s="136">
        <f>ROUND(VALUE(SUBSTITUTE(実質収支比率等に係る経年分析!J$48,"▲","-")),2)</f>
        <v>4.47</v>
      </c>
    </row>
    <row r="20" spans="1:11">
      <c r="A20" s="136" t="s">
        <v>44</v>
      </c>
      <c r="B20" s="136">
        <f>ROUND(VALUE(SUBSTITUTE(実質収支比率等に係る経年分析!F$47,"▲","-")),2)</f>
        <v>6.15</v>
      </c>
      <c r="C20" s="136">
        <f>ROUND(VALUE(SUBSTITUTE(実質収支比率等に係る経年分析!G$47,"▲","-")),2)</f>
        <v>7.74</v>
      </c>
      <c r="D20" s="136">
        <f>ROUND(VALUE(SUBSTITUTE(実質収支比率等に係る経年分析!H$47,"▲","-")),2)</f>
        <v>8.56</v>
      </c>
      <c r="E20" s="136">
        <f>ROUND(VALUE(SUBSTITUTE(実質収支比率等に係る経年分析!I$47,"▲","-")),2)</f>
        <v>9.3699999999999992</v>
      </c>
      <c r="F20" s="136">
        <f>ROUND(VALUE(SUBSTITUTE(実質収支比率等に係る経年分析!J$47,"▲","-")),2)</f>
        <v>9.42</v>
      </c>
    </row>
    <row r="21" spans="1:11">
      <c r="A21" s="136" t="s">
        <v>45</v>
      </c>
      <c r="B21" s="136">
        <f>IF(ISNUMBER(VALUE(SUBSTITUTE(実質収支比率等に係る経年分析!F$49,"▲","-"))),ROUND(VALUE(SUBSTITUTE(実質収支比率等に係る経年分析!F$49,"▲","-")),2),NA())</f>
        <v>0.7</v>
      </c>
      <c r="C21" s="136">
        <f>IF(ISNUMBER(VALUE(SUBSTITUTE(実質収支比率等に係る経年分析!G$49,"▲","-"))),ROUND(VALUE(SUBSTITUTE(実質収支比率等に係る経年分析!G$49,"▲","-")),2),NA())</f>
        <v>1.51</v>
      </c>
      <c r="D21" s="136">
        <f>IF(ISNUMBER(VALUE(SUBSTITUTE(実質収支比率等に係る経年分析!H$49,"▲","-"))),ROUND(VALUE(SUBSTITUTE(実質収支比率等に係る経年分析!H$49,"▲","-")),2),NA())</f>
        <v>0.31</v>
      </c>
      <c r="E21" s="136">
        <f>IF(ISNUMBER(VALUE(SUBSTITUTE(実質収支比率等に係る経年分析!I$49,"▲","-"))),ROUND(VALUE(SUBSTITUTE(実質収支比率等に係る経年分析!I$49,"▲","-")),2),NA())</f>
        <v>2.0299999999999998</v>
      </c>
      <c r="F21" s="136">
        <f>IF(ISNUMBER(VALUE(SUBSTITUTE(実質収支比率等に係る経年分析!J$49,"▲","-"))),ROUND(VALUE(SUBSTITUTE(実質収支比率等に係る経年分析!J$49,"▲","-")),2),NA())</f>
        <v>-0.98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0.5</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鹿児島市介護保険特別会計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0.54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0.49</v>
      </c>
    </row>
    <row r="30" spans="1:11">
      <c r="A30" s="137" t="str">
        <f>IF(連結実質赤字比率に係る赤字・黒字の構成分析!C$40="",NA(),連結実質赤字比率に係る赤字・黒字の構成分析!C$40)</f>
        <v>鹿児島市船舶事業特別会計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0.78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0.82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0.89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0.86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0.72</v>
      </c>
    </row>
    <row r="31" spans="1:11">
      <c r="A31" s="137" t="str">
        <f>IF(連結実質赤字比率に係る赤字・黒字の構成分析!C$39="",NA(),連結実質赤字比率に係る赤字・黒字の構成分析!C$39)</f>
        <v>鹿児島市交通事業特別会計</v>
      </c>
      <c r="B31" s="137">
        <f>IF(ROUND(VALUE(SUBSTITUTE(連結実質赤字比率に係る赤字・黒字の構成分析!F$39,"▲", "-")), 2) &lt; 0, ABS(ROUND(VALUE(SUBSTITUTE(連結実質赤字比率に係る赤字・黒字の構成分析!F$39,"▲", "-")), 2)), NA())</f>
        <v>0.47</v>
      </c>
      <c r="C31" s="137" t="e">
        <f>IF(ROUND(VALUE(SUBSTITUTE(連結実質赤字比率に係る赤字・黒字の構成分析!F$39,"▲", "-")), 2) &gt;= 0, ABS(ROUND(VALUE(SUBSTITUTE(連結実質赤字比率に係る赤字・黒字の構成分析!F$39,"▲", "-")), 2)), NA())</f>
        <v>#N/A</v>
      </c>
      <c r="D31" s="137">
        <f>IF(ROUND(VALUE(SUBSTITUTE(連結実質赤字比率に係る赤字・黒字の構成分析!G$39,"▲", "-")), 2) &lt; 0, ABS(ROUND(VALUE(SUBSTITUTE(連結実質赤字比率に係る赤字・黒字の構成分析!G$39,"▲", "-")), 2)), NA())</f>
        <v>0.19</v>
      </c>
      <c r="E31" s="137" t="e">
        <f>IF(ROUND(VALUE(SUBSTITUTE(連結実質赤字比率に係る赤字・黒字の構成分析!G$39,"▲", "-")), 2) &gt;= 0, ABS(ROUND(VALUE(SUBSTITUTE(連結実質赤字比率に係る赤字・黒字の構成分析!G$39,"▲", "-")), 2)), NA())</f>
        <v>#N/A</v>
      </c>
      <c r="F31" s="137">
        <f>IF(ROUND(VALUE(SUBSTITUTE(連結実質赤字比率に係る赤字・黒字の構成分析!H$39,"▲", "-")), 2) &lt; 0, ABS(ROUND(VALUE(SUBSTITUTE(連結実質赤字比率に係る赤字・黒字の構成分析!H$39,"▲", "-")), 2)), NA())</f>
        <v>0.22</v>
      </c>
      <c r="G31" s="137" t="e">
        <f>IF(ROUND(VALUE(SUBSTITUTE(連結実質赤字比率に係る赤字・黒字の構成分析!H$39,"▲", "-")), 2) &gt;= 0, ABS(ROUND(VALUE(SUBSTITUTE(連結実質赤字比率に係る赤字・黒字の構成分析!H$39,"▲", "-")), 2)), NA())</f>
        <v>#N/A</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2.09</v>
      </c>
    </row>
    <row r="32" spans="1:11">
      <c r="A32" s="137" t="str">
        <f>IF(連結実質赤字比率に係る赤字・黒字の構成分析!C$38="",NA(),連結実質赤字比率に係る赤字・黒字の構成分析!C$38)</f>
        <v>鹿児島市公共下水道事業特別会計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2.0099999999999998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2.38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2.46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2.81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3.42</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4.9800000000000004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4.66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5.1100000000000003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4.1100000000000003</v>
      </c>
    </row>
    <row r="34" spans="1:16">
      <c r="A34" s="137" t="str">
        <f>IF(連結実質赤字比率に係る赤字・黒字の構成分析!C$36="",NA(),連結実質赤字比率に係る赤字・黒字の構成分析!C$36)</f>
        <v>鹿児島市病院事業特別会計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8.58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4.2300000000000004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7.59</v>
      </c>
    </row>
    <row r="35" spans="1:16">
      <c r="A35" s="137" t="str">
        <f>IF(連結実質赤字比率に係る赤字・黒字の構成分析!C$35="",NA(),連結実質赤字比率に係る赤字・黒字の構成分析!C$35)</f>
        <v>鹿児島市水道事業特別会計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7.82</v>
      </c>
    </row>
    <row r="36" spans="1:16">
      <c r="A36" s="137" t="str">
        <f>IF(連結実質赤字比率に係る赤字・黒字の構成分析!C$34="",NA(),連結実質赤字比率に係る赤字・黒字の構成分析!C$34)</f>
        <v>鹿児島市国民健康保険事業特別会計</v>
      </c>
      <c r="B36" s="137">
        <f>IF(ROUND(VALUE(SUBSTITUTE(連結実質赤字比率に係る赤字・黒字の構成分析!F$34,"▲", "-")), 2) &lt; 0, ABS(ROUND(VALUE(SUBSTITUTE(連結実質赤字比率に係る赤字・黒字の構成分析!F$34,"▲", "-")), 2)), NA())</f>
        <v>1.93</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2.4500000000000002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3.15</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3.97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4.09</v>
      </c>
      <c r="K36" s="137" t="e">
        <f>IF(ROUND(VALUE(SUBSTITUTE(連結実質赤字比率に係る赤字・黒字の構成分析!J$34,"▲", "-")), 2) &gt;= 0, ABS(ROUND(VALUE(SUBSTITUTE(連結実質赤字比率に係る赤字・黒字の構成分析!J$34,"▲", "-")), 2)), NA())</f>
        <v>#N/A</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22130</v>
      </c>
      <c r="E42" s="138"/>
      <c r="F42" s="138"/>
      <c r="G42" s="138">
        <f>'実質公債費比率（分子）の構造'!L$52</f>
        <v>22450</v>
      </c>
      <c r="H42" s="138"/>
      <c r="I42" s="138"/>
      <c r="J42" s="138">
        <f>'実質公債費比率（分子）の構造'!M$52</f>
        <v>23262</v>
      </c>
      <c r="K42" s="138"/>
      <c r="L42" s="138"/>
      <c r="M42" s="138">
        <f>'実質公債費比率（分子）の構造'!N$52</f>
        <v>22902</v>
      </c>
      <c r="N42" s="138"/>
      <c r="O42" s="138"/>
      <c r="P42" s="138">
        <f>'実質公債費比率（分子）の構造'!O$52</f>
        <v>22819</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63</v>
      </c>
      <c r="C44" s="138"/>
      <c r="D44" s="138"/>
      <c r="E44" s="138">
        <f>'実質公債費比率（分子）の構造'!L$50</f>
        <v>60</v>
      </c>
      <c r="F44" s="138"/>
      <c r="G44" s="138"/>
      <c r="H44" s="138">
        <f>'実質公債費比率（分子）の構造'!M$50</f>
        <v>66</v>
      </c>
      <c r="I44" s="138"/>
      <c r="J44" s="138"/>
      <c r="K44" s="138">
        <f>'実質公債費比率（分子）の構造'!N$50</f>
        <v>67</v>
      </c>
      <c r="L44" s="138"/>
      <c r="M44" s="138"/>
      <c r="N44" s="138">
        <f>'実質公債費比率（分子）の構造'!O$50</f>
        <v>67</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1393</v>
      </c>
      <c r="C46" s="138"/>
      <c r="D46" s="138"/>
      <c r="E46" s="138">
        <f>'実質公債費比率（分子）の構造'!L$48</f>
        <v>1400</v>
      </c>
      <c r="F46" s="138"/>
      <c r="G46" s="138"/>
      <c r="H46" s="138">
        <f>'実質公債費比率（分子）の構造'!M$48</f>
        <v>1596</v>
      </c>
      <c r="I46" s="138"/>
      <c r="J46" s="138"/>
      <c r="K46" s="138">
        <f>'実質公債費比率（分子）の構造'!N$48</f>
        <v>1663</v>
      </c>
      <c r="L46" s="138"/>
      <c r="M46" s="138"/>
      <c r="N46" s="138">
        <f>'実質公債費比率（分子）の構造'!O$48</f>
        <v>1591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25653</v>
      </c>
      <c r="C49" s="138"/>
      <c r="D49" s="138"/>
      <c r="E49" s="138">
        <f>'実質公債費比率（分子）の構造'!L$45</f>
        <v>25766</v>
      </c>
      <c r="F49" s="138"/>
      <c r="G49" s="138"/>
      <c r="H49" s="138">
        <f>'実質公債費比率（分子）の構造'!M$45</f>
        <v>26003</v>
      </c>
      <c r="I49" s="138"/>
      <c r="J49" s="138"/>
      <c r="K49" s="138">
        <f>'実質公債費比率（分子）の構造'!N$45</f>
        <v>25216</v>
      </c>
      <c r="L49" s="138"/>
      <c r="M49" s="138"/>
      <c r="N49" s="138">
        <f>'実質公債費比率（分子）の構造'!O$45</f>
        <v>23842</v>
      </c>
      <c r="O49" s="138"/>
      <c r="P49" s="138"/>
    </row>
    <row r="50" spans="1:16">
      <c r="A50" s="138" t="s">
        <v>59</v>
      </c>
      <c r="B50" s="138" t="e">
        <f>NA()</f>
        <v>#N/A</v>
      </c>
      <c r="C50" s="138">
        <f>IF(ISNUMBER('実質公債費比率（分子）の構造'!K$53),'実質公債費比率（分子）の構造'!K$53,NA())</f>
        <v>4979</v>
      </c>
      <c r="D50" s="138" t="e">
        <f>NA()</f>
        <v>#N/A</v>
      </c>
      <c r="E50" s="138" t="e">
        <f>NA()</f>
        <v>#N/A</v>
      </c>
      <c r="F50" s="138">
        <f>IF(ISNUMBER('実質公債費比率（分子）の構造'!L$53),'実質公債費比率（分子）の構造'!L$53,NA())</f>
        <v>4776</v>
      </c>
      <c r="G50" s="138" t="e">
        <f>NA()</f>
        <v>#N/A</v>
      </c>
      <c r="H50" s="138" t="e">
        <f>NA()</f>
        <v>#N/A</v>
      </c>
      <c r="I50" s="138">
        <f>IF(ISNUMBER('実質公債費比率（分子）の構造'!M$53),'実質公債費比率（分子）の構造'!M$53,NA())</f>
        <v>4403</v>
      </c>
      <c r="J50" s="138" t="e">
        <f>NA()</f>
        <v>#N/A</v>
      </c>
      <c r="K50" s="138" t="e">
        <f>NA()</f>
        <v>#N/A</v>
      </c>
      <c r="L50" s="138">
        <f>IF(ISNUMBER('実質公債費比率（分子）の構造'!N$53),'実質公債費比率（分子）の構造'!N$53,NA())</f>
        <v>4044</v>
      </c>
      <c r="M50" s="138" t="e">
        <f>NA()</f>
        <v>#N/A</v>
      </c>
      <c r="N50" s="138" t="e">
        <f>NA()</f>
        <v>#N/A</v>
      </c>
      <c r="O50" s="138">
        <f>IF(ISNUMBER('実質公債費比率（分子）の構造'!O$53),'実質公債費比率（分子）の構造'!O$53,NA())</f>
        <v>2681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192344</v>
      </c>
      <c r="E56" s="137"/>
      <c r="F56" s="137"/>
      <c r="G56" s="137">
        <f>'将来負担比率（分子）の構造'!J$52</f>
        <v>199339</v>
      </c>
      <c r="H56" s="137"/>
      <c r="I56" s="137"/>
      <c r="J56" s="137">
        <f>'将来負担比率（分子）の構造'!K$52</f>
        <v>201802</v>
      </c>
      <c r="K56" s="137"/>
      <c r="L56" s="137"/>
      <c r="M56" s="137">
        <f>'将来負担比率（分子）の構造'!L$52</f>
        <v>203650</v>
      </c>
      <c r="N56" s="137"/>
      <c r="O56" s="137"/>
      <c r="P56" s="137">
        <f>'将来負担比率（分子）の構造'!M$52</f>
        <v>201019</v>
      </c>
    </row>
    <row r="57" spans="1:16">
      <c r="A57" s="137" t="s">
        <v>36</v>
      </c>
      <c r="B57" s="137"/>
      <c r="C57" s="137"/>
      <c r="D57" s="137">
        <f>'将来負担比率（分子）の構造'!I$51</f>
        <v>56195</v>
      </c>
      <c r="E57" s="137"/>
      <c r="F57" s="137"/>
      <c r="G57" s="137">
        <f>'将来負担比率（分子）の構造'!J$51</f>
        <v>57667</v>
      </c>
      <c r="H57" s="137"/>
      <c r="I57" s="137"/>
      <c r="J57" s="137">
        <f>'将来負担比率（分子）の構造'!K$51</f>
        <v>57828</v>
      </c>
      <c r="K57" s="137"/>
      <c r="L57" s="137"/>
      <c r="M57" s="137">
        <f>'将来負担比率（分子）の構造'!L$51</f>
        <v>58597</v>
      </c>
      <c r="N57" s="137"/>
      <c r="O57" s="137"/>
      <c r="P57" s="137">
        <f>'将来負担比率（分子）の構造'!M$51</f>
        <v>55862</v>
      </c>
    </row>
    <row r="58" spans="1:16">
      <c r="A58" s="137" t="s">
        <v>35</v>
      </c>
      <c r="B58" s="137"/>
      <c r="C58" s="137"/>
      <c r="D58" s="137">
        <f>'将来負担比率（分子）の構造'!I$50</f>
        <v>35427</v>
      </c>
      <c r="E58" s="137"/>
      <c r="F58" s="137"/>
      <c r="G58" s="137">
        <f>'将来負担比率（分子）の構造'!J$50</f>
        <v>47607</v>
      </c>
      <c r="H58" s="137"/>
      <c r="I58" s="137"/>
      <c r="J58" s="137">
        <f>'将来負担比率（分子）の構造'!K$50</f>
        <v>50920</v>
      </c>
      <c r="K58" s="137"/>
      <c r="L58" s="137"/>
      <c r="M58" s="137">
        <f>'将来負担比率（分子）の構造'!L$50</f>
        <v>49710</v>
      </c>
      <c r="N58" s="137"/>
      <c r="O58" s="137"/>
      <c r="P58" s="137">
        <f>'将来負担比率（分子）の構造'!M$50</f>
        <v>51661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2537</v>
      </c>
      <c r="C61" s="137"/>
      <c r="D61" s="137"/>
      <c r="E61" s="137">
        <f>'将来負担比率（分子）の構造'!J$46</f>
        <v>2067</v>
      </c>
      <c r="F61" s="137"/>
      <c r="G61" s="137"/>
      <c r="H61" s="137">
        <f>'将来負担比率（分子）の構造'!K$46</f>
        <v>285</v>
      </c>
      <c r="I61" s="137"/>
      <c r="J61" s="137"/>
      <c r="K61" s="137">
        <f>'将来負担比率（分子）の構造'!L$46</f>
        <v>290</v>
      </c>
      <c r="L61" s="137"/>
      <c r="M61" s="137"/>
      <c r="N61" s="137">
        <f>'将来負担比率（分子）の構造'!M$46</f>
        <v>196</v>
      </c>
      <c r="O61" s="137"/>
      <c r="P61" s="137"/>
    </row>
    <row r="62" spans="1:16">
      <c r="A62" s="137" t="s">
        <v>29</v>
      </c>
      <c r="B62" s="137">
        <f>'将来負担比率（分子）の構造'!I$45</f>
        <v>36408</v>
      </c>
      <c r="C62" s="137"/>
      <c r="D62" s="137"/>
      <c r="E62" s="137">
        <f>'将来負担比率（分子）の構造'!J$45</f>
        <v>35191</v>
      </c>
      <c r="F62" s="137"/>
      <c r="G62" s="137"/>
      <c r="H62" s="137">
        <f>'将来負担比率（分子）の構造'!K$45</f>
        <v>33266</v>
      </c>
      <c r="I62" s="137"/>
      <c r="J62" s="137"/>
      <c r="K62" s="137">
        <f>'将来負担比率（分子）の構造'!L$45</f>
        <v>33941</v>
      </c>
      <c r="L62" s="137"/>
      <c r="M62" s="137"/>
      <c r="N62" s="137">
        <f>'将来負担比率（分子）の構造'!M$45</f>
        <v>32355</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21847</v>
      </c>
      <c r="C64" s="137"/>
      <c r="D64" s="137"/>
      <c r="E64" s="137">
        <f>'将来負担比率（分子）の構造'!J$43</f>
        <v>21102</v>
      </c>
      <c r="F64" s="137"/>
      <c r="G64" s="137"/>
      <c r="H64" s="137">
        <f>'将来負担比率（分子）の構造'!K$43</f>
        <v>24947</v>
      </c>
      <c r="I64" s="137"/>
      <c r="J64" s="137"/>
      <c r="K64" s="137">
        <f>'将来負担比率（分子）の構造'!L$43</f>
        <v>24509</v>
      </c>
      <c r="L64" s="137"/>
      <c r="M64" s="137"/>
      <c r="N64" s="137">
        <f>'将来負担比率（分子）の構造'!M$43</f>
        <v>24523</v>
      </c>
      <c r="O64" s="137"/>
      <c r="P64" s="137"/>
    </row>
    <row r="65" spans="1:16">
      <c r="A65" s="137" t="s">
        <v>26</v>
      </c>
      <c r="B65" s="137">
        <f>'将来負担比率（分子）の構造'!I$42</f>
        <v>732</v>
      </c>
      <c r="C65" s="137"/>
      <c r="D65" s="137"/>
      <c r="E65" s="137">
        <f>'将来負担比率（分子）の構造'!J$42</f>
        <v>692</v>
      </c>
      <c r="F65" s="137"/>
      <c r="G65" s="137"/>
      <c r="H65" s="137">
        <f>'将来負担比率（分子）の構造'!K$42</f>
        <v>636</v>
      </c>
      <c r="I65" s="137"/>
      <c r="J65" s="137"/>
      <c r="K65" s="137">
        <f>'将来負担比率（分子）の構造'!L$42</f>
        <v>580</v>
      </c>
      <c r="L65" s="137"/>
      <c r="M65" s="137"/>
      <c r="N65" s="137">
        <f>'将来負担比率（分子）の構造'!M$42</f>
        <v>524</v>
      </c>
      <c r="O65" s="137"/>
      <c r="P65" s="137"/>
    </row>
    <row r="66" spans="1:16">
      <c r="A66" s="137" t="s">
        <v>25</v>
      </c>
      <c r="B66" s="137">
        <f>'将来負担比率（分子）の構造'!I$41</f>
        <v>265230</v>
      </c>
      <c r="C66" s="137"/>
      <c r="D66" s="137"/>
      <c r="E66" s="137">
        <f>'将来負担比率（分子）の構造'!J$41</f>
        <v>271054</v>
      </c>
      <c r="F66" s="137"/>
      <c r="G66" s="137"/>
      <c r="H66" s="137">
        <f>'将来負担比率（分子）の構造'!K$41</f>
        <v>280358</v>
      </c>
      <c r="I66" s="137"/>
      <c r="J66" s="137"/>
      <c r="K66" s="137">
        <f>'将来負担比率（分子）の構造'!L$41</f>
        <v>280124</v>
      </c>
      <c r="L66" s="137"/>
      <c r="M66" s="137"/>
      <c r="N66" s="137">
        <f>'将来負担比率（分子）の構造'!M$41</f>
        <v>278200</v>
      </c>
      <c r="O66" s="137"/>
      <c r="P66" s="137"/>
    </row>
    <row r="67" spans="1:16">
      <c r="A67" s="137" t="s">
        <v>63</v>
      </c>
      <c r="B67" s="137" t="e">
        <f>NA()</f>
        <v>#N/A</v>
      </c>
      <c r="C67" s="137">
        <f>IF(ISNUMBER('将来負担比率（分子）の構造'!I$53), IF('将来負担比率（分子）の構造'!I$53 &lt; 0, 0, '将来負担比率（分子）の構造'!I$53), NA())</f>
        <v>42788</v>
      </c>
      <c r="D67" s="137" t="e">
        <f>NA()</f>
        <v>#N/A</v>
      </c>
      <c r="E67" s="137" t="e">
        <f>NA()</f>
        <v>#N/A</v>
      </c>
      <c r="F67" s="137">
        <f>IF(ISNUMBER('将来負担比率（分子）の構造'!J$53), IF('将来負担比率（分子）の構造'!J$53 &lt; 0, 0, '将来負担比率（分子）の構造'!J$53), NA())</f>
        <v>25493</v>
      </c>
      <c r="G67" s="137" t="e">
        <f>NA()</f>
        <v>#N/A</v>
      </c>
      <c r="H67" s="137" t="e">
        <f>NA()</f>
        <v>#N/A</v>
      </c>
      <c r="I67" s="137">
        <f>IF(ISNUMBER('将来負担比率（分子）の構造'!K$53), IF('将来負担比率（分子）の構造'!K$53 &lt; 0, 0, '将来負担比率（分子）の構造'!K$53), NA())</f>
        <v>28943</v>
      </c>
      <c r="J67" s="137" t="e">
        <f>NA()</f>
        <v>#N/A</v>
      </c>
      <c r="K67" s="137" t="e">
        <f>NA()</f>
        <v>#N/A</v>
      </c>
      <c r="L67" s="137">
        <f>IF(ISNUMBER('将来負担比率（分子）の構造'!L$53), IF('将来負担比率（分子）の構造'!L$53 &lt; 0, 0, '将来負担比率（分子）の構造'!L$53), NA())</f>
        <v>27486</v>
      </c>
      <c r="M67" s="137" t="e">
        <f>NA()</f>
        <v>#N/A</v>
      </c>
      <c r="N67" s="137" t="e">
        <f>NA()</f>
        <v>#N/A</v>
      </c>
      <c r="O67" s="137">
        <f>IF(ISNUMBER('将来負担比率（分子）の構造'!M$53), IF('将来負担比率（分子）の構造'!M$53 &lt; 0, 0, '将来負担比率（分子）の構造'!M$53), NA())</f>
        <v>27258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86793875</v>
      </c>
      <c r="S5" s="671"/>
      <c r="T5" s="671"/>
      <c r="U5" s="671"/>
      <c r="V5" s="671"/>
      <c r="W5" s="671"/>
      <c r="X5" s="671"/>
      <c r="Y5" s="718"/>
      <c r="Z5" s="731">
        <v>35.1</v>
      </c>
      <c r="AA5" s="731"/>
      <c r="AB5" s="731"/>
      <c r="AC5" s="731"/>
      <c r="AD5" s="732">
        <v>79824545</v>
      </c>
      <c r="AE5" s="732"/>
      <c r="AF5" s="732"/>
      <c r="AG5" s="732"/>
      <c r="AH5" s="732"/>
      <c r="AI5" s="732"/>
      <c r="AJ5" s="732"/>
      <c r="AK5" s="732"/>
      <c r="AL5" s="719">
        <v>65.2</v>
      </c>
      <c r="AM5" s="688"/>
      <c r="AN5" s="688"/>
      <c r="AO5" s="720"/>
      <c r="AP5" s="707" t="s">
        <v>210</v>
      </c>
      <c r="AQ5" s="708"/>
      <c r="AR5" s="708"/>
      <c r="AS5" s="708"/>
      <c r="AT5" s="708"/>
      <c r="AU5" s="708"/>
      <c r="AV5" s="708"/>
      <c r="AW5" s="708"/>
      <c r="AX5" s="708"/>
      <c r="AY5" s="708"/>
      <c r="AZ5" s="708"/>
      <c r="BA5" s="708"/>
      <c r="BB5" s="708"/>
      <c r="BC5" s="708"/>
      <c r="BD5" s="708"/>
      <c r="BE5" s="708"/>
      <c r="BF5" s="709"/>
      <c r="BG5" s="620">
        <v>77795864</v>
      </c>
      <c r="BH5" s="621"/>
      <c r="BI5" s="621"/>
      <c r="BJ5" s="621"/>
      <c r="BK5" s="621"/>
      <c r="BL5" s="621"/>
      <c r="BM5" s="621"/>
      <c r="BN5" s="622"/>
      <c r="BO5" s="673">
        <v>89.6</v>
      </c>
      <c r="BP5" s="673"/>
      <c r="BQ5" s="673"/>
      <c r="BR5" s="673"/>
      <c r="BS5" s="674">
        <v>1167651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1697345</v>
      </c>
      <c r="S6" s="621"/>
      <c r="T6" s="621"/>
      <c r="U6" s="621"/>
      <c r="V6" s="621"/>
      <c r="W6" s="621"/>
      <c r="X6" s="621"/>
      <c r="Y6" s="622"/>
      <c r="Z6" s="673">
        <v>0.7</v>
      </c>
      <c r="AA6" s="673"/>
      <c r="AB6" s="673"/>
      <c r="AC6" s="673"/>
      <c r="AD6" s="674">
        <v>1697345</v>
      </c>
      <c r="AE6" s="674"/>
      <c r="AF6" s="674"/>
      <c r="AG6" s="674"/>
      <c r="AH6" s="674"/>
      <c r="AI6" s="674"/>
      <c r="AJ6" s="674"/>
      <c r="AK6" s="674"/>
      <c r="AL6" s="643">
        <v>1.4</v>
      </c>
      <c r="AM6" s="675"/>
      <c r="AN6" s="675"/>
      <c r="AO6" s="676"/>
      <c r="AP6" s="617" t="s">
        <v>215</v>
      </c>
      <c r="AQ6" s="618"/>
      <c r="AR6" s="618"/>
      <c r="AS6" s="618"/>
      <c r="AT6" s="618"/>
      <c r="AU6" s="618"/>
      <c r="AV6" s="618"/>
      <c r="AW6" s="618"/>
      <c r="AX6" s="618"/>
      <c r="AY6" s="618"/>
      <c r="AZ6" s="618"/>
      <c r="BA6" s="618"/>
      <c r="BB6" s="618"/>
      <c r="BC6" s="618"/>
      <c r="BD6" s="618"/>
      <c r="BE6" s="618"/>
      <c r="BF6" s="619"/>
      <c r="BG6" s="620">
        <v>77795864</v>
      </c>
      <c r="BH6" s="621"/>
      <c r="BI6" s="621"/>
      <c r="BJ6" s="621"/>
      <c r="BK6" s="621"/>
      <c r="BL6" s="621"/>
      <c r="BM6" s="621"/>
      <c r="BN6" s="622"/>
      <c r="BO6" s="673">
        <v>89.6</v>
      </c>
      <c r="BP6" s="673"/>
      <c r="BQ6" s="673"/>
      <c r="BR6" s="673"/>
      <c r="BS6" s="674">
        <v>1167651</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1097050</v>
      </c>
      <c r="CS6" s="621"/>
      <c r="CT6" s="621"/>
      <c r="CU6" s="621"/>
      <c r="CV6" s="621"/>
      <c r="CW6" s="621"/>
      <c r="CX6" s="621"/>
      <c r="CY6" s="622"/>
      <c r="CZ6" s="673">
        <v>0.5</v>
      </c>
      <c r="DA6" s="673"/>
      <c r="DB6" s="673"/>
      <c r="DC6" s="673"/>
      <c r="DD6" s="626" t="s">
        <v>217</v>
      </c>
      <c r="DE6" s="621"/>
      <c r="DF6" s="621"/>
      <c r="DG6" s="621"/>
      <c r="DH6" s="621"/>
      <c r="DI6" s="621"/>
      <c r="DJ6" s="621"/>
      <c r="DK6" s="621"/>
      <c r="DL6" s="621"/>
      <c r="DM6" s="621"/>
      <c r="DN6" s="621"/>
      <c r="DO6" s="621"/>
      <c r="DP6" s="622"/>
      <c r="DQ6" s="626">
        <v>1091043</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56301</v>
      </c>
      <c r="S7" s="621"/>
      <c r="T7" s="621"/>
      <c r="U7" s="621"/>
      <c r="V7" s="621"/>
      <c r="W7" s="621"/>
      <c r="X7" s="621"/>
      <c r="Y7" s="622"/>
      <c r="Z7" s="673">
        <v>0</v>
      </c>
      <c r="AA7" s="673"/>
      <c r="AB7" s="673"/>
      <c r="AC7" s="673"/>
      <c r="AD7" s="674">
        <v>56301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36438293</v>
      </c>
      <c r="BH7" s="621"/>
      <c r="BI7" s="621"/>
      <c r="BJ7" s="621"/>
      <c r="BK7" s="621"/>
      <c r="BL7" s="621"/>
      <c r="BM7" s="621"/>
      <c r="BN7" s="622"/>
      <c r="BO7" s="673">
        <v>42</v>
      </c>
      <c r="BP7" s="673"/>
      <c r="BQ7" s="673"/>
      <c r="BR7" s="673"/>
      <c r="BS7" s="674">
        <v>1167651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22032081</v>
      </c>
      <c r="CS7" s="621"/>
      <c r="CT7" s="621"/>
      <c r="CU7" s="621"/>
      <c r="CV7" s="621"/>
      <c r="CW7" s="621"/>
      <c r="CX7" s="621"/>
      <c r="CY7" s="622"/>
      <c r="CZ7" s="673">
        <v>9.1999999999999993</v>
      </c>
      <c r="DA7" s="673"/>
      <c r="DB7" s="673"/>
      <c r="DC7" s="673"/>
      <c r="DD7" s="626">
        <v>1927182</v>
      </c>
      <c r="DE7" s="621"/>
      <c r="DF7" s="621"/>
      <c r="DG7" s="621"/>
      <c r="DH7" s="621"/>
      <c r="DI7" s="621"/>
      <c r="DJ7" s="621"/>
      <c r="DK7" s="621"/>
      <c r="DL7" s="621"/>
      <c r="DM7" s="621"/>
      <c r="DN7" s="621"/>
      <c r="DO7" s="621"/>
      <c r="DP7" s="622"/>
      <c r="DQ7" s="626">
        <v>18926678</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139948</v>
      </c>
      <c r="S8" s="621"/>
      <c r="T8" s="621"/>
      <c r="U8" s="621"/>
      <c r="V8" s="621"/>
      <c r="W8" s="621"/>
      <c r="X8" s="621"/>
      <c r="Y8" s="622"/>
      <c r="Z8" s="673">
        <v>0.1</v>
      </c>
      <c r="AA8" s="673"/>
      <c r="AB8" s="673"/>
      <c r="AC8" s="673"/>
      <c r="AD8" s="674">
        <v>139948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957648</v>
      </c>
      <c r="BH8" s="621"/>
      <c r="BI8" s="621"/>
      <c r="BJ8" s="621"/>
      <c r="BK8" s="621"/>
      <c r="BL8" s="621"/>
      <c r="BM8" s="621"/>
      <c r="BN8" s="622"/>
      <c r="BO8" s="673">
        <v>1.1000000000000001</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116212772</v>
      </c>
      <c r="CS8" s="621"/>
      <c r="CT8" s="621"/>
      <c r="CU8" s="621"/>
      <c r="CV8" s="621"/>
      <c r="CW8" s="621"/>
      <c r="CX8" s="621"/>
      <c r="CY8" s="622"/>
      <c r="CZ8" s="673">
        <v>48.5</v>
      </c>
      <c r="DA8" s="673"/>
      <c r="DB8" s="673"/>
      <c r="DC8" s="673"/>
      <c r="DD8" s="626">
        <v>2687292</v>
      </c>
      <c r="DE8" s="621"/>
      <c r="DF8" s="621"/>
      <c r="DG8" s="621"/>
      <c r="DH8" s="621"/>
      <c r="DI8" s="621"/>
      <c r="DJ8" s="621"/>
      <c r="DK8" s="621"/>
      <c r="DL8" s="621"/>
      <c r="DM8" s="621"/>
      <c r="DN8" s="621"/>
      <c r="DO8" s="621"/>
      <c r="DP8" s="622"/>
      <c r="DQ8" s="626">
        <v>49902014</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80013</v>
      </c>
      <c r="S9" s="621"/>
      <c r="T9" s="621"/>
      <c r="U9" s="621"/>
      <c r="V9" s="621"/>
      <c r="W9" s="621"/>
      <c r="X9" s="621"/>
      <c r="Y9" s="622"/>
      <c r="Z9" s="673">
        <v>0</v>
      </c>
      <c r="AA9" s="673"/>
      <c r="AB9" s="673"/>
      <c r="AC9" s="673"/>
      <c r="AD9" s="674">
        <v>80013</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27807702</v>
      </c>
      <c r="BH9" s="621"/>
      <c r="BI9" s="621"/>
      <c r="BJ9" s="621"/>
      <c r="BK9" s="621"/>
      <c r="BL9" s="621"/>
      <c r="BM9" s="621"/>
      <c r="BN9" s="622"/>
      <c r="BO9" s="673">
        <v>32</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16582682</v>
      </c>
      <c r="CS9" s="621"/>
      <c r="CT9" s="621"/>
      <c r="CU9" s="621"/>
      <c r="CV9" s="621"/>
      <c r="CW9" s="621"/>
      <c r="CX9" s="621"/>
      <c r="CY9" s="622"/>
      <c r="CZ9" s="673">
        <v>6.9</v>
      </c>
      <c r="DA9" s="673"/>
      <c r="DB9" s="673"/>
      <c r="DC9" s="673"/>
      <c r="DD9" s="626">
        <v>1785608</v>
      </c>
      <c r="DE9" s="621"/>
      <c r="DF9" s="621"/>
      <c r="DG9" s="621"/>
      <c r="DH9" s="621"/>
      <c r="DI9" s="621"/>
      <c r="DJ9" s="621"/>
      <c r="DK9" s="621"/>
      <c r="DL9" s="621"/>
      <c r="DM9" s="621"/>
      <c r="DN9" s="621"/>
      <c r="DO9" s="621"/>
      <c r="DP9" s="622"/>
      <c r="DQ9" s="626">
        <v>14005137</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10622491</v>
      </c>
      <c r="S10" s="621"/>
      <c r="T10" s="621"/>
      <c r="U10" s="621"/>
      <c r="V10" s="621"/>
      <c r="W10" s="621"/>
      <c r="X10" s="621"/>
      <c r="Y10" s="622"/>
      <c r="Z10" s="673">
        <v>4.3</v>
      </c>
      <c r="AA10" s="673"/>
      <c r="AB10" s="673"/>
      <c r="AC10" s="673"/>
      <c r="AD10" s="674">
        <v>10622491</v>
      </c>
      <c r="AE10" s="674"/>
      <c r="AF10" s="674"/>
      <c r="AG10" s="674"/>
      <c r="AH10" s="674"/>
      <c r="AI10" s="674"/>
      <c r="AJ10" s="674"/>
      <c r="AK10" s="674"/>
      <c r="AL10" s="643">
        <v>8.6999999999999993</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1751818</v>
      </c>
      <c r="BH10" s="621"/>
      <c r="BI10" s="621"/>
      <c r="BJ10" s="621"/>
      <c r="BK10" s="621"/>
      <c r="BL10" s="621"/>
      <c r="BM10" s="621"/>
      <c r="BN10" s="622"/>
      <c r="BO10" s="673">
        <v>2</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632033</v>
      </c>
      <c r="CS10" s="621"/>
      <c r="CT10" s="621"/>
      <c r="CU10" s="621"/>
      <c r="CV10" s="621"/>
      <c r="CW10" s="621"/>
      <c r="CX10" s="621"/>
      <c r="CY10" s="622"/>
      <c r="CZ10" s="673">
        <v>0.3</v>
      </c>
      <c r="DA10" s="673"/>
      <c r="DB10" s="673"/>
      <c r="DC10" s="673"/>
      <c r="DD10" s="626" t="s">
        <v>223</v>
      </c>
      <c r="DE10" s="621"/>
      <c r="DF10" s="621"/>
      <c r="DG10" s="621"/>
      <c r="DH10" s="621"/>
      <c r="DI10" s="621"/>
      <c r="DJ10" s="621"/>
      <c r="DK10" s="621"/>
      <c r="DL10" s="621"/>
      <c r="DM10" s="621"/>
      <c r="DN10" s="621"/>
      <c r="DO10" s="621"/>
      <c r="DP10" s="622"/>
      <c r="DQ10" s="626">
        <v>621708</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58517</v>
      </c>
      <c r="S11" s="621"/>
      <c r="T11" s="621"/>
      <c r="U11" s="621"/>
      <c r="V11" s="621"/>
      <c r="W11" s="621"/>
      <c r="X11" s="621"/>
      <c r="Y11" s="622"/>
      <c r="Z11" s="673">
        <v>0</v>
      </c>
      <c r="AA11" s="673"/>
      <c r="AB11" s="673"/>
      <c r="AC11" s="673"/>
      <c r="AD11" s="674">
        <v>58517</v>
      </c>
      <c r="AE11" s="674"/>
      <c r="AF11" s="674"/>
      <c r="AG11" s="674"/>
      <c r="AH11" s="674"/>
      <c r="AI11" s="674"/>
      <c r="AJ11" s="674"/>
      <c r="AK11" s="674"/>
      <c r="AL11" s="643">
        <v>0</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5921125</v>
      </c>
      <c r="BH11" s="621"/>
      <c r="BI11" s="621"/>
      <c r="BJ11" s="621"/>
      <c r="BK11" s="621"/>
      <c r="BL11" s="621"/>
      <c r="BM11" s="621"/>
      <c r="BN11" s="622"/>
      <c r="BO11" s="673">
        <v>6.8</v>
      </c>
      <c r="BP11" s="673"/>
      <c r="BQ11" s="673"/>
      <c r="BR11" s="673"/>
      <c r="BS11" s="626">
        <v>1167651</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2039997</v>
      </c>
      <c r="CS11" s="621"/>
      <c r="CT11" s="621"/>
      <c r="CU11" s="621"/>
      <c r="CV11" s="621"/>
      <c r="CW11" s="621"/>
      <c r="CX11" s="621"/>
      <c r="CY11" s="622"/>
      <c r="CZ11" s="673">
        <v>0.9</v>
      </c>
      <c r="DA11" s="673"/>
      <c r="DB11" s="673"/>
      <c r="DC11" s="673"/>
      <c r="DD11" s="626">
        <v>734839</v>
      </c>
      <c r="DE11" s="621"/>
      <c r="DF11" s="621"/>
      <c r="DG11" s="621"/>
      <c r="DH11" s="621"/>
      <c r="DI11" s="621"/>
      <c r="DJ11" s="621"/>
      <c r="DK11" s="621"/>
      <c r="DL11" s="621"/>
      <c r="DM11" s="621"/>
      <c r="DN11" s="621"/>
      <c r="DO11" s="621"/>
      <c r="DP11" s="622"/>
      <c r="DQ11" s="626">
        <v>1791280</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35957828</v>
      </c>
      <c r="BH12" s="621"/>
      <c r="BI12" s="621"/>
      <c r="BJ12" s="621"/>
      <c r="BK12" s="621"/>
      <c r="BL12" s="621"/>
      <c r="BM12" s="621"/>
      <c r="BN12" s="622"/>
      <c r="BO12" s="673">
        <v>41.4</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3456003</v>
      </c>
      <c r="CS12" s="621"/>
      <c r="CT12" s="621"/>
      <c r="CU12" s="621"/>
      <c r="CV12" s="621"/>
      <c r="CW12" s="621"/>
      <c r="CX12" s="621"/>
      <c r="CY12" s="622"/>
      <c r="CZ12" s="673">
        <v>1.4</v>
      </c>
      <c r="DA12" s="673"/>
      <c r="DB12" s="673"/>
      <c r="DC12" s="673"/>
      <c r="DD12" s="626">
        <v>849130</v>
      </c>
      <c r="DE12" s="621"/>
      <c r="DF12" s="621"/>
      <c r="DG12" s="621"/>
      <c r="DH12" s="621"/>
      <c r="DI12" s="621"/>
      <c r="DJ12" s="621"/>
      <c r="DK12" s="621"/>
      <c r="DL12" s="621"/>
      <c r="DM12" s="621"/>
      <c r="DN12" s="621"/>
      <c r="DO12" s="621"/>
      <c r="DP12" s="622"/>
      <c r="DQ12" s="626">
        <v>3052040</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173537</v>
      </c>
      <c r="S13" s="621"/>
      <c r="T13" s="621"/>
      <c r="U13" s="621"/>
      <c r="V13" s="621"/>
      <c r="W13" s="621"/>
      <c r="X13" s="621"/>
      <c r="Y13" s="622"/>
      <c r="Z13" s="673">
        <v>0.1</v>
      </c>
      <c r="AA13" s="673"/>
      <c r="AB13" s="673"/>
      <c r="AC13" s="673"/>
      <c r="AD13" s="674">
        <v>173537</v>
      </c>
      <c r="AE13" s="674"/>
      <c r="AF13" s="674"/>
      <c r="AG13" s="674"/>
      <c r="AH13" s="674"/>
      <c r="AI13" s="674"/>
      <c r="AJ13" s="674"/>
      <c r="AK13" s="674"/>
      <c r="AL13" s="643">
        <v>0.1</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35479545</v>
      </c>
      <c r="BH13" s="621"/>
      <c r="BI13" s="621"/>
      <c r="BJ13" s="621"/>
      <c r="BK13" s="621"/>
      <c r="BL13" s="621"/>
      <c r="BM13" s="621"/>
      <c r="BN13" s="622"/>
      <c r="BO13" s="673">
        <v>40.9</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25929539</v>
      </c>
      <c r="CS13" s="621"/>
      <c r="CT13" s="621"/>
      <c r="CU13" s="621"/>
      <c r="CV13" s="621"/>
      <c r="CW13" s="621"/>
      <c r="CX13" s="621"/>
      <c r="CY13" s="622"/>
      <c r="CZ13" s="673">
        <v>10.8</v>
      </c>
      <c r="DA13" s="673"/>
      <c r="DB13" s="673"/>
      <c r="DC13" s="673"/>
      <c r="DD13" s="626">
        <v>18653740</v>
      </c>
      <c r="DE13" s="621"/>
      <c r="DF13" s="621"/>
      <c r="DG13" s="621"/>
      <c r="DH13" s="621"/>
      <c r="DI13" s="621"/>
      <c r="DJ13" s="621"/>
      <c r="DK13" s="621"/>
      <c r="DL13" s="621"/>
      <c r="DM13" s="621"/>
      <c r="DN13" s="621"/>
      <c r="DO13" s="621"/>
      <c r="DP13" s="622"/>
      <c r="DQ13" s="626">
        <v>13277315</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1369245</v>
      </c>
      <c r="BH14" s="621"/>
      <c r="BI14" s="621"/>
      <c r="BJ14" s="621"/>
      <c r="BK14" s="621"/>
      <c r="BL14" s="621"/>
      <c r="BM14" s="621"/>
      <c r="BN14" s="622"/>
      <c r="BO14" s="673">
        <v>1.6</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5339885</v>
      </c>
      <c r="CS14" s="621"/>
      <c r="CT14" s="621"/>
      <c r="CU14" s="621"/>
      <c r="CV14" s="621"/>
      <c r="CW14" s="621"/>
      <c r="CX14" s="621"/>
      <c r="CY14" s="622"/>
      <c r="CZ14" s="673">
        <v>2.2000000000000002</v>
      </c>
      <c r="DA14" s="673"/>
      <c r="DB14" s="673"/>
      <c r="DC14" s="673"/>
      <c r="DD14" s="626">
        <v>367643</v>
      </c>
      <c r="DE14" s="621"/>
      <c r="DF14" s="621"/>
      <c r="DG14" s="621"/>
      <c r="DH14" s="621"/>
      <c r="DI14" s="621"/>
      <c r="DJ14" s="621"/>
      <c r="DK14" s="621"/>
      <c r="DL14" s="621"/>
      <c r="DM14" s="621"/>
      <c r="DN14" s="621"/>
      <c r="DO14" s="621"/>
      <c r="DP14" s="622"/>
      <c r="DQ14" s="626">
        <v>5154437</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393648</v>
      </c>
      <c r="S15" s="621"/>
      <c r="T15" s="621"/>
      <c r="U15" s="621"/>
      <c r="V15" s="621"/>
      <c r="W15" s="621"/>
      <c r="X15" s="621"/>
      <c r="Y15" s="622"/>
      <c r="Z15" s="673">
        <v>0.2</v>
      </c>
      <c r="AA15" s="673"/>
      <c r="AB15" s="673"/>
      <c r="AC15" s="673"/>
      <c r="AD15" s="674">
        <v>393648</v>
      </c>
      <c r="AE15" s="674"/>
      <c r="AF15" s="674"/>
      <c r="AG15" s="674"/>
      <c r="AH15" s="674"/>
      <c r="AI15" s="674"/>
      <c r="AJ15" s="674"/>
      <c r="AK15" s="674"/>
      <c r="AL15" s="643">
        <v>0.3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4030498</v>
      </c>
      <c r="BH15" s="621"/>
      <c r="BI15" s="621"/>
      <c r="BJ15" s="621"/>
      <c r="BK15" s="621"/>
      <c r="BL15" s="621"/>
      <c r="BM15" s="621"/>
      <c r="BN15" s="622"/>
      <c r="BO15" s="673">
        <v>4.5999999999999996</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20879754</v>
      </c>
      <c r="CS15" s="621"/>
      <c r="CT15" s="621"/>
      <c r="CU15" s="621"/>
      <c r="CV15" s="621"/>
      <c r="CW15" s="621"/>
      <c r="CX15" s="621"/>
      <c r="CY15" s="622"/>
      <c r="CZ15" s="673">
        <v>8.6999999999999993</v>
      </c>
      <c r="DA15" s="673"/>
      <c r="DB15" s="673"/>
      <c r="DC15" s="673"/>
      <c r="DD15" s="626">
        <v>4272020</v>
      </c>
      <c r="DE15" s="621"/>
      <c r="DF15" s="621"/>
      <c r="DG15" s="621"/>
      <c r="DH15" s="621"/>
      <c r="DI15" s="621"/>
      <c r="DJ15" s="621"/>
      <c r="DK15" s="621"/>
      <c r="DL15" s="621"/>
      <c r="DM15" s="621"/>
      <c r="DN15" s="621"/>
      <c r="DO15" s="621"/>
      <c r="DP15" s="622"/>
      <c r="DQ15" s="626">
        <v>17428098</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31173431</v>
      </c>
      <c r="S16" s="621"/>
      <c r="T16" s="621"/>
      <c r="U16" s="621"/>
      <c r="V16" s="621"/>
      <c r="W16" s="621"/>
      <c r="X16" s="621"/>
      <c r="Y16" s="622"/>
      <c r="Z16" s="673">
        <v>12.6</v>
      </c>
      <c r="AA16" s="673"/>
      <c r="AB16" s="673"/>
      <c r="AC16" s="673"/>
      <c r="AD16" s="674">
        <v>28868906</v>
      </c>
      <c r="AE16" s="674"/>
      <c r="AF16" s="674"/>
      <c r="AG16" s="674"/>
      <c r="AH16" s="674"/>
      <c r="AI16" s="674"/>
      <c r="AJ16" s="674"/>
      <c r="AK16" s="674"/>
      <c r="AL16" s="643">
        <v>23.6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843678</v>
      </c>
      <c r="CS16" s="621"/>
      <c r="CT16" s="621"/>
      <c r="CU16" s="621"/>
      <c r="CV16" s="621"/>
      <c r="CW16" s="621"/>
      <c r="CX16" s="621"/>
      <c r="CY16" s="622"/>
      <c r="CZ16" s="673">
        <v>0.4</v>
      </c>
      <c r="DA16" s="673"/>
      <c r="DB16" s="673"/>
      <c r="DC16" s="673"/>
      <c r="DD16" s="626" t="s">
        <v>223</v>
      </c>
      <c r="DE16" s="621"/>
      <c r="DF16" s="621"/>
      <c r="DG16" s="621"/>
      <c r="DH16" s="621"/>
      <c r="DI16" s="621"/>
      <c r="DJ16" s="621"/>
      <c r="DK16" s="621"/>
      <c r="DL16" s="621"/>
      <c r="DM16" s="621"/>
      <c r="DN16" s="621"/>
      <c r="DO16" s="621"/>
      <c r="DP16" s="622"/>
      <c r="DQ16" s="626">
        <v>505033</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28868906</v>
      </c>
      <c r="S17" s="621"/>
      <c r="T17" s="621"/>
      <c r="U17" s="621"/>
      <c r="V17" s="621"/>
      <c r="W17" s="621"/>
      <c r="X17" s="621"/>
      <c r="Y17" s="622"/>
      <c r="Z17" s="673">
        <v>11.7</v>
      </c>
      <c r="AA17" s="673"/>
      <c r="AB17" s="673"/>
      <c r="AC17" s="673"/>
      <c r="AD17" s="674">
        <v>28868906</v>
      </c>
      <c r="AE17" s="674"/>
      <c r="AF17" s="674"/>
      <c r="AG17" s="674"/>
      <c r="AH17" s="674"/>
      <c r="AI17" s="674"/>
      <c r="AJ17" s="674"/>
      <c r="AK17" s="674"/>
      <c r="AL17" s="643">
        <v>23.6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23841648</v>
      </c>
      <c r="CS17" s="621"/>
      <c r="CT17" s="621"/>
      <c r="CU17" s="621"/>
      <c r="CV17" s="621"/>
      <c r="CW17" s="621"/>
      <c r="CX17" s="621"/>
      <c r="CY17" s="622"/>
      <c r="CZ17" s="673">
        <v>10</v>
      </c>
      <c r="DA17" s="673"/>
      <c r="DB17" s="673"/>
      <c r="DC17" s="673"/>
      <c r="DD17" s="626" t="s">
        <v>223</v>
      </c>
      <c r="DE17" s="621"/>
      <c r="DF17" s="621"/>
      <c r="DG17" s="621"/>
      <c r="DH17" s="621"/>
      <c r="DI17" s="621"/>
      <c r="DJ17" s="621"/>
      <c r="DK17" s="621"/>
      <c r="DL17" s="621"/>
      <c r="DM17" s="621"/>
      <c r="DN17" s="621"/>
      <c r="DO17" s="621"/>
      <c r="DP17" s="622"/>
      <c r="DQ17" s="626">
        <v>23496564</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2304525</v>
      </c>
      <c r="S18" s="621"/>
      <c r="T18" s="621"/>
      <c r="U18" s="621"/>
      <c r="V18" s="621"/>
      <c r="W18" s="621"/>
      <c r="X18" s="621"/>
      <c r="Y18" s="622"/>
      <c r="Z18" s="673">
        <v>0.9</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712313</v>
      </c>
      <c r="CS18" s="621"/>
      <c r="CT18" s="621"/>
      <c r="CU18" s="621"/>
      <c r="CV18" s="621"/>
      <c r="CW18" s="621"/>
      <c r="CX18" s="621"/>
      <c r="CY18" s="622"/>
      <c r="CZ18" s="673">
        <v>0.3</v>
      </c>
      <c r="DA18" s="673"/>
      <c r="DB18" s="673"/>
      <c r="DC18" s="673"/>
      <c r="DD18" s="626" t="s">
        <v>223</v>
      </c>
      <c r="DE18" s="621"/>
      <c r="DF18" s="621"/>
      <c r="DG18" s="621"/>
      <c r="DH18" s="621"/>
      <c r="DI18" s="621"/>
      <c r="DJ18" s="621"/>
      <c r="DK18" s="621"/>
      <c r="DL18" s="621"/>
      <c r="DM18" s="621"/>
      <c r="DN18" s="621"/>
      <c r="DO18" s="621"/>
      <c r="DP18" s="622"/>
      <c r="DQ18" s="626">
        <v>712313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8998011</v>
      </c>
      <c r="BH19" s="621"/>
      <c r="BI19" s="621"/>
      <c r="BJ19" s="621"/>
      <c r="BK19" s="621"/>
      <c r="BL19" s="621"/>
      <c r="BM19" s="621"/>
      <c r="BN19" s="622"/>
      <c r="BO19" s="673">
        <v>10.4</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131189106</v>
      </c>
      <c r="S20" s="621"/>
      <c r="T20" s="621"/>
      <c r="U20" s="621"/>
      <c r="V20" s="621"/>
      <c r="W20" s="621"/>
      <c r="X20" s="621"/>
      <c r="Y20" s="622"/>
      <c r="Z20" s="673">
        <v>53.1</v>
      </c>
      <c r="AA20" s="673"/>
      <c r="AB20" s="673"/>
      <c r="AC20" s="673"/>
      <c r="AD20" s="674">
        <v>121915251</v>
      </c>
      <c r="AE20" s="674"/>
      <c r="AF20" s="674"/>
      <c r="AG20" s="674"/>
      <c r="AH20" s="674"/>
      <c r="AI20" s="674"/>
      <c r="AJ20" s="674"/>
      <c r="AK20" s="674"/>
      <c r="AL20" s="643">
        <v>99.5</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8998011</v>
      </c>
      <c r="BH20" s="621"/>
      <c r="BI20" s="621"/>
      <c r="BJ20" s="621"/>
      <c r="BK20" s="621"/>
      <c r="BL20" s="621"/>
      <c r="BM20" s="621"/>
      <c r="BN20" s="622"/>
      <c r="BO20" s="673">
        <v>10.4</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239599435</v>
      </c>
      <c r="CS20" s="621"/>
      <c r="CT20" s="621"/>
      <c r="CU20" s="621"/>
      <c r="CV20" s="621"/>
      <c r="CW20" s="621"/>
      <c r="CX20" s="621"/>
      <c r="CY20" s="622"/>
      <c r="CZ20" s="673">
        <v>100</v>
      </c>
      <c r="DA20" s="673"/>
      <c r="DB20" s="673"/>
      <c r="DC20" s="673"/>
      <c r="DD20" s="626">
        <v>31277454</v>
      </c>
      <c r="DE20" s="621"/>
      <c r="DF20" s="621"/>
      <c r="DG20" s="621"/>
      <c r="DH20" s="621"/>
      <c r="DI20" s="621"/>
      <c r="DJ20" s="621"/>
      <c r="DK20" s="621"/>
      <c r="DL20" s="621"/>
      <c r="DM20" s="621"/>
      <c r="DN20" s="621"/>
      <c r="DO20" s="621"/>
      <c r="DP20" s="622"/>
      <c r="DQ20" s="626">
        <v>149963660</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133151</v>
      </c>
      <c r="S21" s="621"/>
      <c r="T21" s="621"/>
      <c r="U21" s="621"/>
      <c r="V21" s="621"/>
      <c r="W21" s="621"/>
      <c r="X21" s="621"/>
      <c r="Y21" s="622"/>
      <c r="Z21" s="673">
        <v>0.1</v>
      </c>
      <c r="AA21" s="673"/>
      <c r="AB21" s="673"/>
      <c r="AC21" s="673"/>
      <c r="AD21" s="674">
        <v>133151</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52105</v>
      </c>
      <c r="BH21" s="621"/>
      <c r="BI21" s="621"/>
      <c r="BJ21" s="621"/>
      <c r="BK21" s="621"/>
      <c r="BL21" s="621"/>
      <c r="BM21" s="621"/>
      <c r="BN21" s="622"/>
      <c r="BO21" s="673">
        <v>0.1</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2479585</v>
      </c>
      <c r="S22" s="621"/>
      <c r="T22" s="621"/>
      <c r="U22" s="621"/>
      <c r="V22" s="621"/>
      <c r="W22" s="621"/>
      <c r="X22" s="621"/>
      <c r="Y22" s="622"/>
      <c r="Z22" s="673">
        <v>1</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v>1976576</v>
      </c>
      <c r="BH22" s="621"/>
      <c r="BI22" s="621"/>
      <c r="BJ22" s="621"/>
      <c r="BK22" s="621"/>
      <c r="BL22" s="621"/>
      <c r="BM22" s="621"/>
      <c r="BN22" s="622"/>
      <c r="BO22" s="673">
        <v>2.2999999999999998</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5178471</v>
      </c>
      <c r="S23" s="621"/>
      <c r="T23" s="621"/>
      <c r="U23" s="621"/>
      <c r="V23" s="621"/>
      <c r="W23" s="621"/>
      <c r="X23" s="621"/>
      <c r="Y23" s="622"/>
      <c r="Z23" s="673">
        <v>2.1</v>
      </c>
      <c r="AA23" s="673"/>
      <c r="AB23" s="673"/>
      <c r="AC23" s="673"/>
      <c r="AD23" s="674">
        <v>243863</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6969330</v>
      </c>
      <c r="BH23" s="621"/>
      <c r="BI23" s="621"/>
      <c r="BJ23" s="621"/>
      <c r="BK23" s="621"/>
      <c r="BL23" s="621"/>
      <c r="BM23" s="621"/>
      <c r="BN23" s="622"/>
      <c r="BO23" s="673">
        <v>8</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1171525</v>
      </c>
      <c r="S24" s="621"/>
      <c r="T24" s="621"/>
      <c r="U24" s="621"/>
      <c r="V24" s="621"/>
      <c r="W24" s="621"/>
      <c r="X24" s="621"/>
      <c r="Y24" s="622"/>
      <c r="Z24" s="673">
        <v>0.5</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139700284</v>
      </c>
      <c r="CS24" s="671"/>
      <c r="CT24" s="671"/>
      <c r="CU24" s="671"/>
      <c r="CV24" s="671"/>
      <c r="CW24" s="671"/>
      <c r="CX24" s="671"/>
      <c r="CY24" s="718"/>
      <c r="CZ24" s="722">
        <v>58.3</v>
      </c>
      <c r="DA24" s="723"/>
      <c r="DB24" s="723"/>
      <c r="DC24" s="724"/>
      <c r="DD24" s="717">
        <v>78395412</v>
      </c>
      <c r="DE24" s="671"/>
      <c r="DF24" s="671"/>
      <c r="DG24" s="671"/>
      <c r="DH24" s="671"/>
      <c r="DI24" s="671"/>
      <c r="DJ24" s="671"/>
      <c r="DK24" s="718"/>
      <c r="DL24" s="717">
        <v>77282869</v>
      </c>
      <c r="DM24" s="671"/>
      <c r="DN24" s="671"/>
      <c r="DO24" s="671"/>
      <c r="DP24" s="671"/>
      <c r="DQ24" s="671"/>
      <c r="DR24" s="671"/>
      <c r="DS24" s="671"/>
      <c r="DT24" s="671"/>
      <c r="DU24" s="671"/>
      <c r="DV24" s="718"/>
      <c r="DW24" s="719">
        <v>58.7</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53008052</v>
      </c>
      <c r="S25" s="621"/>
      <c r="T25" s="621"/>
      <c r="U25" s="621"/>
      <c r="V25" s="621"/>
      <c r="W25" s="621"/>
      <c r="X25" s="621"/>
      <c r="Y25" s="622"/>
      <c r="Z25" s="673">
        <v>21.5</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32009544</v>
      </c>
      <c r="CS25" s="639"/>
      <c r="CT25" s="639"/>
      <c r="CU25" s="639"/>
      <c r="CV25" s="639"/>
      <c r="CW25" s="639"/>
      <c r="CX25" s="639"/>
      <c r="CY25" s="640"/>
      <c r="CZ25" s="623">
        <v>13.4</v>
      </c>
      <c r="DA25" s="641"/>
      <c r="DB25" s="641"/>
      <c r="DC25" s="642"/>
      <c r="DD25" s="626">
        <v>30084823</v>
      </c>
      <c r="DE25" s="639"/>
      <c r="DF25" s="639"/>
      <c r="DG25" s="639"/>
      <c r="DH25" s="639"/>
      <c r="DI25" s="639"/>
      <c r="DJ25" s="639"/>
      <c r="DK25" s="640"/>
      <c r="DL25" s="626">
        <v>29507637</v>
      </c>
      <c r="DM25" s="639"/>
      <c r="DN25" s="639"/>
      <c r="DO25" s="639"/>
      <c r="DP25" s="639"/>
      <c r="DQ25" s="639"/>
      <c r="DR25" s="639"/>
      <c r="DS25" s="639"/>
      <c r="DT25" s="639"/>
      <c r="DU25" s="639"/>
      <c r="DV25" s="640"/>
      <c r="DW25" s="643">
        <v>22.4</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21921067</v>
      </c>
      <c r="CS26" s="621"/>
      <c r="CT26" s="621"/>
      <c r="CU26" s="621"/>
      <c r="CV26" s="621"/>
      <c r="CW26" s="621"/>
      <c r="CX26" s="621"/>
      <c r="CY26" s="622"/>
      <c r="CZ26" s="623">
        <v>9.1</v>
      </c>
      <c r="DA26" s="641"/>
      <c r="DB26" s="641"/>
      <c r="DC26" s="642"/>
      <c r="DD26" s="626">
        <v>20318504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15666962</v>
      </c>
      <c r="S27" s="621"/>
      <c r="T27" s="621"/>
      <c r="U27" s="621"/>
      <c r="V27" s="621"/>
      <c r="W27" s="621"/>
      <c r="X27" s="621"/>
      <c r="Y27" s="622"/>
      <c r="Z27" s="673">
        <v>6.3</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86793875</v>
      </c>
      <c r="BH27" s="621"/>
      <c r="BI27" s="621"/>
      <c r="BJ27" s="621"/>
      <c r="BK27" s="621"/>
      <c r="BL27" s="621"/>
      <c r="BM27" s="621"/>
      <c r="BN27" s="622"/>
      <c r="BO27" s="673">
        <v>100</v>
      </c>
      <c r="BP27" s="673"/>
      <c r="BQ27" s="673"/>
      <c r="BR27" s="673"/>
      <c r="BS27" s="626">
        <v>1167651</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83849092</v>
      </c>
      <c r="CS27" s="639"/>
      <c r="CT27" s="639"/>
      <c r="CU27" s="639"/>
      <c r="CV27" s="639"/>
      <c r="CW27" s="639"/>
      <c r="CX27" s="639"/>
      <c r="CY27" s="640"/>
      <c r="CZ27" s="623">
        <v>35</v>
      </c>
      <c r="DA27" s="641"/>
      <c r="DB27" s="641"/>
      <c r="DC27" s="642"/>
      <c r="DD27" s="626">
        <v>24814025</v>
      </c>
      <c r="DE27" s="639"/>
      <c r="DF27" s="639"/>
      <c r="DG27" s="639"/>
      <c r="DH27" s="639"/>
      <c r="DI27" s="639"/>
      <c r="DJ27" s="639"/>
      <c r="DK27" s="640"/>
      <c r="DL27" s="626">
        <v>24278669</v>
      </c>
      <c r="DM27" s="639"/>
      <c r="DN27" s="639"/>
      <c r="DO27" s="639"/>
      <c r="DP27" s="639"/>
      <c r="DQ27" s="639"/>
      <c r="DR27" s="639"/>
      <c r="DS27" s="639"/>
      <c r="DT27" s="639"/>
      <c r="DU27" s="639"/>
      <c r="DV27" s="640"/>
      <c r="DW27" s="643">
        <v>18.399999999999999</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564155</v>
      </c>
      <c r="S28" s="621"/>
      <c r="T28" s="621"/>
      <c r="U28" s="621"/>
      <c r="V28" s="621"/>
      <c r="W28" s="621"/>
      <c r="X28" s="621"/>
      <c r="Y28" s="622"/>
      <c r="Z28" s="673">
        <v>0.2</v>
      </c>
      <c r="AA28" s="673"/>
      <c r="AB28" s="673"/>
      <c r="AC28" s="673"/>
      <c r="AD28" s="674">
        <v>150250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23841648</v>
      </c>
      <c r="CS28" s="621"/>
      <c r="CT28" s="621"/>
      <c r="CU28" s="621"/>
      <c r="CV28" s="621"/>
      <c r="CW28" s="621"/>
      <c r="CX28" s="621"/>
      <c r="CY28" s="622"/>
      <c r="CZ28" s="623">
        <v>10</v>
      </c>
      <c r="DA28" s="641"/>
      <c r="DB28" s="641"/>
      <c r="DC28" s="642"/>
      <c r="DD28" s="626">
        <v>23496564</v>
      </c>
      <c r="DE28" s="621"/>
      <c r="DF28" s="621"/>
      <c r="DG28" s="621"/>
      <c r="DH28" s="621"/>
      <c r="DI28" s="621"/>
      <c r="DJ28" s="621"/>
      <c r="DK28" s="622"/>
      <c r="DL28" s="626">
        <v>23496563</v>
      </c>
      <c r="DM28" s="621"/>
      <c r="DN28" s="621"/>
      <c r="DO28" s="621"/>
      <c r="DP28" s="621"/>
      <c r="DQ28" s="621"/>
      <c r="DR28" s="621"/>
      <c r="DS28" s="621"/>
      <c r="DT28" s="621"/>
      <c r="DU28" s="621"/>
      <c r="DV28" s="622"/>
      <c r="DW28" s="643">
        <v>17.8</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380556</v>
      </c>
      <c r="S29" s="621"/>
      <c r="T29" s="621"/>
      <c r="U29" s="621"/>
      <c r="V29" s="621"/>
      <c r="W29" s="621"/>
      <c r="X29" s="621"/>
      <c r="Y29" s="622"/>
      <c r="Z29" s="673">
        <v>0.2</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23841648</v>
      </c>
      <c r="CS29" s="639"/>
      <c r="CT29" s="639"/>
      <c r="CU29" s="639"/>
      <c r="CV29" s="639"/>
      <c r="CW29" s="639"/>
      <c r="CX29" s="639"/>
      <c r="CY29" s="640"/>
      <c r="CZ29" s="623">
        <v>10</v>
      </c>
      <c r="DA29" s="641"/>
      <c r="DB29" s="641"/>
      <c r="DC29" s="642"/>
      <c r="DD29" s="626">
        <v>23496564</v>
      </c>
      <c r="DE29" s="639"/>
      <c r="DF29" s="639"/>
      <c r="DG29" s="639"/>
      <c r="DH29" s="639"/>
      <c r="DI29" s="639"/>
      <c r="DJ29" s="639"/>
      <c r="DK29" s="640"/>
      <c r="DL29" s="626">
        <v>23496563</v>
      </c>
      <c r="DM29" s="639"/>
      <c r="DN29" s="639"/>
      <c r="DO29" s="639"/>
      <c r="DP29" s="639"/>
      <c r="DQ29" s="639"/>
      <c r="DR29" s="639"/>
      <c r="DS29" s="639"/>
      <c r="DT29" s="639"/>
      <c r="DU29" s="639"/>
      <c r="DV29" s="640"/>
      <c r="DW29" s="643">
        <v>17.8</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4610557</v>
      </c>
      <c r="S30" s="621"/>
      <c r="T30" s="621"/>
      <c r="U30" s="621"/>
      <c r="V30" s="621"/>
      <c r="W30" s="621"/>
      <c r="X30" s="621"/>
      <c r="Y30" s="622"/>
      <c r="Z30" s="673">
        <v>1.9</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v>
      </c>
      <c r="BH30" s="687"/>
      <c r="BI30" s="687"/>
      <c r="BJ30" s="687"/>
      <c r="BK30" s="687"/>
      <c r="BL30" s="687"/>
      <c r="BM30" s="688">
        <v>95.7</v>
      </c>
      <c r="BN30" s="687"/>
      <c r="BO30" s="687"/>
      <c r="BP30" s="687"/>
      <c r="BQ30" s="689"/>
      <c r="BR30" s="686">
        <v>98.8</v>
      </c>
      <c r="BS30" s="687"/>
      <c r="BT30" s="687"/>
      <c r="BU30" s="687"/>
      <c r="BV30" s="687"/>
      <c r="BW30" s="687"/>
      <c r="BX30" s="688">
        <v>94.9</v>
      </c>
      <c r="BY30" s="687"/>
      <c r="BZ30" s="687"/>
      <c r="CA30" s="687"/>
      <c r="CB30" s="689"/>
      <c r="CD30" s="692"/>
      <c r="CE30" s="693"/>
      <c r="CF30" s="657" t="s">
        <v>294</v>
      </c>
      <c r="CG30" s="654"/>
      <c r="CH30" s="654"/>
      <c r="CI30" s="654"/>
      <c r="CJ30" s="654"/>
      <c r="CK30" s="654"/>
      <c r="CL30" s="654"/>
      <c r="CM30" s="654"/>
      <c r="CN30" s="654"/>
      <c r="CO30" s="654"/>
      <c r="CP30" s="654"/>
      <c r="CQ30" s="655"/>
      <c r="CR30" s="620">
        <v>20867419</v>
      </c>
      <c r="CS30" s="621"/>
      <c r="CT30" s="621"/>
      <c r="CU30" s="621"/>
      <c r="CV30" s="621"/>
      <c r="CW30" s="621"/>
      <c r="CX30" s="621"/>
      <c r="CY30" s="622"/>
      <c r="CZ30" s="623">
        <v>8.6999999999999993</v>
      </c>
      <c r="DA30" s="641"/>
      <c r="DB30" s="641"/>
      <c r="DC30" s="642"/>
      <c r="DD30" s="626">
        <v>20545432</v>
      </c>
      <c r="DE30" s="621"/>
      <c r="DF30" s="621"/>
      <c r="DG30" s="621"/>
      <c r="DH30" s="621"/>
      <c r="DI30" s="621"/>
      <c r="DJ30" s="621"/>
      <c r="DK30" s="622"/>
      <c r="DL30" s="626">
        <v>20545432</v>
      </c>
      <c r="DM30" s="621"/>
      <c r="DN30" s="621"/>
      <c r="DO30" s="621"/>
      <c r="DP30" s="621"/>
      <c r="DQ30" s="621"/>
      <c r="DR30" s="621"/>
      <c r="DS30" s="621"/>
      <c r="DT30" s="621"/>
      <c r="DU30" s="621"/>
      <c r="DV30" s="622"/>
      <c r="DW30" s="643">
        <v>15.6</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10396813</v>
      </c>
      <c r="S31" s="621"/>
      <c r="T31" s="621"/>
      <c r="U31" s="621"/>
      <c r="V31" s="621"/>
      <c r="W31" s="621"/>
      <c r="X31" s="621"/>
      <c r="Y31" s="622"/>
      <c r="Z31" s="673">
        <v>4.2</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99.1</v>
      </c>
      <c r="BH31" s="639"/>
      <c r="BI31" s="639"/>
      <c r="BJ31" s="639"/>
      <c r="BK31" s="639"/>
      <c r="BL31" s="639"/>
      <c r="BM31" s="675">
        <v>96.5</v>
      </c>
      <c r="BN31" s="685"/>
      <c r="BO31" s="685"/>
      <c r="BP31" s="685"/>
      <c r="BQ31" s="649"/>
      <c r="BR31" s="684">
        <v>98.9</v>
      </c>
      <c r="BS31" s="639"/>
      <c r="BT31" s="639"/>
      <c r="BU31" s="639"/>
      <c r="BV31" s="639"/>
      <c r="BW31" s="639"/>
      <c r="BX31" s="675">
        <v>95.6</v>
      </c>
      <c r="BY31" s="685"/>
      <c r="BZ31" s="685"/>
      <c r="CA31" s="685"/>
      <c r="CB31" s="649"/>
      <c r="CD31" s="692"/>
      <c r="CE31" s="693"/>
      <c r="CF31" s="657" t="s">
        <v>298</v>
      </c>
      <c r="CG31" s="654"/>
      <c r="CH31" s="654"/>
      <c r="CI31" s="654"/>
      <c r="CJ31" s="654"/>
      <c r="CK31" s="654"/>
      <c r="CL31" s="654"/>
      <c r="CM31" s="654"/>
      <c r="CN31" s="654"/>
      <c r="CO31" s="654"/>
      <c r="CP31" s="654"/>
      <c r="CQ31" s="655"/>
      <c r="CR31" s="620">
        <v>2974229</v>
      </c>
      <c r="CS31" s="639"/>
      <c r="CT31" s="639"/>
      <c r="CU31" s="639"/>
      <c r="CV31" s="639"/>
      <c r="CW31" s="639"/>
      <c r="CX31" s="639"/>
      <c r="CY31" s="640"/>
      <c r="CZ31" s="623">
        <v>1.2</v>
      </c>
      <c r="DA31" s="641"/>
      <c r="DB31" s="641"/>
      <c r="DC31" s="642"/>
      <c r="DD31" s="626">
        <v>2951132</v>
      </c>
      <c r="DE31" s="639"/>
      <c r="DF31" s="639"/>
      <c r="DG31" s="639"/>
      <c r="DH31" s="639"/>
      <c r="DI31" s="639"/>
      <c r="DJ31" s="639"/>
      <c r="DK31" s="640"/>
      <c r="DL31" s="626">
        <v>2951131</v>
      </c>
      <c r="DM31" s="639"/>
      <c r="DN31" s="639"/>
      <c r="DO31" s="639"/>
      <c r="DP31" s="639"/>
      <c r="DQ31" s="639"/>
      <c r="DR31" s="639"/>
      <c r="DS31" s="639"/>
      <c r="DT31" s="639"/>
      <c r="DU31" s="639"/>
      <c r="DV31" s="640"/>
      <c r="DW31" s="643">
        <v>2.2000000000000002</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3355484</v>
      </c>
      <c r="S32" s="621"/>
      <c r="T32" s="621"/>
      <c r="U32" s="621"/>
      <c r="V32" s="621"/>
      <c r="W32" s="621"/>
      <c r="X32" s="621"/>
      <c r="Y32" s="622"/>
      <c r="Z32" s="673">
        <v>1.4</v>
      </c>
      <c r="AA32" s="673"/>
      <c r="AB32" s="673"/>
      <c r="AC32" s="673"/>
      <c r="AD32" s="674">
        <v>45000</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98.8</v>
      </c>
      <c r="BH32" s="605"/>
      <c r="BI32" s="605"/>
      <c r="BJ32" s="605"/>
      <c r="BK32" s="605"/>
      <c r="BL32" s="605"/>
      <c r="BM32" s="668">
        <v>94.5</v>
      </c>
      <c r="BN32" s="605"/>
      <c r="BO32" s="605"/>
      <c r="BP32" s="605"/>
      <c r="BQ32" s="662"/>
      <c r="BR32" s="683">
        <v>98.6</v>
      </c>
      <c r="BS32" s="605"/>
      <c r="BT32" s="605"/>
      <c r="BU32" s="605"/>
      <c r="BV32" s="605"/>
      <c r="BW32" s="605"/>
      <c r="BX32" s="668">
        <v>93.7</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18944200</v>
      </c>
      <c r="S33" s="621"/>
      <c r="T33" s="621"/>
      <c r="U33" s="621"/>
      <c r="V33" s="621"/>
      <c r="W33" s="621"/>
      <c r="X33" s="621"/>
      <c r="Y33" s="622"/>
      <c r="Z33" s="673">
        <v>7.7</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67778019</v>
      </c>
      <c r="CS33" s="639"/>
      <c r="CT33" s="639"/>
      <c r="CU33" s="639"/>
      <c r="CV33" s="639"/>
      <c r="CW33" s="639"/>
      <c r="CX33" s="639"/>
      <c r="CY33" s="640"/>
      <c r="CZ33" s="623">
        <v>28.3</v>
      </c>
      <c r="DA33" s="641"/>
      <c r="DB33" s="641"/>
      <c r="DC33" s="642"/>
      <c r="DD33" s="626">
        <v>56758800</v>
      </c>
      <c r="DE33" s="639"/>
      <c r="DF33" s="639"/>
      <c r="DG33" s="639"/>
      <c r="DH33" s="639"/>
      <c r="DI33" s="639"/>
      <c r="DJ33" s="639"/>
      <c r="DK33" s="640"/>
      <c r="DL33" s="626">
        <v>40159936</v>
      </c>
      <c r="DM33" s="639"/>
      <c r="DN33" s="639"/>
      <c r="DO33" s="639"/>
      <c r="DP33" s="639"/>
      <c r="DQ33" s="639"/>
      <c r="DR33" s="639"/>
      <c r="DS33" s="639"/>
      <c r="DT33" s="639"/>
      <c r="DU33" s="639"/>
      <c r="DV33" s="640"/>
      <c r="DW33" s="643">
        <v>30.5</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26416150</v>
      </c>
      <c r="CS34" s="621"/>
      <c r="CT34" s="621"/>
      <c r="CU34" s="621"/>
      <c r="CV34" s="621"/>
      <c r="CW34" s="621"/>
      <c r="CX34" s="621"/>
      <c r="CY34" s="622"/>
      <c r="CZ34" s="623">
        <v>11</v>
      </c>
      <c r="DA34" s="641"/>
      <c r="DB34" s="641"/>
      <c r="DC34" s="642"/>
      <c r="DD34" s="626">
        <v>20651787</v>
      </c>
      <c r="DE34" s="621"/>
      <c r="DF34" s="621"/>
      <c r="DG34" s="621"/>
      <c r="DH34" s="621"/>
      <c r="DI34" s="621"/>
      <c r="DJ34" s="621"/>
      <c r="DK34" s="622"/>
      <c r="DL34" s="626">
        <v>18024283</v>
      </c>
      <c r="DM34" s="621"/>
      <c r="DN34" s="621"/>
      <c r="DO34" s="621"/>
      <c r="DP34" s="621"/>
      <c r="DQ34" s="621"/>
      <c r="DR34" s="621"/>
      <c r="DS34" s="621"/>
      <c r="DT34" s="621"/>
      <c r="DU34" s="621"/>
      <c r="DV34" s="622"/>
      <c r="DW34" s="643">
        <v>13.7</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9260100</v>
      </c>
      <c r="S35" s="621"/>
      <c r="T35" s="621"/>
      <c r="U35" s="621"/>
      <c r="V35" s="621"/>
      <c r="W35" s="621"/>
      <c r="X35" s="621"/>
      <c r="Y35" s="622"/>
      <c r="Z35" s="673">
        <v>3.7</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24847765</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-5314806</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2161461</v>
      </c>
      <c r="CS35" s="639"/>
      <c r="CT35" s="639"/>
      <c r="CU35" s="639"/>
      <c r="CV35" s="639"/>
      <c r="CW35" s="639"/>
      <c r="CX35" s="639"/>
      <c r="CY35" s="640"/>
      <c r="CZ35" s="623">
        <v>0.9</v>
      </c>
      <c r="DA35" s="641"/>
      <c r="DB35" s="641"/>
      <c r="DC35" s="642"/>
      <c r="DD35" s="626">
        <v>1865613</v>
      </c>
      <c r="DE35" s="639"/>
      <c r="DF35" s="639"/>
      <c r="DG35" s="639"/>
      <c r="DH35" s="639"/>
      <c r="DI35" s="639"/>
      <c r="DJ35" s="639"/>
      <c r="DK35" s="640"/>
      <c r="DL35" s="626">
        <v>1865613</v>
      </c>
      <c r="DM35" s="639"/>
      <c r="DN35" s="639"/>
      <c r="DO35" s="639"/>
      <c r="DP35" s="639"/>
      <c r="DQ35" s="639"/>
      <c r="DR35" s="639"/>
      <c r="DS35" s="639"/>
      <c r="DT35" s="639"/>
      <c r="DU35" s="639"/>
      <c r="DV35" s="640"/>
      <c r="DW35" s="643">
        <v>1.4</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247078617</v>
      </c>
      <c r="S36" s="661"/>
      <c r="T36" s="661"/>
      <c r="U36" s="661"/>
      <c r="V36" s="661"/>
      <c r="W36" s="661"/>
      <c r="X36" s="661"/>
      <c r="Y36" s="664"/>
      <c r="Z36" s="665">
        <v>100</v>
      </c>
      <c r="AA36" s="665"/>
      <c r="AB36" s="665"/>
      <c r="AC36" s="665"/>
      <c r="AD36" s="666">
        <v>122487515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797797</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-7066328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9790932</v>
      </c>
      <c r="CS36" s="621"/>
      <c r="CT36" s="621"/>
      <c r="CU36" s="621"/>
      <c r="CV36" s="621"/>
      <c r="CW36" s="621"/>
      <c r="CX36" s="621"/>
      <c r="CY36" s="622"/>
      <c r="CZ36" s="623">
        <v>4.0999999999999996</v>
      </c>
      <c r="DA36" s="641"/>
      <c r="DB36" s="641"/>
      <c r="DC36" s="642"/>
      <c r="DD36" s="626">
        <v>8700894</v>
      </c>
      <c r="DE36" s="621"/>
      <c r="DF36" s="621"/>
      <c r="DG36" s="621"/>
      <c r="DH36" s="621"/>
      <c r="DI36" s="621"/>
      <c r="DJ36" s="621"/>
      <c r="DK36" s="622"/>
      <c r="DL36" s="626">
        <v>5285828</v>
      </c>
      <c r="DM36" s="621"/>
      <c r="DN36" s="621"/>
      <c r="DO36" s="621"/>
      <c r="DP36" s="621"/>
      <c r="DQ36" s="621"/>
      <c r="DR36" s="621"/>
      <c r="DS36" s="621"/>
      <c r="DT36" s="621"/>
      <c r="DU36" s="621"/>
      <c r="DV36" s="622"/>
      <c r="DW36" s="643">
        <v>4</v>
      </c>
      <c r="DX36" s="644"/>
      <c r="DY36" s="644"/>
      <c r="DZ36" s="644"/>
      <c r="EA36" s="644"/>
      <c r="EB36" s="644"/>
      <c r="EC36" s="645"/>
    </row>
    <row r="37" spans="2:133" ht="11.25" customHeight="1">
      <c r="AQ37" s="646" t="s">
        <v>316</v>
      </c>
      <c r="AR37" s="647"/>
      <c r="AS37" s="647"/>
      <c r="AT37" s="647"/>
      <c r="AU37" s="647"/>
      <c r="AV37" s="647"/>
      <c r="AW37" s="647"/>
      <c r="AX37" s="647"/>
      <c r="AY37" s="648"/>
      <c r="AZ37" s="620">
        <v>712313</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82294</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21668</v>
      </c>
      <c r="CS37" s="639"/>
      <c r="CT37" s="639"/>
      <c r="CU37" s="639"/>
      <c r="CV37" s="639"/>
      <c r="CW37" s="639"/>
      <c r="CX37" s="639"/>
      <c r="CY37" s="640"/>
      <c r="CZ37" s="623">
        <v>0</v>
      </c>
      <c r="DA37" s="641"/>
      <c r="DB37" s="641"/>
      <c r="DC37" s="642"/>
      <c r="DD37" s="626">
        <v>21668</v>
      </c>
      <c r="DE37" s="639"/>
      <c r="DF37" s="639"/>
      <c r="DG37" s="639"/>
      <c r="DH37" s="639"/>
      <c r="DI37" s="639"/>
      <c r="DJ37" s="639"/>
      <c r="DK37" s="640"/>
      <c r="DL37" s="626">
        <v>21668</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319</v>
      </c>
      <c r="AR38" s="647"/>
      <c r="AS38" s="647"/>
      <c r="AT38" s="647"/>
      <c r="AU38" s="647"/>
      <c r="AV38" s="647"/>
      <c r="AW38" s="647"/>
      <c r="AX38" s="647"/>
      <c r="AY38" s="648"/>
      <c r="AZ38" s="620">
        <v>672218</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129186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22256882</v>
      </c>
      <c r="CS38" s="621"/>
      <c r="CT38" s="621"/>
      <c r="CU38" s="621"/>
      <c r="CV38" s="621"/>
      <c r="CW38" s="621"/>
      <c r="CX38" s="621"/>
      <c r="CY38" s="622"/>
      <c r="CZ38" s="623">
        <v>9.3000000000000007</v>
      </c>
      <c r="DA38" s="641"/>
      <c r="DB38" s="641"/>
      <c r="DC38" s="642"/>
      <c r="DD38" s="626">
        <v>18489656</v>
      </c>
      <c r="DE38" s="621"/>
      <c r="DF38" s="621"/>
      <c r="DG38" s="621"/>
      <c r="DH38" s="621"/>
      <c r="DI38" s="621"/>
      <c r="DJ38" s="621"/>
      <c r="DK38" s="622"/>
      <c r="DL38" s="626">
        <v>14984212</v>
      </c>
      <c r="DM38" s="621"/>
      <c r="DN38" s="621"/>
      <c r="DO38" s="621"/>
      <c r="DP38" s="621"/>
      <c r="DQ38" s="621"/>
      <c r="DR38" s="621"/>
      <c r="DS38" s="621"/>
      <c r="DT38" s="621"/>
      <c r="DU38" s="621"/>
      <c r="DV38" s="622"/>
      <c r="DW38" s="643">
        <v>11.4</v>
      </c>
      <c r="DX38" s="644"/>
      <c r="DY38" s="644"/>
      <c r="DZ38" s="644"/>
      <c r="EA38" s="644"/>
      <c r="EB38" s="644"/>
      <c r="EC38" s="645"/>
    </row>
    <row r="39" spans="2:133" ht="11.25" customHeight="1">
      <c r="AQ39" s="646" t="s">
        <v>322</v>
      </c>
      <c r="AR39" s="647"/>
      <c r="AS39" s="647"/>
      <c r="AT39" s="647"/>
      <c r="AU39" s="647"/>
      <c r="AV39" s="647"/>
      <c r="AW39" s="647"/>
      <c r="AX39" s="647"/>
      <c r="AY39" s="648"/>
      <c r="AZ39" s="620">
        <v>408555</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6734980</v>
      </c>
      <c r="CS39" s="639"/>
      <c r="CT39" s="639"/>
      <c r="CU39" s="639"/>
      <c r="CV39" s="639"/>
      <c r="CW39" s="639"/>
      <c r="CX39" s="639"/>
      <c r="CY39" s="640"/>
      <c r="CZ39" s="623">
        <v>2.8</v>
      </c>
      <c r="DA39" s="641"/>
      <c r="DB39" s="641"/>
      <c r="DC39" s="642"/>
      <c r="DD39" s="626">
        <v>6691736</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7417689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146</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417614</v>
      </c>
      <c r="CS40" s="621"/>
      <c r="CT40" s="621"/>
      <c r="CU40" s="621"/>
      <c r="CV40" s="621"/>
      <c r="CW40" s="621"/>
      <c r="CX40" s="621"/>
      <c r="CY40" s="622"/>
      <c r="CZ40" s="623">
        <v>0.2</v>
      </c>
      <c r="DA40" s="641"/>
      <c r="DB40" s="641"/>
      <c r="DC40" s="642"/>
      <c r="DD40" s="626">
        <v>359114</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14839193</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369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32121132</v>
      </c>
      <c r="CS42" s="621"/>
      <c r="CT42" s="621"/>
      <c r="CU42" s="621"/>
      <c r="CV42" s="621"/>
      <c r="CW42" s="621"/>
      <c r="CX42" s="621"/>
      <c r="CY42" s="622"/>
      <c r="CZ42" s="623">
        <v>13.4</v>
      </c>
      <c r="DA42" s="624"/>
      <c r="DB42" s="624"/>
      <c r="DC42" s="625"/>
      <c r="DD42" s="626">
        <v>14809448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1509557</v>
      </c>
      <c r="CS43" s="639"/>
      <c r="CT43" s="639"/>
      <c r="CU43" s="639"/>
      <c r="CV43" s="639"/>
      <c r="CW43" s="639"/>
      <c r="CX43" s="639"/>
      <c r="CY43" s="640"/>
      <c r="CZ43" s="623">
        <v>0.6</v>
      </c>
      <c r="DA43" s="641"/>
      <c r="DB43" s="641"/>
      <c r="DC43" s="642"/>
      <c r="DD43" s="626">
        <v>1492007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31277454</v>
      </c>
      <c r="CS44" s="621"/>
      <c r="CT44" s="621"/>
      <c r="CU44" s="621"/>
      <c r="CV44" s="621"/>
      <c r="CW44" s="621"/>
      <c r="CX44" s="621"/>
      <c r="CY44" s="622"/>
      <c r="CZ44" s="623">
        <v>13.1</v>
      </c>
      <c r="DA44" s="624"/>
      <c r="DB44" s="624"/>
      <c r="DC44" s="625"/>
      <c r="DD44" s="626">
        <v>14304415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12003725</v>
      </c>
      <c r="CS45" s="639"/>
      <c r="CT45" s="639"/>
      <c r="CU45" s="639"/>
      <c r="CV45" s="639"/>
      <c r="CW45" s="639"/>
      <c r="CX45" s="639"/>
      <c r="CY45" s="640"/>
      <c r="CZ45" s="623">
        <v>5</v>
      </c>
      <c r="DA45" s="641"/>
      <c r="DB45" s="641"/>
      <c r="DC45" s="642"/>
      <c r="DD45" s="626">
        <v>1043765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19012707</v>
      </c>
      <c r="CS46" s="621"/>
      <c r="CT46" s="621"/>
      <c r="CU46" s="621"/>
      <c r="CV46" s="621"/>
      <c r="CW46" s="621"/>
      <c r="CX46" s="621"/>
      <c r="CY46" s="622"/>
      <c r="CZ46" s="623">
        <v>7.9</v>
      </c>
      <c r="DA46" s="624"/>
      <c r="DB46" s="624"/>
      <c r="DC46" s="625"/>
      <c r="DD46" s="626">
        <v>13199728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843678</v>
      </c>
      <c r="CS47" s="639"/>
      <c r="CT47" s="639"/>
      <c r="CU47" s="639"/>
      <c r="CV47" s="639"/>
      <c r="CW47" s="639"/>
      <c r="CX47" s="639"/>
      <c r="CY47" s="640"/>
      <c r="CZ47" s="623">
        <v>0.4</v>
      </c>
      <c r="DA47" s="641"/>
      <c r="DB47" s="641"/>
      <c r="DC47" s="642"/>
      <c r="DD47" s="626">
        <v>505033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239599435</v>
      </c>
      <c r="CS49" s="605"/>
      <c r="CT49" s="605"/>
      <c r="CU49" s="605"/>
      <c r="CV49" s="605"/>
      <c r="CW49" s="605"/>
      <c r="CX49" s="605"/>
      <c r="CY49" s="606"/>
      <c r="CZ49" s="607">
        <v>100</v>
      </c>
      <c r="DA49" s="608"/>
      <c r="DB49" s="608"/>
      <c r="DC49" s="609"/>
      <c r="DD49" s="610">
        <v>149963660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A13"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7" t="s">
        <v>346</v>
      </c>
      <c r="DK2" s="1138"/>
      <c r="DL2" s="1138"/>
      <c r="DM2" s="1138"/>
      <c r="DN2" s="1138"/>
      <c r="DO2" s="1139"/>
      <c r="DP2" s="202"/>
      <c r="DQ2" s="1137" t="s">
        <v>347</v>
      </c>
      <c r="DR2" s="1138"/>
      <c r="DS2" s="1138"/>
      <c r="DT2" s="1138"/>
      <c r="DU2" s="1138"/>
      <c r="DV2" s="1138"/>
      <c r="DW2" s="1138"/>
      <c r="DX2" s="1138"/>
      <c r="DY2" s="1138"/>
      <c r="DZ2" s="1139"/>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4" t="s">
        <v>348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0"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5" t="s">
        <v>364</v>
      </c>
      <c r="DH5" s="1126"/>
      <c r="DI5" s="1126"/>
      <c r="DJ5" s="1126"/>
      <c r="DK5" s="1127"/>
      <c r="DL5" s="1125" t="s">
        <v>365</v>
      </c>
      <c r="DM5" s="1126"/>
      <c r="DN5" s="1126"/>
      <c r="DO5" s="1126"/>
      <c r="DP5" s="1127"/>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1"/>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8"/>
      <c r="DH6" s="1129"/>
      <c r="DI6" s="1129"/>
      <c r="DJ6" s="1129"/>
      <c r="DK6" s="1130"/>
      <c r="DL6" s="1128"/>
      <c r="DM6" s="1129"/>
      <c r="DN6" s="1129"/>
      <c r="DO6" s="1129"/>
      <c r="DP6" s="1130"/>
      <c r="DQ6" s="1033"/>
      <c r="DR6" s="1034"/>
      <c r="DS6" s="1034"/>
      <c r="DT6" s="1034"/>
      <c r="DU6" s="1035"/>
      <c r="DV6" s="1033"/>
      <c r="DW6" s="1034"/>
      <c r="DX6" s="1034"/>
      <c r="DY6" s="1034"/>
      <c r="DZ6" s="1047"/>
      <c r="EA6" s="207"/>
    </row>
    <row r="7" spans="1:131" s="208" customFormat="1" ht="26.25" customHeight="1" thickTop="1">
      <c r="A7" s="211">
        <v>1</v>
      </c>
      <c r="B7" s="1080" t="s">
        <v>367</v>
      </c>
      <c r="C7" s="1081"/>
      <c r="D7" s="1081"/>
      <c r="E7" s="1081"/>
      <c r="F7" s="1081"/>
      <c r="G7" s="1081"/>
      <c r="H7" s="1081"/>
      <c r="I7" s="1081"/>
      <c r="J7" s="1081"/>
      <c r="K7" s="1081"/>
      <c r="L7" s="1081"/>
      <c r="M7" s="1081"/>
      <c r="N7" s="1081"/>
      <c r="O7" s="1081"/>
      <c r="P7" s="1082"/>
      <c r="Q7" s="1131">
        <v>254016</v>
      </c>
      <c r="R7" s="1132"/>
      <c r="S7" s="1132"/>
      <c r="T7" s="1132"/>
      <c r="U7" s="1132"/>
      <c r="V7" s="1132">
        <v>246995</v>
      </c>
      <c r="W7" s="1132"/>
      <c r="X7" s="1132"/>
      <c r="Y7" s="1132"/>
      <c r="Z7" s="1132"/>
      <c r="AA7" s="1132">
        <f>Q7-V7</f>
        <v>7021</v>
      </c>
      <c r="AB7" s="1132"/>
      <c r="AC7" s="1132"/>
      <c r="AD7" s="1132"/>
      <c r="AE7" s="1133"/>
      <c r="AF7" s="1134">
        <v>5336</v>
      </c>
      <c r="AG7" s="1135"/>
      <c r="AH7" s="1135"/>
      <c r="AI7" s="1135"/>
      <c r="AJ7" s="1136"/>
      <c r="AK7" s="1088" t="s">
        <v>566</v>
      </c>
      <c r="AL7" s="1089"/>
      <c r="AM7" s="1089"/>
      <c r="AN7" s="1089"/>
      <c r="AO7" s="1089"/>
      <c r="AP7" s="1089">
        <v>278200</v>
      </c>
      <c r="AQ7" s="1089"/>
      <c r="AR7" s="1089"/>
      <c r="AS7" s="1089"/>
      <c r="AT7" s="1089"/>
      <c r="AU7" s="1120"/>
      <c r="AV7" s="1120"/>
      <c r="AW7" s="1120"/>
      <c r="AX7" s="1120"/>
      <c r="AY7" s="1121"/>
      <c r="AZ7" s="205"/>
      <c r="BA7" s="205"/>
      <c r="BB7" s="205"/>
      <c r="BC7" s="205"/>
      <c r="BD7" s="205"/>
      <c r="BE7" s="206"/>
      <c r="BF7" s="206"/>
      <c r="BG7" s="206"/>
      <c r="BH7" s="206"/>
      <c r="BI7" s="206"/>
      <c r="BJ7" s="206"/>
      <c r="BK7" s="206"/>
      <c r="BL7" s="206"/>
      <c r="BM7" s="206"/>
      <c r="BN7" s="206"/>
      <c r="BO7" s="206"/>
      <c r="BP7" s="206"/>
      <c r="BQ7" s="212">
        <v>1</v>
      </c>
      <c r="BR7" s="213"/>
      <c r="BS7" s="1122" t="s">
        <v>554</v>
      </c>
      <c r="BT7" s="1123"/>
      <c r="BU7" s="1123"/>
      <c r="BV7" s="1123"/>
      <c r="BW7" s="1123"/>
      <c r="BX7" s="1123"/>
      <c r="BY7" s="1123"/>
      <c r="BZ7" s="1123"/>
      <c r="CA7" s="1123"/>
      <c r="CB7" s="1123"/>
      <c r="CC7" s="1123"/>
      <c r="CD7" s="1123"/>
      <c r="CE7" s="1123"/>
      <c r="CF7" s="1123"/>
      <c r="CG7" s="1124"/>
      <c r="CH7" s="1117">
        <v>1</v>
      </c>
      <c r="CI7" s="1118"/>
      <c r="CJ7" s="1118"/>
      <c r="CK7" s="1118"/>
      <c r="CL7" s="1119"/>
      <c r="CM7" s="1117">
        <v>235</v>
      </c>
      <c r="CN7" s="1118"/>
      <c r="CO7" s="1118"/>
      <c r="CP7" s="1118"/>
      <c r="CQ7" s="1119"/>
      <c r="CR7" s="1117">
        <v>227</v>
      </c>
      <c r="CS7" s="1118"/>
      <c r="CT7" s="1118"/>
      <c r="CU7" s="1118"/>
      <c r="CV7" s="1119"/>
      <c r="CW7" s="1117" t="s">
        <v>568</v>
      </c>
      <c r="CX7" s="1118"/>
      <c r="CY7" s="1118"/>
      <c r="CZ7" s="1118"/>
      <c r="DA7" s="1119"/>
      <c r="DB7" s="1117" t="s">
        <v>568</v>
      </c>
      <c r="DC7" s="1118"/>
      <c r="DD7" s="1118"/>
      <c r="DE7" s="1118"/>
      <c r="DF7" s="1119"/>
      <c r="DG7" s="1117" t="s">
        <v>568</v>
      </c>
      <c r="DH7" s="1118"/>
      <c r="DI7" s="1118"/>
      <c r="DJ7" s="1118"/>
      <c r="DK7" s="1119"/>
      <c r="DL7" s="1117" t="s">
        <v>568</v>
      </c>
      <c r="DM7" s="1118"/>
      <c r="DN7" s="1118"/>
      <c r="DO7" s="1118"/>
      <c r="DP7" s="1119"/>
      <c r="DQ7" s="1117" t="s">
        <v>568</v>
      </c>
      <c r="DR7" s="1118"/>
      <c r="DS7" s="1118"/>
      <c r="DT7" s="1118"/>
      <c r="DU7" s="1119"/>
      <c r="DV7" s="1142"/>
      <c r="DW7" s="1143"/>
      <c r="DX7" s="1143"/>
      <c r="DY7" s="1143"/>
      <c r="DZ7" s="1144"/>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1</v>
      </c>
      <c r="R8" s="1073"/>
      <c r="S8" s="1073"/>
      <c r="T8" s="1073"/>
      <c r="U8" s="1073"/>
      <c r="V8" s="1073">
        <v>0</v>
      </c>
      <c r="W8" s="1073"/>
      <c r="X8" s="1073"/>
      <c r="Y8" s="1073"/>
      <c r="Z8" s="1073"/>
      <c r="AA8" s="1073">
        <v>1</v>
      </c>
      <c r="AB8" s="1073"/>
      <c r="AC8" s="1073"/>
      <c r="AD8" s="1073"/>
      <c r="AE8" s="1074"/>
      <c r="AF8" s="1048">
        <v>1</v>
      </c>
      <c r="AG8" s="1049"/>
      <c r="AH8" s="1049"/>
      <c r="AI8" s="1049"/>
      <c r="AJ8" s="1050"/>
      <c r="AK8" s="1075" t="s">
        <v>566</v>
      </c>
      <c r="AL8" s="1076"/>
      <c r="AM8" s="1076"/>
      <c r="AN8" s="1076"/>
      <c r="AO8" s="1076"/>
      <c r="AP8" s="1076" t="s">
        <v>566</v>
      </c>
      <c r="AQ8" s="1076"/>
      <c r="AR8" s="1076"/>
      <c r="AS8" s="1076"/>
      <c r="AT8" s="1076"/>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3" t="s">
        <v>555</v>
      </c>
      <c r="BT8" s="1044"/>
      <c r="BU8" s="1044"/>
      <c r="BV8" s="1044"/>
      <c r="BW8" s="1044"/>
      <c r="BX8" s="1044"/>
      <c r="BY8" s="1044"/>
      <c r="BZ8" s="1044"/>
      <c r="CA8" s="1044"/>
      <c r="CB8" s="1044"/>
      <c r="CC8" s="1044"/>
      <c r="CD8" s="1044"/>
      <c r="CE8" s="1044"/>
      <c r="CF8" s="1044"/>
      <c r="CG8" s="1045"/>
      <c r="CH8" s="1018">
        <v>34</v>
      </c>
      <c r="CI8" s="1019"/>
      <c r="CJ8" s="1019"/>
      <c r="CK8" s="1019"/>
      <c r="CL8" s="1020"/>
      <c r="CM8" s="1018">
        <v>1279</v>
      </c>
      <c r="CN8" s="1019"/>
      <c r="CO8" s="1019"/>
      <c r="CP8" s="1019"/>
      <c r="CQ8" s="1020"/>
      <c r="CR8" s="1018">
        <v>1</v>
      </c>
      <c r="CS8" s="1019"/>
      <c r="CT8" s="1019"/>
      <c r="CU8" s="1019"/>
      <c r="CV8" s="1020"/>
      <c r="CW8" s="1018" t="s">
        <v>568</v>
      </c>
      <c r="CX8" s="1019"/>
      <c r="CY8" s="1019"/>
      <c r="CZ8" s="1019"/>
      <c r="DA8" s="1020"/>
      <c r="DB8" s="1018" t="s">
        <v>568</v>
      </c>
      <c r="DC8" s="1019"/>
      <c r="DD8" s="1019"/>
      <c r="DE8" s="1019"/>
      <c r="DF8" s="1020"/>
      <c r="DG8" s="1018" t="s">
        <v>568</v>
      </c>
      <c r="DH8" s="1019"/>
      <c r="DI8" s="1019"/>
      <c r="DJ8" s="1019"/>
      <c r="DK8" s="1020"/>
      <c r="DL8" s="1018" t="s">
        <v>568</v>
      </c>
      <c r="DM8" s="1019"/>
      <c r="DN8" s="1019"/>
      <c r="DO8" s="1019"/>
      <c r="DP8" s="1020"/>
      <c r="DQ8" s="1018" t="s">
        <v>568</v>
      </c>
      <c r="DR8" s="1019"/>
      <c r="DS8" s="1019"/>
      <c r="DT8" s="1019"/>
      <c r="DU8" s="1020"/>
      <c r="DV8" s="1021"/>
      <c r="DW8" s="1022"/>
      <c r="DX8" s="1022"/>
      <c r="DY8" s="1022"/>
      <c r="DZ8" s="1023"/>
      <c r="EA8" s="207"/>
    </row>
    <row r="9" spans="1:131" s="208" customFormat="1" ht="26.25" customHeight="1">
      <c r="A9" s="214">
        <v>3</v>
      </c>
      <c r="B9" s="1066" t="s">
        <v>369</v>
      </c>
      <c r="C9" s="1067"/>
      <c r="D9" s="1067"/>
      <c r="E9" s="1067"/>
      <c r="F9" s="1067"/>
      <c r="G9" s="1067"/>
      <c r="H9" s="1067"/>
      <c r="I9" s="1067"/>
      <c r="J9" s="1067"/>
      <c r="K9" s="1067"/>
      <c r="L9" s="1067"/>
      <c r="M9" s="1067"/>
      <c r="N9" s="1067"/>
      <c r="O9" s="1067"/>
      <c r="P9" s="1068"/>
      <c r="Q9" s="1072">
        <v>62</v>
      </c>
      <c r="R9" s="1073"/>
      <c r="S9" s="1073"/>
      <c r="T9" s="1073"/>
      <c r="U9" s="1073"/>
      <c r="V9" s="1073">
        <v>53</v>
      </c>
      <c r="W9" s="1073"/>
      <c r="X9" s="1073"/>
      <c r="Y9" s="1073"/>
      <c r="Z9" s="1073"/>
      <c r="AA9" s="1073">
        <v>9</v>
      </c>
      <c r="AB9" s="1073"/>
      <c r="AC9" s="1073"/>
      <c r="AD9" s="1073"/>
      <c r="AE9" s="1074"/>
      <c r="AF9" s="1048">
        <v>9</v>
      </c>
      <c r="AG9" s="1049"/>
      <c r="AH9" s="1049"/>
      <c r="AI9" s="1049"/>
      <c r="AJ9" s="1050"/>
      <c r="AK9" s="1075" t="s">
        <v>566</v>
      </c>
      <c r="AL9" s="1076"/>
      <c r="AM9" s="1076"/>
      <c r="AN9" s="1076"/>
      <c r="AO9" s="1076"/>
      <c r="AP9" s="1076" t="s">
        <v>566</v>
      </c>
      <c r="AQ9" s="1076"/>
      <c r="AR9" s="1076"/>
      <c r="AS9" s="1076"/>
      <c r="AT9" s="1076"/>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3" t="s">
        <v>556</v>
      </c>
      <c r="BT9" s="1044"/>
      <c r="BU9" s="1044"/>
      <c r="BV9" s="1044"/>
      <c r="BW9" s="1044"/>
      <c r="BX9" s="1044"/>
      <c r="BY9" s="1044"/>
      <c r="BZ9" s="1044"/>
      <c r="CA9" s="1044"/>
      <c r="CB9" s="1044"/>
      <c r="CC9" s="1044"/>
      <c r="CD9" s="1044"/>
      <c r="CE9" s="1044"/>
      <c r="CF9" s="1044"/>
      <c r="CG9" s="1045"/>
      <c r="CH9" s="1018">
        <v>3</v>
      </c>
      <c r="CI9" s="1019"/>
      <c r="CJ9" s="1019"/>
      <c r="CK9" s="1019"/>
      <c r="CL9" s="1020"/>
      <c r="CM9" s="1018">
        <v>170</v>
      </c>
      <c r="CN9" s="1019"/>
      <c r="CO9" s="1019"/>
      <c r="CP9" s="1019"/>
      <c r="CQ9" s="1020"/>
      <c r="CR9" s="1018">
        <v>100</v>
      </c>
      <c r="CS9" s="1019"/>
      <c r="CT9" s="1019"/>
      <c r="CU9" s="1019"/>
      <c r="CV9" s="1020"/>
      <c r="CW9" s="1018">
        <v>14</v>
      </c>
      <c r="CX9" s="1019"/>
      <c r="CY9" s="1019"/>
      <c r="CZ9" s="1019"/>
      <c r="DA9" s="1020"/>
      <c r="DB9" s="1018" t="s">
        <v>568</v>
      </c>
      <c r="DC9" s="1019"/>
      <c r="DD9" s="1019"/>
      <c r="DE9" s="1019"/>
      <c r="DF9" s="1020"/>
      <c r="DG9" s="1018" t="s">
        <v>568</v>
      </c>
      <c r="DH9" s="1019"/>
      <c r="DI9" s="1019"/>
      <c r="DJ9" s="1019"/>
      <c r="DK9" s="1020"/>
      <c r="DL9" s="1018" t="s">
        <v>568</v>
      </c>
      <c r="DM9" s="1019"/>
      <c r="DN9" s="1019"/>
      <c r="DO9" s="1019"/>
      <c r="DP9" s="1020"/>
      <c r="DQ9" s="1018" t="s">
        <v>568</v>
      </c>
      <c r="DR9" s="1019"/>
      <c r="DS9" s="1019"/>
      <c r="DT9" s="1019"/>
      <c r="DU9" s="1020"/>
      <c r="DV9" s="1021"/>
      <c r="DW9" s="1022"/>
      <c r="DX9" s="1022"/>
      <c r="DY9" s="1022"/>
      <c r="DZ9" s="1023"/>
      <c r="EA9" s="207"/>
    </row>
    <row r="10" spans="1:131" s="208" customFormat="1" ht="26.25" customHeight="1">
      <c r="A10" s="214">
        <v>4</v>
      </c>
      <c r="B10" s="1066" t="s">
        <v>370</v>
      </c>
      <c r="C10" s="1067"/>
      <c r="D10" s="1067"/>
      <c r="E10" s="1067"/>
      <c r="F10" s="1067"/>
      <c r="G10" s="1067"/>
      <c r="H10" s="1067"/>
      <c r="I10" s="1067"/>
      <c r="J10" s="1067"/>
      <c r="K10" s="1067"/>
      <c r="L10" s="1067"/>
      <c r="M10" s="1067"/>
      <c r="N10" s="1067"/>
      <c r="O10" s="1067"/>
      <c r="P10" s="1068"/>
      <c r="Q10" s="1072">
        <v>597</v>
      </c>
      <c r="R10" s="1073"/>
      <c r="S10" s="1073"/>
      <c r="T10" s="1073"/>
      <c r="U10" s="1073"/>
      <c r="V10" s="1073">
        <v>149</v>
      </c>
      <c r="W10" s="1073"/>
      <c r="X10" s="1073"/>
      <c r="Y10" s="1073"/>
      <c r="Z10" s="1073"/>
      <c r="AA10" s="1073">
        <f>Q10-V10</f>
        <v>448</v>
      </c>
      <c r="AB10" s="1073"/>
      <c r="AC10" s="1073"/>
      <c r="AD10" s="1073"/>
      <c r="AE10" s="1074"/>
      <c r="AF10" s="1048">
        <v>448</v>
      </c>
      <c r="AG10" s="1049"/>
      <c r="AH10" s="1049"/>
      <c r="AI10" s="1049"/>
      <c r="AJ10" s="1050"/>
      <c r="AK10" s="1075" t="s">
        <v>566</v>
      </c>
      <c r="AL10" s="1076"/>
      <c r="AM10" s="1076"/>
      <c r="AN10" s="1076"/>
      <c r="AO10" s="1076"/>
      <c r="AP10" s="1076" t="s">
        <v>566</v>
      </c>
      <c r="AQ10" s="1076"/>
      <c r="AR10" s="1076"/>
      <c r="AS10" s="1076"/>
      <c r="AT10" s="1076"/>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3" t="s">
        <v>557</v>
      </c>
      <c r="BT10" s="1044"/>
      <c r="BU10" s="1044"/>
      <c r="BV10" s="1044"/>
      <c r="BW10" s="1044"/>
      <c r="BX10" s="1044"/>
      <c r="BY10" s="1044"/>
      <c r="BZ10" s="1044"/>
      <c r="CA10" s="1044"/>
      <c r="CB10" s="1044"/>
      <c r="CC10" s="1044"/>
      <c r="CD10" s="1044"/>
      <c r="CE10" s="1044"/>
      <c r="CF10" s="1044"/>
      <c r="CG10" s="1045"/>
      <c r="CH10" s="1018">
        <v>-4</v>
      </c>
      <c r="CI10" s="1019"/>
      <c r="CJ10" s="1019"/>
      <c r="CK10" s="1019"/>
      <c r="CL10" s="1020"/>
      <c r="CM10" s="1018">
        <v>220</v>
      </c>
      <c r="CN10" s="1019"/>
      <c r="CO10" s="1019"/>
      <c r="CP10" s="1019"/>
      <c r="CQ10" s="1020"/>
      <c r="CR10" s="1018">
        <v>110</v>
      </c>
      <c r="CS10" s="1019"/>
      <c r="CT10" s="1019"/>
      <c r="CU10" s="1019"/>
      <c r="CV10" s="1020"/>
      <c r="CW10" s="1018">
        <v>20</v>
      </c>
      <c r="CX10" s="1019"/>
      <c r="CY10" s="1019"/>
      <c r="CZ10" s="1019"/>
      <c r="DA10" s="1020"/>
      <c r="DB10" s="1018" t="s">
        <v>568</v>
      </c>
      <c r="DC10" s="1019"/>
      <c r="DD10" s="1019"/>
      <c r="DE10" s="1019"/>
      <c r="DF10" s="1020"/>
      <c r="DG10" s="1018" t="s">
        <v>568</v>
      </c>
      <c r="DH10" s="1019"/>
      <c r="DI10" s="1019"/>
      <c r="DJ10" s="1019"/>
      <c r="DK10" s="1020"/>
      <c r="DL10" s="1018" t="s">
        <v>568</v>
      </c>
      <c r="DM10" s="1019"/>
      <c r="DN10" s="1019"/>
      <c r="DO10" s="1019"/>
      <c r="DP10" s="1020"/>
      <c r="DQ10" s="1018" t="s">
        <v>568</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075"/>
      <c r="AL11" s="1076"/>
      <c r="AM11" s="1076"/>
      <c r="AN11" s="1076"/>
      <c r="AO11" s="1076"/>
      <c r="AP11" s="1076"/>
      <c r="AQ11" s="1076"/>
      <c r="AR11" s="1076"/>
      <c r="AS11" s="1076"/>
      <c r="AT11" s="1076"/>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3" t="s">
        <v>558</v>
      </c>
      <c r="BT11" s="1044"/>
      <c r="BU11" s="1044"/>
      <c r="BV11" s="1044"/>
      <c r="BW11" s="1044"/>
      <c r="BX11" s="1044"/>
      <c r="BY11" s="1044"/>
      <c r="BZ11" s="1044"/>
      <c r="CA11" s="1044"/>
      <c r="CB11" s="1044"/>
      <c r="CC11" s="1044"/>
      <c r="CD11" s="1044"/>
      <c r="CE11" s="1044"/>
      <c r="CF11" s="1044"/>
      <c r="CG11" s="1045"/>
      <c r="CH11" s="1018">
        <v>86</v>
      </c>
      <c r="CI11" s="1019"/>
      <c r="CJ11" s="1019"/>
      <c r="CK11" s="1019"/>
      <c r="CL11" s="1020"/>
      <c r="CM11" s="1018">
        <v>331</v>
      </c>
      <c r="CN11" s="1019"/>
      <c r="CO11" s="1019"/>
      <c r="CP11" s="1019"/>
      <c r="CQ11" s="1020"/>
      <c r="CR11" s="1018">
        <v>200</v>
      </c>
      <c r="CS11" s="1019"/>
      <c r="CT11" s="1019"/>
      <c r="CU11" s="1019"/>
      <c r="CV11" s="1020"/>
      <c r="CW11" s="1018" t="s">
        <v>568</v>
      </c>
      <c r="CX11" s="1019"/>
      <c r="CY11" s="1019"/>
      <c r="CZ11" s="1019"/>
      <c r="DA11" s="1020"/>
      <c r="DB11" s="1018" t="s">
        <v>568</v>
      </c>
      <c r="DC11" s="1019"/>
      <c r="DD11" s="1019"/>
      <c r="DE11" s="1019"/>
      <c r="DF11" s="1020"/>
      <c r="DG11" s="1018" t="s">
        <v>568</v>
      </c>
      <c r="DH11" s="1019"/>
      <c r="DI11" s="1019"/>
      <c r="DJ11" s="1019"/>
      <c r="DK11" s="1020"/>
      <c r="DL11" s="1018" t="s">
        <v>568</v>
      </c>
      <c r="DM11" s="1019"/>
      <c r="DN11" s="1019"/>
      <c r="DO11" s="1019"/>
      <c r="DP11" s="1020"/>
      <c r="DQ11" s="1018" t="s">
        <v>568</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075"/>
      <c r="AL12" s="1076"/>
      <c r="AM12" s="1076"/>
      <c r="AN12" s="1076"/>
      <c r="AO12" s="1076"/>
      <c r="AP12" s="1076"/>
      <c r="AQ12" s="1076"/>
      <c r="AR12" s="1076"/>
      <c r="AS12" s="1076"/>
      <c r="AT12" s="1076"/>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3" t="s">
        <v>569</v>
      </c>
      <c r="BT12" s="1044"/>
      <c r="BU12" s="1044"/>
      <c r="BV12" s="1044"/>
      <c r="BW12" s="1044"/>
      <c r="BX12" s="1044"/>
      <c r="BY12" s="1044"/>
      <c r="BZ12" s="1044"/>
      <c r="CA12" s="1044"/>
      <c r="CB12" s="1044"/>
      <c r="CC12" s="1044"/>
      <c r="CD12" s="1044"/>
      <c r="CE12" s="1044"/>
      <c r="CF12" s="1044"/>
      <c r="CG12" s="1045"/>
      <c r="CH12" s="1018">
        <v>11</v>
      </c>
      <c r="CI12" s="1019"/>
      <c r="CJ12" s="1019"/>
      <c r="CK12" s="1019"/>
      <c r="CL12" s="1020"/>
      <c r="CM12" s="1018">
        <v>-1037</v>
      </c>
      <c r="CN12" s="1019"/>
      <c r="CO12" s="1019"/>
      <c r="CP12" s="1019"/>
      <c r="CQ12" s="1020"/>
      <c r="CR12" s="1018">
        <v>60</v>
      </c>
      <c r="CS12" s="1019"/>
      <c r="CT12" s="1019"/>
      <c r="CU12" s="1019"/>
      <c r="CV12" s="1020"/>
      <c r="CW12" s="1018" t="s">
        <v>568</v>
      </c>
      <c r="CX12" s="1019"/>
      <c r="CY12" s="1019"/>
      <c r="CZ12" s="1019"/>
      <c r="DA12" s="1020"/>
      <c r="DB12" s="1018" t="s">
        <v>568</v>
      </c>
      <c r="DC12" s="1019"/>
      <c r="DD12" s="1019"/>
      <c r="DE12" s="1019"/>
      <c r="DF12" s="1020"/>
      <c r="DG12" s="1018" t="s">
        <v>568</v>
      </c>
      <c r="DH12" s="1019"/>
      <c r="DI12" s="1019"/>
      <c r="DJ12" s="1019"/>
      <c r="DK12" s="1020"/>
      <c r="DL12" s="1018" t="s">
        <v>568</v>
      </c>
      <c r="DM12" s="1019"/>
      <c r="DN12" s="1019"/>
      <c r="DO12" s="1019"/>
      <c r="DP12" s="1020"/>
      <c r="DQ12" s="1018" t="s">
        <v>568</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075"/>
      <c r="AL13" s="1076"/>
      <c r="AM13" s="1076"/>
      <c r="AN13" s="1076"/>
      <c r="AO13" s="1076"/>
      <c r="AP13" s="1076"/>
      <c r="AQ13" s="1076"/>
      <c r="AR13" s="1076"/>
      <c r="AS13" s="1076"/>
      <c r="AT13" s="1076"/>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3" t="s">
        <v>559</v>
      </c>
      <c r="BT13" s="1044"/>
      <c r="BU13" s="1044"/>
      <c r="BV13" s="1044"/>
      <c r="BW13" s="1044"/>
      <c r="BX13" s="1044"/>
      <c r="BY13" s="1044"/>
      <c r="BZ13" s="1044"/>
      <c r="CA13" s="1044"/>
      <c r="CB13" s="1044"/>
      <c r="CC13" s="1044"/>
      <c r="CD13" s="1044"/>
      <c r="CE13" s="1044"/>
      <c r="CF13" s="1044"/>
      <c r="CG13" s="1045"/>
      <c r="CH13" s="1018">
        <v>3</v>
      </c>
      <c r="CI13" s="1019"/>
      <c r="CJ13" s="1019"/>
      <c r="CK13" s="1019"/>
      <c r="CL13" s="1020"/>
      <c r="CM13" s="1018">
        <v>88</v>
      </c>
      <c r="CN13" s="1019"/>
      <c r="CO13" s="1019"/>
      <c r="CP13" s="1019"/>
      <c r="CQ13" s="1020"/>
      <c r="CR13" s="1018">
        <v>50</v>
      </c>
      <c r="CS13" s="1019"/>
      <c r="CT13" s="1019"/>
      <c r="CU13" s="1019"/>
      <c r="CV13" s="1020"/>
      <c r="CW13" s="1018" t="s">
        <v>568</v>
      </c>
      <c r="CX13" s="1019"/>
      <c r="CY13" s="1019"/>
      <c r="CZ13" s="1019"/>
      <c r="DA13" s="1020"/>
      <c r="DB13" s="1018" t="s">
        <v>568</v>
      </c>
      <c r="DC13" s="1019"/>
      <c r="DD13" s="1019"/>
      <c r="DE13" s="1019"/>
      <c r="DF13" s="1020"/>
      <c r="DG13" s="1018" t="s">
        <v>568</v>
      </c>
      <c r="DH13" s="1019"/>
      <c r="DI13" s="1019"/>
      <c r="DJ13" s="1019"/>
      <c r="DK13" s="1020"/>
      <c r="DL13" s="1018" t="s">
        <v>568</v>
      </c>
      <c r="DM13" s="1019"/>
      <c r="DN13" s="1019"/>
      <c r="DO13" s="1019"/>
      <c r="DP13" s="1020"/>
      <c r="DQ13" s="1018" t="s">
        <v>568</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075"/>
      <c r="AL14" s="1076"/>
      <c r="AM14" s="1076"/>
      <c r="AN14" s="1076"/>
      <c r="AO14" s="1076"/>
      <c r="AP14" s="1076"/>
      <c r="AQ14" s="1076"/>
      <c r="AR14" s="1076"/>
      <c r="AS14" s="1076"/>
      <c r="AT14" s="1076"/>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3" t="s">
        <v>560</v>
      </c>
      <c r="BT14" s="1044"/>
      <c r="BU14" s="1044"/>
      <c r="BV14" s="1044"/>
      <c r="BW14" s="1044"/>
      <c r="BX14" s="1044"/>
      <c r="BY14" s="1044"/>
      <c r="BZ14" s="1044"/>
      <c r="CA14" s="1044"/>
      <c r="CB14" s="1044"/>
      <c r="CC14" s="1044"/>
      <c r="CD14" s="1044"/>
      <c r="CE14" s="1044"/>
      <c r="CF14" s="1044"/>
      <c r="CG14" s="1045"/>
      <c r="CH14" s="1018">
        <v>32</v>
      </c>
      <c r="CI14" s="1019"/>
      <c r="CJ14" s="1019"/>
      <c r="CK14" s="1019"/>
      <c r="CL14" s="1020"/>
      <c r="CM14" s="1018">
        <v>922</v>
      </c>
      <c r="CN14" s="1019"/>
      <c r="CO14" s="1019"/>
      <c r="CP14" s="1019"/>
      <c r="CQ14" s="1020"/>
      <c r="CR14" s="1018">
        <v>300</v>
      </c>
      <c r="CS14" s="1019"/>
      <c r="CT14" s="1019"/>
      <c r="CU14" s="1019"/>
      <c r="CV14" s="1020"/>
      <c r="CW14" s="1018" t="s">
        <v>568</v>
      </c>
      <c r="CX14" s="1019"/>
      <c r="CY14" s="1019"/>
      <c r="CZ14" s="1019"/>
      <c r="DA14" s="1020"/>
      <c r="DB14" s="1018" t="s">
        <v>568</v>
      </c>
      <c r="DC14" s="1019"/>
      <c r="DD14" s="1019"/>
      <c r="DE14" s="1019"/>
      <c r="DF14" s="1020"/>
      <c r="DG14" s="1018" t="s">
        <v>568</v>
      </c>
      <c r="DH14" s="1019"/>
      <c r="DI14" s="1019"/>
      <c r="DJ14" s="1019"/>
      <c r="DK14" s="1020"/>
      <c r="DL14" s="1018" t="s">
        <v>568</v>
      </c>
      <c r="DM14" s="1019"/>
      <c r="DN14" s="1019"/>
      <c r="DO14" s="1019"/>
      <c r="DP14" s="1020"/>
      <c r="DQ14" s="1018" t="s">
        <v>568</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075"/>
      <c r="AL15" s="1076"/>
      <c r="AM15" s="1076"/>
      <c r="AN15" s="1076"/>
      <c r="AO15" s="1076"/>
      <c r="AP15" s="1076"/>
      <c r="AQ15" s="1076"/>
      <c r="AR15" s="1076"/>
      <c r="AS15" s="1076"/>
      <c r="AT15" s="1076"/>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3" t="s">
        <v>561</v>
      </c>
      <c r="BT15" s="1044"/>
      <c r="BU15" s="1044"/>
      <c r="BV15" s="1044"/>
      <c r="BW15" s="1044"/>
      <c r="BX15" s="1044"/>
      <c r="BY15" s="1044"/>
      <c r="BZ15" s="1044"/>
      <c r="CA15" s="1044"/>
      <c r="CB15" s="1044"/>
      <c r="CC15" s="1044"/>
      <c r="CD15" s="1044"/>
      <c r="CE15" s="1044"/>
      <c r="CF15" s="1044"/>
      <c r="CG15" s="1045"/>
      <c r="CH15" s="1018">
        <v>-2</v>
      </c>
      <c r="CI15" s="1019"/>
      <c r="CJ15" s="1019"/>
      <c r="CK15" s="1019"/>
      <c r="CL15" s="1020"/>
      <c r="CM15" s="1018">
        <v>71</v>
      </c>
      <c r="CN15" s="1019"/>
      <c r="CO15" s="1019"/>
      <c r="CP15" s="1019"/>
      <c r="CQ15" s="1020"/>
      <c r="CR15" s="1018">
        <v>25</v>
      </c>
      <c r="CS15" s="1019"/>
      <c r="CT15" s="1019"/>
      <c r="CU15" s="1019"/>
      <c r="CV15" s="1020"/>
      <c r="CW15" s="1018" t="s">
        <v>568</v>
      </c>
      <c r="CX15" s="1019"/>
      <c r="CY15" s="1019"/>
      <c r="CZ15" s="1019"/>
      <c r="DA15" s="1020"/>
      <c r="DB15" s="1018" t="s">
        <v>568</v>
      </c>
      <c r="DC15" s="1019"/>
      <c r="DD15" s="1019"/>
      <c r="DE15" s="1019"/>
      <c r="DF15" s="1020"/>
      <c r="DG15" s="1018" t="s">
        <v>568</v>
      </c>
      <c r="DH15" s="1019"/>
      <c r="DI15" s="1019"/>
      <c r="DJ15" s="1019"/>
      <c r="DK15" s="1020"/>
      <c r="DL15" s="1018" t="s">
        <v>568</v>
      </c>
      <c r="DM15" s="1019"/>
      <c r="DN15" s="1019"/>
      <c r="DO15" s="1019"/>
      <c r="DP15" s="1020"/>
      <c r="DQ15" s="1018" t="s">
        <v>568</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075"/>
      <c r="AL16" s="1076"/>
      <c r="AM16" s="1076"/>
      <c r="AN16" s="1076"/>
      <c r="AO16" s="1076"/>
      <c r="AP16" s="1076"/>
      <c r="AQ16" s="1076"/>
      <c r="AR16" s="1076"/>
      <c r="AS16" s="1076"/>
      <c r="AT16" s="1076"/>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3" t="s">
        <v>562</v>
      </c>
      <c r="BT16" s="1044"/>
      <c r="BU16" s="1044"/>
      <c r="BV16" s="1044"/>
      <c r="BW16" s="1044"/>
      <c r="BX16" s="1044"/>
      <c r="BY16" s="1044"/>
      <c r="BZ16" s="1044"/>
      <c r="CA16" s="1044"/>
      <c r="CB16" s="1044"/>
      <c r="CC16" s="1044"/>
      <c r="CD16" s="1044"/>
      <c r="CE16" s="1044"/>
      <c r="CF16" s="1044"/>
      <c r="CG16" s="1045"/>
      <c r="CH16" s="1018">
        <v>1</v>
      </c>
      <c r="CI16" s="1019"/>
      <c r="CJ16" s="1019"/>
      <c r="CK16" s="1019"/>
      <c r="CL16" s="1020"/>
      <c r="CM16" s="1018">
        <v>588</v>
      </c>
      <c r="CN16" s="1019"/>
      <c r="CO16" s="1019"/>
      <c r="CP16" s="1019"/>
      <c r="CQ16" s="1020"/>
      <c r="CR16" s="1018">
        <v>300</v>
      </c>
      <c r="CS16" s="1019"/>
      <c r="CT16" s="1019"/>
      <c r="CU16" s="1019"/>
      <c r="CV16" s="1020"/>
      <c r="CW16" s="1018">
        <v>97</v>
      </c>
      <c r="CX16" s="1019"/>
      <c r="CY16" s="1019"/>
      <c r="CZ16" s="1019"/>
      <c r="DA16" s="1020"/>
      <c r="DB16" s="1018" t="s">
        <v>568</v>
      </c>
      <c r="DC16" s="1019"/>
      <c r="DD16" s="1019"/>
      <c r="DE16" s="1019"/>
      <c r="DF16" s="1020"/>
      <c r="DG16" s="1018" t="s">
        <v>568</v>
      </c>
      <c r="DH16" s="1019"/>
      <c r="DI16" s="1019"/>
      <c r="DJ16" s="1019"/>
      <c r="DK16" s="1020"/>
      <c r="DL16" s="1018" t="s">
        <v>568</v>
      </c>
      <c r="DM16" s="1019"/>
      <c r="DN16" s="1019"/>
      <c r="DO16" s="1019"/>
      <c r="DP16" s="1020"/>
      <c r="DQ16" s="1018" t="s">
        <v>568</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075"/>
      <c r="AL17" s="1076"/>
      <c r="AM17" s="1076"/>
      <c r="AN17" s="1076"/>
      <c r="AO17" s="1076"/>
      <c r="AP17" s="1076"/>
      <c r="AQ17" s="1076"/>
      <c r="AR17" s="1076"/>
      <c r="AS17" s="1076"/>
      <c r="AT17" s="1076"/>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3" t="s">
        <v>563</v>
      </c>
      <c r="BT17" s="1044"/>
      <c r="BU17" s="1044"/>
      <c r="BV17" s="1044"/>
      <c r="BW17" s="1044"/>
      <c r="BX17" s="1044"/>
      <c r="BY17" s="1044"/>
      <c r="BZ17" s="1044"/>
      <c r="CA17" s="1044"/>
      <c r="CB17" s="1044"/>
      <c r="CC17" s="1044"/>
      <c r="CD17" s="1044"/>
      <c r="CE17" s="1044"/>
      <c r="CF17" s="1044"/>
      <c r="CG17" s="1045"/>
      <c r="CH17" s="1018">
        <v>1</v>
      </c>
      <c r="CI17" s="1019"/>
      <c r="CJ17" s="1019"/>
      <c r="CK17" s="1019"/>
      <c r="CL17" s="1020"/>
      <c r="CM17" s="1018">
        <v>14</v>
      </c>
      <c r="CN17" s="1019"/>
      <c r="CO17" s="1019"/>
      <c r="CP17" s="1019"/>
      <c r="CQ17" s="1020"/>
      <c r="CR17" s="1018">
        <v>4</v>
      </c>
      <c r="CS17" s="1019"/>
      <c r="CT17" s="1019"/>
      <c r="CU17" s="1019"/>
      <c r="CV17" s="1020"/>
      <c r="CW17" s="1018" t="s">
        <v>568</v>
      </c>
      <c r="CX17" s="1019"/>
      <c r="CY17" s="1019"/>
      <c r="CZ17" s="1019"/>
      <c r="DA17" s="1020"/>
      <c r="DB17" s="1018" t="s">
        <v>568</v>
      </c>
      <c r="DC17" s="1019"/>
      <c r="DD17" s="1019"/>
      <c r="DE17" s="1019"/>
      <c r="DF17" s="1020"/>
      <c r="DG17" s="1018" t="s">
        <v>568</v>
      </c>
      <c r="DH17" s="1019"/>
      <c r="DI17" s="1019"/>
      <c r="DJ17" s="1019"/>
      <c r="DK17" s="1020"/>
      <c r="DL17" s="1018" t="s">
        <v>568</v>
      </c>
      <c r="DM17" s="1019"/>
      <c r="DN17" s="1019"/>
      <c r="DO17" s="1019"/>
      <c r="DP17" s="1020"/>
      <c r="DQ17" s="1018" t="s">
        <v>568</v>
      </c>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075"/>
      <c r="AL18" s="1076"/>
      <c r="AM18" s="1076"/>
      <c r="AN18" s="1076"/>
      <c r="AO18" s="1076"/>
      <c r="AP18" s="1076"/>
      <c r="AQ18" s="1076"/>
      <c r="AR18" s="1076"/>
      <c r="AS18" s="1076"/>
      <c r="AT18" s="1076"/>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3" t="s">
        <v>564</v>
      </c>
      <c r="BT18" s="1044"/>
      <c r="BU18" s="1044"/>
      <c r="BV18" s="1044"/>
      <c r="BW18" s="1044"/>
      <c r="BX18" s="1044"/>
      <c r="BY18" s="1044"/>
      <c r="BZ18" s="1044"/>
      <c r="CA18" s="1044"/>
      <c r="CB18" s="1044"/>
      <c r="CC18" s="1044"/>
      <c r="CD18" s="1044"/>
      <c r="CE18" s="1044"/>
      <c r="CF18" s="1044"/>
      <c r="CG18" s="1045"/>
      <c r="CH18" s="1018">
        <v>0</v>
      </c>
      <c r="CI18" s="1019"/>
      <c r="CJ18" s="1019"/>
      <c r="CK18" s="1019"/>
      <c r="CL18" s="1020"/>
      <c r="CM18" s="1018">
        <v>5</v>
      </c>
      <c r="CN18" s="1019"/>
      <c r="CO18" s="1019"/>
      <c r="CP18" s="1019"/>
      <c r="CQ18" s="1020"/>
      <c r="CR18" s="1018">
        <v>3</v>
      </c>
      <c r="CS18" s="1019"/>
      <c r="CT18" s="1019"/>
      <c r="CU18" s="1019"/>
      <c r="CV18" s="1020"/>
      <c r="CW18" s="1018">
        <v>35</v>
      </c>
      <c r="CX18" s="1019"/>
      <c r="CY18" s="1019"/>
      <c r="CZ18" s="1019"/>
      <c r="DA18" s="1020"/>
      <c r="DB18" s="1018" t="s">
        <v>568</v>
      </c>
      <c r="DC18" s="1019"/>
      <c r="DD18" s="1019"/>
      <c r="DE18" s="1019"/>
      <c r="DF18" s="1020"/>
      <c r="DG18" s="1018" t="s">
        <v>568</v>
      </c>
      <c r="DH18" s="1019"/>
      <c r="DI18" s="1019"/>
      <c r="DJ18" s="1019"/>
      <c r="DK18" s="1020"/>
      <c r="DL18" s="1018" t="s">
        <v>568</v>
      </c>
      <c r="DM18" s="1019"/>
      <c r="DN18" s="1019"/>
      <c r="DO18" s="1019"/>
      <c r="DP18" s="1020"/>
      <c r="DQ18" s="1018" t="s">
        <v>568</v>
      </c>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075"/>
      <c r="AL19" s="1076"/>
      <c r="AM19" s="1076"/>
      <c r="AN19" s="1076"/>
      <c r="AO19" s="1076"/>
      <c r="AP19" s="1076"/>
      <c r="AQ19" s="1076"/>
      <c r="AR19" s="1076"/>
      <c r="AS19" s="1076"/>
      <c r="AT19" s="1076"/>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3" t="s">
        <v>565</v>
      </c>
      <c r="BT19" s="1044"/>
      <c r="BU19" s="1044"/>
      <c r="BV19" s="1044"/>
      <c r="BW19" s="1044"/>
      <c r="BX19" s="1044"/>
      <c r="BY19" s="1044"/>
      <c r="BZ19" s="1044"/>
      <c r="CA19" s="1044"/>
      <c r="CB19" s="1044"/>
      <c r="CC19" s="1044"/>
      <c r="CD19" s="1044"/>
      <c r="CE19" s="1044"/>
      <c r="CF19" s="1044"/>
      <c r="CG19" s="1045"/>
      <c r="CH19" s="1018">
        <v>13</v>
      </c>
      <c r="CI19" s="1019"/>
      <c r="CJ19" s="1019"/>
      <c r="CK19" s="1019"/>
      <c r="CL19" s="1020"/>
      <c r="CM19" s="1018">
        <v>29</v>
      </c>
      <c r="CN19" s="1019"/>
      <c r="CO19" s="1019"/>
      <c r="CP19" s="1019"/>
      <c r="CQ19" s="1020"/>
      <c r="CR19" s="1018">
        <v>3</v>
      </c>
      <c r="CS19" s="1019"/>
      <c r="CT19" s="1019"/>
      <c r="CU19" s="1019"/>
      <c r="CV19" s="1020"/>
      <c r="CW19" s="1018" t="s">
        <v>568</v>
      </c>
      <c r="CX19" s="1019"/>
      <c r="CY19" s="1019"/>
      <c r="CZ19" s="1019"/>
      <c r="DA19" s="1020"/>
      <c r="DB19" s="1018" t="s">
        <v>568</v>
      </c>
      <c r="DC19" s="1019"/>
      <c r="DD19" s="1019"/>
      <c r="DE19" s="1019"/>
      <c r="DF19" s="1020"/>
      <c r="DG19" s="1018" t="s">
        <v>568</v>
      </c>
      <c r="DH19" s="1019"/>
      <c r="DI19" s="1019"/>
      <c r="DJ19" s="1019"/>
      <c r="DK19" s="1020"/>
      <c r="DL19" s="1018" t="s">
        <v>568</v>
      </c>
      <c r="DM19" s="1019"/>
      <c r="DN19" s="1019"/>
      <c r="DO19" s="1019"/>
      <c r="DP19" s="1020"/>
      <c r="DQ19" s="1018" t="s">
        <v>568</v>
      </c>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075"/>
      <c r="AL20" s="1076"/>
      <c r="AM20" s="1076"/>
      <c r="AN20" s="1076"/>
      <c r="AO20" s="1076"/>
      <c r="AP20" s="1076"/>
      <c r="AQ20" s="1076"/>
      <c r="AR20" s="1076"/>
      <c r="AS20" s="1076"/>
      <c r="AT20" s="1076"/>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075"/>
      <c r="AL21" s="1076"/>
      <c r="AM21" s="1076"/>
      <c r="AN21" s="1076"/>
      <c r="AO21" s="1076"/>
      <c r="AP21" s="1076"/>
      <c r="AQ21" s="1076"/>
      <c r="AR21" s="1076"/>
      <c r="AS21" s="1076"/>
      <c r="AT21" s="1076"/>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2"/>
      <c r="R22" s="1113"/>
      <c r="S22" s="1113"/>
      <c r="T22" s="1113"/>
      <c r="U22" s="1113"/>
      <c r="V22" s="1113"/>
      <c r="W22" s="1113"/>
      <c r="X22" s="1113"/>
      <c r="Y22" s="1113"/>
      <c r="Z22" s="1113"/>
      <c r="AA22" s="1113"/>
      <c r="AB22" s="1113"/>
      <c r="AC22" s="1113"/>
      <c r="AD22" s="1113"/>
      <c r="AE22" s="1114"/>
      <c r="AF22" s="1048"/>
      <c r="AG22" s="1049"/>
      <c r="AH22" s="1049"/>
      <c r="AI22" s="1049"/>
      <c r="AJ22" s="1050"/>
      <c r="AK22" s="1108"/>
      <c r="AL22" s="1109"/>
      <c r="AM22" s="1109"/>
      <c r="AN22" s="1109"/>
      <c r="AO22" s="1109"/>
      <c r="AP22" s="1109"/>
      <c r="AQ22" s="1109"/>
      <c r="AR22" s="1109"/>
      <c r="AS22" s="1109"/>
      <c r="AT22" s="1109"/>
      <c r="AU22" s="1110"/>
      <c r="AV22" s="1110"/>
      <c r="AW22" s="1110"/>
      <c r="AX22" s="1110"/>
      <c r="AY22" s="1111"/>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372</v>
      </c>
      <c r="B23" s="973" t="s">
        <v>373</v>
      </c>
      <c r="C23" s="974"/>
      <c r="D23" s="974"/>
      <c r="E23" s="974"/>
      <c r="F23" s="974"/>
      <c r="G23" s="974"/>
      <c r="H23" s="974"/>
      <c r="I23" s="974"/>
      <c r="J23" s="974"/>
      <c r="K23" s="974"/>
      <c r="L23" s="974"/>
      <c r="M23" s="974"/>
      <c r="N23" s="974"/>
      <c r="O23" s="974"/>
      <c r="P23" s="975"/>
      <c r="Q23" s="1099">
        <v>247079</v>
      </c>
      <c r="R23" s="1100"/>
      <c r="S23" s="1100"/>
      <c r="T23" s="1100"/>
      <c r="U23" s="1100"/>
      <c r="V23" s="1100">
        <v>239599</v>
      </c>
      <c r="W23" s="1100"/>
      <c r="X23" s="1100"/>
      <c r="Y23" s="1100"/>
      <c r="Z23" s="1100"/>
      <c r="AA23" s="1100">
        <f>AA7+AA8+AA9+AA10</f>
        <v>7479</v>
      </c>
      <c r="AB23" s="1100"/>
      <c r="AC23" s="1100"/>
      <c r="AD23" s="1100"/>
      <c r="AE23" s="1101"/>
      <c r="AF23" s="1102">
        <v>5794</v>
      </c>
      <c r="AG23" s="1100"/>
      <c r="AH23" s="1100"/>
      <c r="AI23" s="1100"/>
      <c r="AJ23" s="1103"/>
      <c r="AK23" s="1104"/>
      <c r="AL23" s="1105"/>
      <c r="AM23" s="1105"/>
      <c r="AN23" s="1105"/>
      <c r="AO23" s="1105"/>
      <c r="AP23" s="1100">
        <v>278200</v>
      </c>
      <c r="AQ23" s="1100"/>
      <c r="AR23" s="1100"/>
      <c r="AS23" s="1100"/>
      <c r="AT23" s="1100"/>
      <c r="AU23" s="1106"/>
      <c r="AV23" s="1106"/>
      <c r="AW23" s="1106"/>
      <c r="AX23" s="1106"/>
      <c r="AY23" s="1107"/>
      <c r="AZ23" s="1096" t="s">
        <v>223</v>
      </c>
      <c r="BA23" s="1097"/>
      <c r="BB23" s="1097"/>
      <c r="BC23" s="1097"/>
      <c r="BD23" s="1098"/>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5" t="s">
        <v>374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4" t="s">
        <v>375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90" t="s">
        <v>379</v>
      </c>
      <c r="AG26" s="1037"/>
      <c r="AH26" s="1037"/>
      <c r="AI26" s="1037"/>
      <c r="AJ26" s="1091"/>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2"/>
      <c r="AG27" s="1040"/>
      <c r="AH27" s="1040"/>
      <c r="AI27" s="1040"/>
      <c r="AJ27" s="1093"/>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80" t="s">
        <v>384</v>
      </c>
      <c r="C28" s="1081"/>
      <c r="D28" s="1081"/>
      <c r="E28" s="1081"/>
      <c r="F28" s="1081"/>
      <c r="G28" s="1081"/>
      <c r="H28" s="1081"/>
      <c r="I28" s="1081"/>
      <c r="J28" s="1081"/>
      <c r="K28" s="1081"/>
      <c r="L28" s="1081"/>
      <c r="M28" s="1081"/>
      <c r="N28" s="1081"/>
      <c r="O28" s="1081"/>
      <c r="P28" s="1082"/>
      <c r="Q28" s="1083">
        <v>79085</v>
      </c>
      <c r="R28" s="1084"/>
      <c r="S28" s="1084"/>
      <c r="T28" s="1084"/>
      <c r="U28" s="1084"/>
      <c r="V28" s="1084">
        <v>84400</v>
      </c>
      <c r="W28" s="1084"/>
      <c r="X28" s="1084"/>
      <c r="Y28" s="1084"/>
      <c r="Z28" s="1084"/>
      <c r="AA28" s="1084">
        <f>Q28-V28</f>
        <v>-5315</v>
      </c>
      <c r="AB28" s="1084"/>
      <c r="AC28" s="1084"/>
      <c r="AD28" s="1084"/>
      <c r="AE28" s="1085"/>
      <c r="AF28" s="1086">
        <v>-5315</v>
      </c>
      <c r="AG28" s="1084"/>
      <c r="AH28" s="1084"/>
      <c r="AI28" s="1084"/>
      <c r="AJ28" s="1087"/>
      <c r="AK28" s="1088" t="s">
        <v>566</v>
      </c>
      <c r="AL28" s="1089"/>
      <c r="AM28" s="1089"/>
      <c r="AN28" s="1089"/>
      <c r="AO28" s="1089"/>
      <c r="AP28" s="1077" t="s">
        <v>566</v>
      </c>
      <c r="AQ28" s="1077"/>
      <c r="AR28" s="1077"/>
      <c r="AS28" s="1077"/>
      <c r="AT28" s="1077"/>
      <c r="AU28" s="1077" t="s">
        <v>566</v>
      </c>
      <c r="AV28" s="1077"/>
      <c r="AW28" s="1077"/>
      <c r="AX28" s="1077"/>
      <c r="AY28" s="1077"/>
      <c r="AZ28" s="1077" t="s">
        <v>566</v>
      </c>
      <c r="BA28" s="1077"/>
      <c r="BB28" s="1077"/>
      <c r="BC28" s="1077"/>
      <c r="BD28" s="1077"/>
      <c r="BE28" s="1078"/>
      <c r="BF28" s="1078"/>
      <c r="BG28" s="1078"/>
      <c r="BH28" s="1078"/>
      <c r="BI28" s="1079"/>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385</v>
      </c>
      <c r="C29" s="1067"/>
      <c r="D29" s="1067"/>
      <c r="E29" s="1067"/>
      <c r="F29" s="1067"/>
      <c r="G29" s="1067"/>
      <c r="H29" s="1067"/>
      <c r="I29" s="1067"/>
      <c r="J29" s="1067"/>
      <c r="K29" s="1067"/>
      <c r="L29" s="1067"/>
      <c r="M29" s="1067"/>
      <c r="N29" s="1067"/>
      <c r="O29" s="1067"/>
      <c r="P29" s="1068"/>
      <c r="Q29" s="1072">
        <v>47042</v>
      </c>
      <c r="R29" s="1073"/>
      <c r="S29" s="1073"/>
      <c r="T29" s="1073"/>
      <c r="U29" s="1073"/>
      <c r="V29" s="1073">
        <v>46400</v>
      </c>
      <c r="W29" s="1073"/>
      <c r="X29" s="1073"/>
      <c r="Y29" s="1073"/>
      <c r="Z29" s="1073"/>
      <c r="AA29" s="1073">
        <f>Q29-V29</f>
        <v>642</v>
      </c>
      <c r="AB29" s="1073"/>
      <c r="AC29" s="1073"/>
      <c r="AD29" s="1073"/>
      <c r="AE29" s="1074"/>
      <c r="AF29" s="1048">
        <v>642</v>
      </c>
      <c r="AG29" s="1049"/>
      <c r="AH29" s="1049"/>
      <c r="AI29" s="1049"/>
      <c r="AJ29" s="1050"/>
      <c r="AK29" s="1075" t="s">
        <v>566</v>
      </c>
      <c r="AL29" s="1076"/>
      <c r="AM29" s="1076"/>
      <c r="AN29" s="1076"/>
      <c r="AO29" s="1076"/>
      <c r="AP29" s="1000" t="s">
        <v>566</v>
      </c>
      <c r="AQ29" s="1000"/>
      <c r="AR29" s="1000"/>
      <c r="AS29" s="1000"/>
      <c r="AT29" s="1000"/>
      <c r="AU29" s="1000" t="s">
        <v>566</v>
      </c>
      <c r="AV29" s="1000"/>
      <c r="AW29" s="1000"/>
      <c r="AX29" s="1000"/>
      <c r="AY29" s="1000"/>
      <c r="AZ29" s="1000" t="s">
        <v>566</v>
      </c>
      <c r="BA29" s="1000"/>
      <c r="BB29" s="1000"/>
      <c r="BC29" s="1000"/>
      <c r="BD29" s="1000"/>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386</v>
      </c>
      <c r="C30" s="1067"/>
      <c r="D30" s="1067"/>
      <c r="E30" s="1067"/>
      <c r="F30" s="1067"/>
      <c r="G30" s="1067"/>
      <c r="H30" s="1067"/>
      <c r="I30" s="1067"/>
      <c r="J30" s="1067"/>
      <c r="K30" s="1067"/>
      <c r="L30" s="1067"/>
      <c r="M30" s="1067"/>
      <c r="N30" s="1067"/>
      <c r="O30" s="1067"/>
      <c r="P30" s="1068"/>
      <c r="Q30" s="1072">
        <v>7104</v>
      </c>
      <c r="R30" s="1073"/>
      <c r="S30" s="1073"/>
      <c r="T30" s="1073"/>
      <c r="U30" s="1073"/>
      <c r="V30" s="1073">
        <v>7033</v>
      </c>
      <c r="W30" s="1073"/>
      <c r="X30" s="1073"/>
      <c r="Y30" s="1073"/>
      <c r="Z30" s="1073"/>
      <c r="AA30" s="1073">
        <f>Q30-V30</f>
        <v>71</v>
      </c>
      <c r="AB30" s="1073"/>
      <c r="AC30" s="1073"/>
      <c r="AD30" s="1073"/>
      <c r="AE30" s="1074"/>
      <c r="AF30" s="1048">
        <v>71</v>
      </c>
      <c r="AG30" s="1049"/>
      <c r="AH30" s="1049"/>
      <c r="AI30" s="1049"/>
      <c r="AJ30" s="1050"/>
      <c r="AK30" s="1075" t="s">
        <v>566</v>
      </c>
      <c r="AL30" s="1076"/>
      <c r="AM30" s="1076"/>
      <c r="AN30" s="1076"/>
      <c r="AO30" s="1076"/>
      <c r="AP30" s="1000" t="s">
        <v>567</v>
      </c>
      <c r="AQ30" s="1000"/>
      <c r="AR30" s="1000"/>
      <c r="AS30" s="1000"/>
      <c r="AT30" s="1000"/>
      <c r="AU30" s="1000" t="s">
        <v>567</v>
      </c>
      <c r="AV30" s="1000"/>
      <c r="AW30" s="1000"/>
      <c r="AX30" s="1000"/>
      <c r="AY30" s="1000"/>
      <c r="AZ30" s="1000" t="s">
        <v>567</v>
      </c>
      <c r="BA30" s="1000"/>
      <c r="BB30" s="1000"/>
      <c r="BC30" s="1000"/>
      <c r="BD30" s="1000"/>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387</v>
      </c>
      <c r="C31" s="1067"/>
      <c r="D31" s="1067"/>
      <c r="E31" s="1067"/>
      <c r="F31" s="1067"/>
      <c r="G31" s="1067"/>
      <c r="H31" s="1067"/>
      <c r="I31" s="1067"/>
      <c r="J31" s="1067"/>
      <c r="K31" s="1067"/>
      <c r="L31" s="1067"/>
      <c r="M31" s="1067"/>
      <c r="N31" s="1067"/>
      <c r="O31" s="1067"/>
      <c r="P31" s="1068"/>
      <c r="Q31" s="1072">
        <v>21657</v>
      </c>
      <c r="R31" s="1073"/>
      <c r="S31" s="1073"/>
      <c r="T31" s="1073"/>
      <c r="U31" s="1073"/>
      <c r="V31" s="1073">
        <v>19683</v>
      </c>
      <c r="W31" s="1073"/>
      <c r="X31" s="1073"/>
      <c r="Y31" s="1073"/>
      <c r="Z31" s="1073"/>
      <c r="AA31" s="1073">
        <v>1974</v>
      </c>
      <c r="AB31" s="1073"/>
      <c r="AC31" s="1073"/>
      <c r="AD31" s="1073"/>
      <c r="AE31" s="1074"/>
      <c r="AF31" s="1048">
        <v>9854</v>
      </c>
      <c r="AG31" s="1049"/>
      <c r="AH31" s="1049"/>
      <c r="AI31" s="1049"/>
      <c r="AJ31" s="1050"/>
      <c r="AK31" s="1009">
        <v>442</v>
      </c>
      <c r="AL31" s="1000"/>
      <c r="AM31" s="1000"/>
      <c r="AN31" s="1000"/>
      <c r="AO31" s="1000"/>
      <c r="AP31" s="1000">
        <v>23645</v>
      </c>
      <c r="AQ31" s="1000"/>
      <c r="AR31" s="1000"/>
      <c r="AS31" s="1000"/>
      <c r="AT31" s="1000"/>
      <c r="AU31" s="1000">
        <v>11235</v>
      </c>
      <c r="AV31" s="1000"/>
      <c r="AW31" s="1000"/>
      <c r="AX31" s="1000"/>
      <c r="AY31" s="1000"/>
      <c r="AZ31" s="1000" t="s">
        <v>566</v>
      </c>
      <c r="BA31" s="1000"/>
      <c r="BB31" s="1000"/>
      <c r="BC31" s="1000"/>
      <c r="BD31" s="1000"/>
      <c r="BE31" s="1061" t="s">
        <v>388</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389</v>
      </c>
      <c r="C32" s="1067"/>
      <c r="D32" s="1067"/>
      <c r="E32" s="1067"/>
      <c r="F32" s="1067"/>
      <c r="G32" s="1067"/>
      <c r="H32" s="1067"/>
      <c r="I32" s="1067"/>
      <c r="J32" s="1067"/>
      <c r="K32" s="1067"/>
      <c r="L32" s="1067"/>
      <c r="M32" s="1067"/>
      <c r="N32" s="1067"/>
      <c r="O32" s="1067"/>
      <c r="P32" s="1068"/>
      <c r="Q32" s="1072">
        <v>13533</v>
      </c>
      <c r="R32" s="1073"/>
      <c r="S32" s="1073"/>
      <c r="T32" s="1073"/>
      <c r="U32" s="1073"/>
      <c r="V32" s="1073">
        <v>5063</v>
      </c>
      <c r="W32" s="1073"/>
      <c r="X32" s="1073"/>
      <c r="Y32" s="1073"/>
      <c r="Z32" s="1073"/>
      <c r="AA32" s="1073">
        <v>8469</v>
      </c>
      <c r="AB32" s="1073"/>
      <c r="AC32" s="1073"/>
      <c r="AD32" s="1073"/>
      <c r="AE32" s="1074"/>
      <c r="AF32" s="1048">
        <v>2718</v>
      </c>
      <c r="AG32" s="1049"/>
      <c r="AH32" s="1049"/>
      <c r="AI32" s="1049"/>
      <c r="AJ32" s="1050"/>
      <c r="AK32" s="1009">
        <v>594</v>
      </c>
      <c r="AL32" s="1000"/>
      <c r="AM32" s="1000"/>
      <c r="AN32" s="1000"/>
      <c r="AO32" s="1000"/>
      <c r="AP32" s="1000">
        <v>1758</v>
      </c>
      <c r="AQ32" s="1000"/>
      <c r="AR32" s="1000"/>
      <c r="AS32" s="1000"/>
      <c r="AT32" s="1000"/>
      <c r="AU32" s="1000">
        <v>149</v>
      </c>
      <c r="AV32" s="1000"/>
      <c r="AW32" s="1000"/>
      <c r="AX32" s="1000"/>
      <c r="AY32" s="1000"/>
      <c r="AZ32" s="1000" t="s">
        <v>566</v>
      </c>
      <c r="BA32" s="1000"/>
      <c r="BB32" s="1000"/>
      <c r="BC32" s="1000"/>
      <c r="BD32" s="1000"/>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390</v>
      </c>
      <c r="C33" s="1067"/>
      <c r="D33" s="1067"/>
      <c r="E33" s="1067"/>
      <c r="F33" s="1067"/>
      <c r="G33" s="1067"/>
      <c r="H33" s="1067"/>
      <c r="I33" s="1067"/>
      <c r="J33" s="1067"/>
      <c r="K33" s="1067"/>
      <c r="L33" s="1067"/>
      <c r="M33" s="1067"/>
      <c r="N33" s="1067"/>
      <c r="O33" s="1067"/>
      <c r="P33" s="1068"/>
      <c r="Q33" s="1072">
        <v>11647</v>
      </c>
      <c r="R33" s="1073"/>
      <c r="S33" s="1073"/>
      <c r="T33" s="1073"/>
      <c r="U33" s="1073"/>
      <c r="V33" s="1073">
        <v>9979</v>
      </c>
      <c r="W33" s="1073"/>
      <c r="X33" s="1073"/>
      <c r="Y33" s="1073"/>
      <c r="Z33" s="1073"/>
      <c r="AA33" s="1073">
        <v>1668</v>
      </c>
      <c r="AB33" s="1073"/>
      <c r="AC33" s="1073"/>
      <c r="AD33" s="1073"/>
      <c r="AE33" s="1074"/>
      <c r="AF33" s="1048">
        <v>10153</v>
      </c>
      <c r="AG33" s="1049"/>
      <c r="AH33" s="1049"/>
      <c r="AI33" s="1049"/>
      <c r="AJ33" s="1050"/>
      <c r="AK33" s="1009">
        <v>56</v>
      </c>
      <c r="AL33" s="1000"/>
      <c r="AM33" s="1000"/>
      <c r="AN33" s="1000"/>
      <c r="AO33" s="1000"/>
      <c r="AP33" s="1000">
        <v>40991</v>
      </c>
      <c r="AQ33" s="1000"/>
      <c r="AR33" s="1000"/>
      <c r="AS33" s="1000"/>
      <c r="AT33" s="1000"/>
      <c r="AU33" s="1000">
        <v>1517</v>
      </c>
      <c r="AV33" s="1000"/>
      <c r="AW33" s="1000"/>
      <c r="AX33" s="1000"/>
      <c r="AY33" s="1000"/>
      <c r="AZ33" s="1000" t="s">
        <v>566</v>
      </c>
      <c r="BA33" s="1000"/>
      <c r="BB33" s="1000"/>
      <c r="BC33" s="1000"/>
      <c r="BD33" s="1000"/>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391</v>
      </c>
      <c r="C34" s="1067"/>
      <c r="D34" s="1067"/>
      <c r="E34" s="1067"/>
      <c r="F34" s="1067"/>
      <c r="G34" s="1067"/>
      <c r="H34" s="1067"/>
      <c r="I34" s="1067"/>
      <c r="J34" s="1067"/>
      <c r="K34" s="1067"/>
      <c r="L34" s="1067"/>
      <c r="M34" s="1067"/>
      <c r="N34" s="1067"/>
      <c r="O34" s="1067"/>
      <c r="P34" s="1068"/>
      <c r="Q34" s="1072">
        <v>7</v>
      </c>
      <c r="R34" s="1073"/>
      <c r="S34" s="1073"/>
      <c r="T34" s="1073"/>
      <c r="U34" s="1073"/>
      <c r="V34" s="1073">
        <v>6</v>
      </c>
      <c r="W34" s="1073"/>
      <c r="X34" s="1073"/>
      <c r="Y34" s="1073"/>
      <c r="Z34" s="1073"/>
      <c r="AA34" s="1073">
        <v>1</v>
      </c>
      <c r="AB34" s="1073"/>
      <c r="AC34" s="1073"/>
      <c r="AD34" s="1073"/>
      <c r="AE34" s="1074"/>
      <c r="AF34" s="1048">
        <v>116</v>
      </c>
      <c r="AG34" s="1049"/>
      <c r="AH34" s="1049"/>
      <c r="AI34" s="1049"/>
      <c r="AJ34" s="1050"/>
      <c r="AK34" s="1000" t="s">
        <v>566</v>
      </c>
      <c r="AL34" s="1000"/>
      <c r="AM34" s="1000"/>
      <c r="AN34" s="1000"/>
      <c r="AO34" s="1000"/>
      <c r="AP34" s="1000" t="s">
        <v>566</v>
      </c>
      <c r="AQ34" s="1000"/>
      <c r="AR34" s="1000"/>
      <c r="AS34" s="1000"/>
      <c r="AT34" s="1000"/>
      <c r="AU34" s="1000" t="s">
        <v>566</v>
      </c>
      <c r="AV34" s="1000"/>
      <c r="AW34" s="1000"/>
      <c r="AX34" s="1000"/>
      <c r="AY34" s="1000"/>
      <c r="AZ34" s="1000" t="s">
        <v>566</v>
      </c>
      <c r="BA34" s="1000"/>
      <c r="BB34" s="1000"/>
      <c r="BC34" s="1000"/>
      <c r="BD34" s="1000"/>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392</v>
      </c>
      <c r="C35" s="1067"/>
      <c r="D35" s="1067"/>
      <c r="E35" s="1067"/>
      <c r="F35" s="1067"/>
      <c r="G35" s="1067"/>
      <c r="H35" s="1067"/>
      <c r="I35" s="1067"/>
      <c r="J35" s="1067"/>
      <c r="K35" s="1067"/>
      <c r="L35" s="1067"/>
      <c r="M35" s="1067"/>
      <c r="N35" s="1067"/>
      <c r="O35" s="1067"/>
      <c r="P35" s="1068"/>
      <c r="Q35" s="1072">
        <v>8364</v>
      </c>
      <c r="R35" s="1073"/>
      <c r="S35" s="1073"/>
      <c r="T35" s="1073"/>
      <c r="U35" s="1073"/>
      <c r="V35" s="1073">
        <v>7738</v>
      </c>
      <c r="W35" s="1073"/>
      <c r="X35" s="1073"/>
      <c r="Y35" s="1073"/>
      <c r="Z35" s="1073"/>
      <c r="AA35" s="1073">
        <v>626</v>
      </c>
      <c r="AB35" s="1073"/>
      <c r="AC35" s="1073"/>
      <c r="AD35" s="1073"/>
      <c r="AE35" s="1074"/>
      <c r="AF35" s="1048">
        <v>4447</v>
      </c>
      <c r="AG35" s="1049"/>
      <c r="AH35" s="1049"/>
      <c r="AI35" s="1049"/>
      <c r="AJ35" s="1050"/>
      <c r="AK35" s="1009">
        <v>754</v>
      </c>
      <c r="AL35" s="1000"/>
      <c r="AM35" s="1000"/>
      <c r="AN35" s="1000"/>
      <c r="AO35" s="1000"/>
      <c r="AP35" s="1000">
        <v>27073</v>
      </c>
      <c r="AQ35" s="1000"/>
      <c r="AR35" s="1000"/>
      <c r="AS35" s="1000"/>
      <c r="AT35" s="1000"/>
      <c r="AU35" s="1000">
        <v>8772</v>
      </c>
      <c r="AV35" s="1000"/>
      <c r="AW35" s="1000"/>
      <c r="AX35" s="1000"/>
      <c r="AY35" s="1000"/>
      <c r="AZ35" s="1000" t="s">
        <v>566</v>
      </c>
      <c r="BA35" s="1000"/>
      <c r="BB35" s="1000"/>
      <c r="BC35" s="1000"/>
      <c r="BD35" s="1000"/>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393</v>
      </c>
      <c r="C36" s="1067"/>
      <c r="D36" s="1067"/>
      <c r="E36" s="1067"/>
      <c r="F36" s="1067"/>
      <c r="G36" s="1067"/>
      <c r="H36" s="1067"/>
      <c r="I36" s="1067"/>
      <c r="J36" s="1067"/>
      <c r="K36" s="1067"/>
      <c r="L36" s="1067"/>
      <c r="M36" s="1067"/>
      <c r="N36" s="1067"/>
      <c r="O36" s="1067"/>
      <c r="P36" s="1068"/>
      <c r="Q36" s="1072">
        <v>2227</v>
      </c>
      <c r="R36" s="1073"/>
      <c r="S36" s="1073"/>
      <c r="T36" s="1073"/>
      <c r="U36" s="1073"/>
      <c r="V36" s="1073">
        <v>2471</v>
      </c>
      <c r="W36" s="1073"/>
      <c r="X36" s="1073"/>
      <c r="Y36" s="1073"/>
      <c r="Z36" s="1073"/>
      <c r="AA36" s="1073">
        <v>-244</v>
      </c>
      <c r="AB36" s="1073"/>
      <c r="AC36" s="1073"/>
      <c r="AD36" s="1073"/>
      <c r="AE36" s="1074"/>
      <c r="AF36" s="1048">
        <v>934</v>
      </c>
      <c r="AG36" s="1049"/>
      <c r="AH36" s="1049"/>
      <c r="AI36" s="1049"/>
      <c r="AJ36" s="1050"/>
      <c r="AK36" s="1009">
        <v>118</v>
      </c>
      <c r="AL36" s="1000"/>
      <c r="AM36" s="1000"/>
      <c r="AN36" s="1000"/>
      <c r="AO36" s="1000"/>
      <c r="AP36" s="1000">
        <v>2836</v>
      </c>
      <c r="AQ36" s="1000"/>
      <c r="AR36" s="1000"/>
      <c r="AS36" s="1000"/>
      <c r="AT36" s="1000"/>
      <c r="AU36" s="1000">
        <v>23</v>
      </c>
      <c r="AV36" s="1000"/>
      <c r="AW36" s="1000"/>
      <c r="AX36" s="1000"/>
      <c r="AY36" s="1000"/>
      <c r="AZ36" s="1000" t="s">
        <v>566</v>
      </c>
      <c r="BA36" s="1000"/>
      <c r="BB36" s="1000"/>
      <c r="BC36" s="1000"/>
      <c r="BD36" s="1000"/>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394</v>
      </c>
      <c r="C37" s="1067"/>
      <c r="D37" s="1067"/>
      <c r="E37" s="1067"/>
      <c r="F37" s="1067"/>
      <c r="G37" s="1067"/>
      <c r="H37" s="1067"/>
      <c r="I37" s="1067"/>
      <c r="J37" s="1067"/>
      <c r="K37" s="1067"/>
      <c r="L37" s="1067"/>
      <c r="M37" s="1067"/>
      <c r="N37" s="1067"/>
      <c r="O37" s="1067"/>
      <c r="P37" s="1068"/>
      <c r="Q37" s="1072">
        <v>2295</v>
      </c>
      <c r="R37" s="1073"/>
      <c r="S37" s="1073"/>
      <c r="T37" s="1073"/>
      <c r="U37" s="1073"/>
      <c r="V37" s="1073">
        <v>2281</v>
      </c>
      <c r="W37" s="1073"/>
      <c r="X37" s="1073"/>
      <c r="Y37" s="1073"/>
      <c r="Z37" s="1073"/>
      <c r="AA37" s="1073">
        <v>14</v>
      </c>
      <c r="AB37" s="1073"/>
      <c r="AC37" s="1073"/>
      <c r="AD37" s="1073"/>
      <c r="AE37" s="1074"/>
      <c r="AF37" s="1048">
        <v>14</v>
      </c>
      <c r="AG37" s="1049"/>
      <c r="AH37" s="1049"/>
      <c r="AI37" s="1049"/>
      <c r="AJ37" s="1050"/>
      <c r="AK37" s="1009">
        <v>167</v>
      </c>
      <c r="AL37" s="1000"/>
      <c r="AM37" s="1000"/>
      <c r="AN37" s="1000"/>
      <c r="AO37" s="1000"/>
      <c r="AP37" s="1000">
        <v>3047</v>
      </c>
      <c r="AQ37" s="1000"/>
      <c r="AR37" s="1000"/>
      <c r="AS37" s="1000"/>
      <c r="AT37" s="1000"/>
      <c r="AU37" s="1000">
        <v>2828</v>
      </c>
      <c r="AV37" s="1000"/>
      <c r="AW37" s="1000"/>
      <c r="AX37" s="1000"/>
      <c r="AY37" s="1000"/>
      <c r="AZ37" s="1000" t="s">
        <v>566</v>
      </c>
      <c r="BA37" s="1000"/>
      <c r="BB37" s="1000"/>
      <c r="BC37" s="1000"/>
      <c r="BD37" s="1000"/>
      <c r="BE37" s="1061" t="s">
        <v>395</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396</v>
      </c>
      <c r="C38" s="1067"/>
      <c r="D38" s="1067"/>
      <c r="E38" s="1067"/>
      <c r="F38" s="1067"/>
      <c r="G38" s="1067"/>
      <c r="H38" s="1067"/>
      <c r="I38" s="1067"/>
      <c r="J38" s="1067"/>
      <c r="K38" s="1067"/>
      <c r="L38" s="1067"/>
      <c r="M38" s="1067"/>
      <c r="N38" s="1067"/>
      <c r="O38" s="1067"/>
      <c r="P38" s="1068"/>
      <c r="Q38" s="1072">
        <v>102</v>
      </c>
      <c r="R38" s="1073"/>
      <c r="S38" s="1073"/>
      <c r="T38" s="1073"/>
      <c r="U38" s="1073"/>
      <c r="V38" s="1073">
        <v>102</v>
      </c>
      <c r="W38" s="1073"/>
      <c r="X38" s="1073"/>
      <c r="Y38" s="1073"/>
      <c r="Z38" s="1073"/>
      <c r="AA38" s="1073">
        <v>0</v>
      </c>
      <c r="AB38" s="1073"/>
      <c r="AC38" s="1073"/>
      <c r="AD38" s="1073"/>
      <c r="AE38" s="1074"/>
      <c r="AF38" s="1048" t="s">
        <v>223</v>
      </c>
      <c r="AG38" s="1049"/>
      <c r="AH38" s="1049"/>
      <c r="AI38" s="1049"/>
      <c r="AJ38" s="1050"/>
      <c r="AK38" s="1009">
        <v>62</v>
      </c>
      <c r="AL38" s="1000"/>
      <c r="AM38" s="1000"/>
      <c r="AN38" s="1000"/>
      <c r="AO38" s="1000"/>
      <c r="AP38" s="1000">
        <v>564</v>
      </c>
      <c r="AQ38" s="1000"/>
      <c r="AR38" s="1000"/>
      <c r="AS38" s="1000"/>
      <c r="AT38" s="1000"/>
      <c r="AU38" s="1000" t="s">
        <v>566</v>
      </c>
      <c r="AV38" s="1000"/>
      <c r="AW38" s="1000"/>
      <c r="AX38" s="1000"/>
      <c r="AY38" s="1000"/>
      <c r="AZ38" s="1000" t="s">
        <v>566</v>
      </c>
      <c r="BA38" s="1000"/>
      <c r="BB38" s="1000"/>
      <c r="BC38" s="1000"/>
      <c r="BD38" s="1000"/>
      <c r="BE38" s="1061" t="s">
        <v>395</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372</v>
      </c>
      <c r="B63" s="973" t="s">
        <v>398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23633</v>
      </c>
      <c r="AG63" s="988"/>
      <c r="AH63" s="988"/>
      <c r="AI63" s="988"/>
      <c r="AJ63" s="1059"/>
      <c r="AK63" s="1060"/>
      <c r="AL63" s="992"/>
      <c r="AM63" s="992"/>
      <c r="AN63" s="992"/>
      <c r="AO63" s="992"/>
      <c r="AP63" s="988">
        <v>99914</v>
      </c>
      <c r="AQ63" s="988"/>
      <c r="AR63" s="988"/>
      <c r="AS63" s="988"/>
      <c r="AT63" s="988"/>
      <c r="AU63" s="988">
        <v>24524</v>
      </c>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400</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380</v>
      </c>
      <c r="AL66" s="1025"/>
      <c r="AM66" s="1025"/>
      <c r="AN66" s="1025"/>
      <c r="AO66" s="1026"/>
      <c r="AP66" s="1030" t="s">
        <v>381</v>
      </c>
      <c r="AQ66" s="1031"/>
      <c r="AR66" s="1031"/>
      <c r="AS66" s="1031"/>
      <c r="AT66" s="1032"/>
      <c r="AU66" s="1030" t="s">
        <v>401</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551</v>
      </c>
      <c r="C68" s="1015"/>
      <c r="D68" s="1015"/>
      <c r="E68" s="1015"/>
      <c r="F68" s="1015"/>
      <c r="G68" s="1015"/>
      <c r="H68" s="1015"/>
      <c r="I68" s="1015"/>
      <c r="J68" s="1015"/>
      <c r="K68" s="1015"/>
      <c r="L68" s="1015"/>
      <c r="M68" s="1015"/>
      <c r="N68" s="1015"/>
      <c r="O68" s="1015"/>
      <c r="P68" s="1016"/>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t="s">
        <v>567</v>
      </c>
      <c r="AQ68" s="1011"/>
      <c r="AR68" s="1011"/>
      <c r="AS68" s="1011"/>
      <c r="AT68" s="1011"/>
      <c r="AU68" s="1011" t="s">
        <v>566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552</v>
      </c>
      <c r="C69" s="1004"/>
      <c r="D69" s="1004"/>
      <c r="E69" s="1004"/>
      <c r="F69" s="1004"/>
      <c r="G69" s="1004"/>
      <c r="H69" s="1004"/>
      <c r="I69" s="1004"/>
      <c r="J69" s="1004"/>
      <c r="K69" s="1004"/>
      <c r="L69" s="1004"/>
      <c r="M69" s="1004"/>
      <c r="N69" s="1004"/>
      <c r="O69" s="1004"/>
      <c r="P69" s="1005"/>
      <c r="Q69" s="1006">
        <v>1973</v>
      </c>
      <c r="R69" s="1000"/>
      <c r="S69" s="1000"/>
      <c r="T69" s="1000"/>
      <c r="U69" s="1000"/>
      <c r="V69" s="1000">
        <v>1969</v>
      </c>
      <c r="W69" s="1000"/>
      <c r="X69" s="1000"/>
      <c r="Y69" s="1000"/>
      <c r="Z69" s="1000"/>
      <c r="AA69" s="1000">
        <v>4</v>
      </c>
      <c r="AB69" s="1000"/>
      <c r="AC69" s="1000"/>
      <c r="AD69" s="1000"/>
      <c r="AE69" s="1000"/>
      <c r="AF69" s="1000">
        <v>4</v>
      </c>
      <c r="AG69" s="1000"/>
      <c r="AH69" s="1000"/>
      <c r="AI69" s="1000"/>
      <c r="AJ69" s="1000"/>
      <c r="AK69" s="1000">
        <v>0</v>
      </c>
      <c r="AL69" s="1000"/>
      <c r="AM69" s="1000"/>
      <c r="AN69" s="1000"/>
      <c r="AO69" s="1000"/>
      <c r="AP69" s="1000" t="s">
        <v>567</v>
      </c>
      <c r="AQ69" s="1000"/>
      <c r="AR69" s="1000"/>
      <c r="AS69" s="1000"/>
      <c r="AT69" s="1000"/>
      <c r="AU69" s="1000" t="s">
        <v>566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553</v>
      </c>
      <c r="C70" s="1004"/>
      <c r="D70" s="1004"/>
      <c r="E70" s="1004"/>
      <c r="F70" s="1004"/>
      <c r="G70" s="1004"/>
      <c r="H70" s="1004"/>
      <c r="I70" s="1004"/>
      <c r="J70" s="1004"/>
      <c r="K70" s="1004"/>
      <c r="L70" s="1004"/>
      <c r="M70" s="1004"/>
      <c r="N70" s="1004"/>
      <c r="O70" s="1004"/>
      <c r="P70" s="1005"/>
      <c r="Q70" s="1006">
        <v>277097</v>
      </c>
      <c r="R70" s="1000"/>
      <c r="S70" s="1000"/>
      <c r="T70" s="1000"/>
      <c r="U70" s="1000"/>
      <c r="V70" s="1000">
        <v>265172</v>
      </c>
      <c r="W70" s="1000"/>
      <c r="X70" s="1000"/>
      <c r="Y70" s="1000"/>
      <c r="Z70" s="1000"/>
      <c r="AA70" s="1000">
        <v>11924</v>
      </c>
      <c r="AB70" s="1000"/>
      <c r="AC70" s="1000"/>
      <c r="AD70" s="1000"/>
      <c r="AE70" s="1000"/>
      <c r="AF70" s="1000">
        <v>11924</v>
      </c>
      <c r="AG70" s="1000"/>
      <c r="AH70" s="1000"/>
      <c r="AI70" s="1000"/>
      <c r="AJ70" s="1000"/>
      <c r="AK70" s="1000">
        <v>1891</v>
      </c>
      <c r="AL70" s="1000"/>
      <c r="AM70" s="1000"/>
      <c r="AN70" s="1000"/>
      <c r="AO70" s="1000"/>
      <c r="AP70" s="1000" t="s">
        <v>566</v>
      </c>
      <c r="AQ70" s="1000"/>
      <c r="AR70" s="1000"/>
      <c r="AS70" s="1000"/>
      <c r="AT70" s="1000"/>
      <c r="AU70" s="1000" t="s">
        <v>566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372</v>
      </c>
      <c r="B88" s="973" t="s">
        <v>402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13373</v>
      </c>
      <c r="AG88" s="988"/>
      <c r="AH88" s="988"/>
      <c r="AI88" s="988"/>
      <c r="AJ88" s="988"/>
      <c r="AK88" s="992"/>
      <c r="AL88" s="992"/>
      <c r="AM88" s="992"/>
      <c r="AN88" s="992"/>
      <c r="AO88" s="992"/>
      <c r="AP88" s="988" t="s">
        <v>570</v>
      </c>
      <c r="AQ88" s="988"/>
      <c r="AR88" s="988"/>
      <c r="AS88" s="988"/>
      <c r="AT88" s="988"/>
      <c r="AU88" s="988" t="s">
        <v>571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403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1383</v>
      </c>
      <c r="CS102" s="980"/>
      <c r="CT102" s="980"/>
      <c r="CU102" s="980"/>
      <c r="CV102" s="981"/>
      <c r="CW102" s="979">
        <v>166</v>
      </c>
      <c r="CX102" s="980"/>
      <c r="CY102" s="980"/>
      <c r="CZ102" s="980"/>
      <c r="DA102" s="981"/>
      <c r="DB102" s="979" t="s">
        <v>571</v>
      </c>
      <c r="DC102" s="980"/>
      <c r="DD102" s="980"/>
      <c r="DE102" s="980"/>
      <c r="DF102" s="981"/>
      <c r="DG102" s="979" t="s">
        <v>572</v>
      </c>
      <c r="DH102" s="980"/>
      <c r="DI102" s="980"/>
      <c r="DJ102" s="980"/>
      <c r="DK102" s="981"/>
      <c r="DL102" s="979" t="s">
        <v>572</v>
      </c>
      <c r="DM102" s="980"/>
      <c r="DN102" s="980"/>
      <c r="DO102" s="980"/>
      <c r="DP102" s="981"/>
      <c r="DQ102" s="979" t="s">
        <v>571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411</v>
      </c>
      <c r="AB109" s="923"/>
      <c r="AC109" s="923"/>
      <c r="AD109" s="923"/>
      <c r="AE109" s="924"/>
      <c r="AF109" s="925" t="s">
        <v>289</v>
      </c>
      <c r="AG109" s="923"/>
      <c r="AH109" s="923"/>
      <c r="AI109" s="923"/>
      <c r="AJ109" s="924"/>
      <c r="AK109" s="925" t="s">
        <v>288</v>
      </c>
      <c r="AL109" s="923"/>
      <c r="AM109" s="923"/>
      <c r="AN109" s="923"/>
      <c r="AO109" s="924"/>
      <c r="AP109" s="925" t="s">
        <v>412</v>
      </c>
      <c r="AQ109" s="923"/>
      <c r="AR109" s="923"/>
      <c r="AS109" s="923"/>
      <c r="AT109" s="954"/>
      <c r="AU109" s="922" t="s">
        <v>410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411</v>
      </c>
      <c r="BR109" s="923"/>
      <c r="BS109" s="923"/>
      <c r="BT109" s="923"/>
      <c r="BU109" s="924"/>
      <c r="BV109" s="925" t="s">
        <v>289</v>
      </c>
      <c r="BW109" s="923"/>
      <c r="BX109" s="923"/>
      <c r="BY109" s="923"/>
      <c r="BZ109" s="924"/>
      <c r="CA109" s="925" t="s">
        <v>288</v>
      </c>
      <c r="CB109" s="923"/>
      <c r="CC109" s="923"/>
      <c r="CD109" s="923"/>
      <c r="CE109" s="924"/>
      <c r="CF109" s="961" t="s">
        <v>412</v>
      </c>
      <c r="CG109" s="961"/>
      <c r="CH109" s="961"/>
      <c r="CI109" s="961"/>
      <c r="CJ109" s="961"/>
      <c r="CK109" s="925" t="s">
        <v>413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411</v>
      </c>
      <c r="DH109" s="923"/>
      <c r="DI109" s="923"/>
      <c r="DJ109" s="923"/>
      <c r="DK109" s="924"/>
      <c r="DL109" s="925" t="s">
        <v>289</v>
      </c>
      <c r="DM109" s="923"/>
      <c r="DN109" s="923"/>
      <c r="DO109" s="923"/>
      <c r="DP109" s="924"/>
      <c r="DQ109" s="925" t="s">
        <v>288</v>
      </c>
      <c r="DR109" s="923"/>
      <c r="DS109" s="923"/>
      <c r="DT109" s="923"/>
      <c r="DU109" s="924"/>
      <c r="DV109" s="925" t="s">
        <v>412</v>
      </c>
      <c r="DW109" s="923"/>
      <c r="DX109" s="923"/>
      <c r="DY109" s="923"/>
      <c r="DZ109" s="954"/>
    </row>
    <row r="110" spans="1:131" s="199" customFormat="1" ht="26.25" customHeight="1">
      <c r="A110" s="825" t="s">
        <v>414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26002857</v>
      </c>
      <c r="AB110" s="916"/>
      <c r="AC110" s="916"/>
      <c r="AD110" s="916"/>
      <c r="AE110" s="917"/>
      <c r="AF110" s="918">
        <v>25215649</v>
      </c>
      <c r="AG110" s="916"/>
      <c r="AH110" s="916"/>
      <c r="AI110" s="916"/>
      <c r="AJ110" s="917"/>
      <c r="AK110" s="918">
        <v>23841648</v>
      </c>
      <c r="AL110" s="916"/>
      <c r="AM110" s="916"/>
      <c r="AN110" s="916"/>
      <c r="AO110" s="917"/>
      <c r="AP110" s="919">
        <v>21.2</v>
      </c>
      <c r="AQ110" s="920"/>
      <c r="AR110" s="920"/>
      <c r="AS110" s="920"/>
      <c r="AT110" s="921"/>
      <c r="AU110" s="955" t="s">
        <v>61</v>
      </c>
      <c r="AV110" s="956"/>
      <c r="AW110" s="956"/>
      <c r="AX110" s="956"/>
      <c r="AY110" s="956"/>
      <c r="AZ110" s="881" t="s">
        <v>415</v>
      </c>
      <c r="BA110" s="826"/>
      <c r="BB110" s="826"/>
      <c r="BC110" s="826"/>
      <c r="BD110" s="826"/>
      <c r="BE110" s="826"/>
      <c r="BF110" s="826"/>
      <c r="BG110" s="826"/>
      <c r="BH110" s="826"/>
      <c r="BI110" s="826"/>
      <c r="BJ110" s="826"/>
      <c r="BK110" s="826"/>
      <c r="BL110" s="826"/>
      <c r="BM110" s="826"/>
      <c r="BN110" s="826"/>
      <c r="BO110" s="826"/>
      <c r="BP110" s="827"/>
      <c r="BQ110" s="882">
        <v>280358379</v>
      </c>
      <c r="BR110" s="863"/>
      <c r="BS110" s="863"/>
      <c r="BT110" s="863"/>
      <c r="BU110" s="863"/>
      <c r="BV110" s="863">
        <v>280123635</v>
      </c>
      <c r="BW110" s="863"/>
      <c r="BX110" s="863"/>
      <c r="BY110" s="863"/>
      <c r="BZ110" s="863"/>
      <c r="CA110" s="863">
        <v>278200416</v>
      </c>
      <c r="CB110" s="863"/>
      <c r="CC110" s="863"/>
      <c r="CD110" s="863"/>
      <c r="CE110" s="863"/>
      <c r="CF110" s="887">
        <v>247.9</v>
      </c>
      <c r="CG110" s="888"/>
      <c r="CH110" s="888"/>
      <c r="CI110" s="888"/>
      <c r="CJ110" s="888"/>
      <c r="CK110" s="951" t="s">
        <v>416</v>
      </c>
      <c r="CL110" s="837"/>
      <c r="CM110" s="912" t="s">
        <v>417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636015</v>
      </c>
      <c r="DH110" s="863"/>
      <c r="DI110" s="863"/>
      <c r="DJ110" s="863"/>
      <c r="DK110" s="863"/>
      <c r="DL110" s="863">
        <v>580210</v>
      </c>
      <c r="DM110" s="863"/>
      <c r="DN110" s="863"/>
      <c r="DO110" s="863"/>
      <c r="DP110" s="863"/>
      <c r="DQ110" s="863">
        <v>524405</v>
      </c>
      <c r="DR110" s="863"/>
      <c r="DS110" s="863"/>
      <c r="DT110" s="863"/>
      <c r="DU110" s="863"/>
      <c r="DV110" s="864">
        <v>0.5</v>
      </c>
      <c r="DW110" s="864"/>
      <c r="DX110" s="864"/>
      <c r="DY110" s="864"/>
      <c r="DZ110" s="865"/>
    </row>
    <row r="111" spans="1:131" s="199" customFormat="1" ht="26.25" customHeight="1">
      <c r="A111" s="792" t="s">
        <v>418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419</v>
      </c>
      <c r="BA111" s="768"/>
      <c r="BB111" s="768"/>
      <c r="BC111" s="768"/>
      <c r="BD111" s="768"/>
      <c r="BE111" s="768"/>
      <c r="BF111" s="768"/>
      <c r="BG111" s="768"/>
      <c r="BH111" s="768"/>
      <c r="BI111" s="768"/>
      <c r="BJ111" s="768"/>
      <c r="BK111" s="768"/>
      <c r="BL111" s="768"/>
      <c r="BM111" s="768"/>
      <c r="BN111" s="768"/>
      <c r="BO111" s="768"/>
      <c r="BP111" s="769"/>
      <c r="BQ111" s="834">
        <v>636015</v>
      </c>
      <c r="BR111" s="835"/>
      <c r="BS111" s="835"/>
      <c r="BT111" s="835"/>
      <c r="BU111" s="835"/>
      <c r="BV111" s="835">
        <v>580210</v>
      </c>
      <c r="BW111" s="835"/>
      <c r="BX111" s="835"/>
      <c r="BY111" s="835"/>
      <c r="BZ111" s="835"/>
      <c r="CA111" s="835">
        <v>524405</v>
      </c>
      <c r="CB111" s="835"/>
      <c r="CC111" s="835"/>
      <c r="CD111" s="835"/>
      <c r="CE111" s="835"/>
      <c r="CF111" s="896">
        <v>0.5</v>
      </c>
      <c r="CG111" s="897"/>
      <c r="CH111" s="897"/>
      <c r="CI111" s="897"/>
      <c r="CJ111" s="897"/>
      <c r="CK111" s="952"/>
      <c r="CL111" s="839"/>
      <c r="CM111" s="842" t="s">
        <v>420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c r="A112" s="937" t="s">
        <v>421</v>
      </c>
      <c r="B112" s="938"/>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423</v>
      </c>
      <c r="BA112" s="768"/>
      <c r="BB112" s="768"/>
      <c r="BC112" s="768"/>
      <c r="BD112" s="768"/>
      <c r="BE112" s="768"/>
      <c r="BF112" s="768"/>
      <c r="BG112" s="768"/>
      <c r="BH112" s="768"/>
      <c r="BI112" s="768"/>
      <c r="BJ112" s="768"/>
      <c r="BK112" s="768"/>
      <c r="BL112" s="768"/>
      <c r="BM112" s="768"/>
      <c r="BN112" s="768"/>
      <c r="BO112" s="768"/>
      <c r="BP112" s="769"/>
      <c r="BQ112" s="834">
        <v>24947315</v>
      </c>
      <c r="BR112" s="835"/>
      <c r="BS112" s="835"/>
      <c r="BT112" s="835"/>
      <c r="BU112" s="835"/>
      <c r="BV112" s="835">
        <v>24509111</v>
      </c>
      <c r="BW112" s="835"/>
      <c r="BX112" s="835"/>
      <c r="BY112" s="835"/>
      <c r="BZ112" s="835"/>
      <c r="CA112" s="835">
        <v>24523144</v>
      </c>
      <c r="CB112" s="835"/>
      <c r="CC112" s="835"/>
      <c r="CD112" s="835"/>
      <c r="CE112" s="835"/>
      <c r="CF112" s="896">
        <v>21.9</v>
      </c>
      <c r="CG112" s="897"/>
      <c r="CH112" s="897"/>
      <c r="CI112" s="897"/>
      <c r="CJ112" s="897"/>
      <c r="CK112" s="952"/>
      <c r="CL112" s="839"/>
      <c r="CM112" s="842" t="s">
        <v>424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c r="A113" s="939"/>
      <c r="B113" s="940"/>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1595733</v>
      </c>
      <c r="AB113" s="944"/>
      <c r="AC113" s="944"/>
      <c r="AD113" s="944"/>
      <c r="AE113" s="945"/>
      <c r="AF113" s="946">
        <v>1662915</v>
      </c>
      <c r="AG113" s="944"/>
      <c r="AH113" s="944"/>
      <c r="AI113" s="944"/>
      <c r="AJ113" s="945"/>
      <c r="AK113" s="946">
        <v>1591200</v>
      </c>
      <c r="AL113" s="944"/>
      <c r="AM113" s="944"/>
      <c r="AN113" s="944"/>
      <c r="AO113" s="945"/>
      <c r="AP113" s="947">
        <v>1.4</v>
      </c>
      <c r="AQ113" s="948"/>
      <c r="AR113" s="948"/>
      <c r="AS113" s="948"/>
      <c r="AT113" s="949"/>
      <c r="AU113" s="957"/>
      <c r="AV113" s="958"/>
      <c r="AW113" s="958"/>
      <c r="AX113" s="958"/>
      <c r="AY113" s="958"/>
      <c r="AZ113" s="833" t="s">
        <v>426</v>
      </c>
      <c r="BA113" s="768"/>
      <c r="BB113" s="768"/>
      <c r="BC113" s="768"/>
      <c r="BD113" s="768"/>
      <c r="BE113" s="768"/>
      <c r="BF113" s="768"/>
      <c r="BG113" s="768"/>
      <c r="BH113" s="768"/>
      <c r="BI113" s="768"/>
      <c r="BJ113" s="768"/>
      <c r="BK113" s="768"/>
      <c r="BL113" s="768"/>
      <c r="BM113" s="768"/>
      <c r="BN113" s="768"/>
      <c r="BO113" s="768"/>
      <c r="BP113" s="769"/>
      <c r="BQ113" s="834" t="s">
        <v>223</v>
      </c>
      <c r="BR113" s="835"/>
      <c r="BS113" s="835"/>
      <c r="BT113" s="835"/>
      <c r="BU113" s="835"/>
      <c r="BV113" s="835" t="s">
        <v>223</v>
      </c>
      <c r="BW113" s="835"/>
      <c r="BX113" s="835"/>
      <c r="BY113" s="835"/>
      <c r="BZ113" s="835"/>
      <c r="CA113" s="835" t="s">
        <v>223</v>
      </c>
      <c r="CB113" s="835"/>
      <c r="CC113" s="835"/>
      <c r="CD113" s="835"/>
      <c r="CE113" s="835"/>
      <c r="CF113" s="896" t="s">
        <v>223</v>
      </c>
      <c r="CG113" s="897"/>
      <c r="CH113" s="897"/>
      <c r="CI113" s="897"/>
      <c r="CJ113" s="897"/>
      <c r="CK113" s="952"/>
      <c r="CL113" s="839"/>
      <c r="CM113" s="842" t="s">
        <v>427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c r="A114" s="939"/>
      <c r="B114" s="940"/>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223</v>
      </c>
      <c r="AB114" s="798"/>
      <c r="AC114" s="798"/>
      <c r="AD114" s="798"/>
      <c r="AE114" s="799"/>
      <c r="AF114" s="800" t="s">
        <v>223</v>
      </c>
      <c r="AG114" s="798"/>
      <c r="AH114" s="798"/>
      <c r="AI114" s="798"/>
      <c r="AJ114" s="799"/>
      <c r="AK114" s="800" t="s">
        <v>223</v>
      </c>
      <c r="AL114" s="798"/>
      <c r="AM114" s="798"/>
      <c r="AN114" s="798"/>
      <c r="AO114" s="799"/>
      <c r="AP114" s="845" t="s">
        <v>223</v>
      </c>
      <c r="AQ114" s="846"/>
      <c r="AR114" s="846"/>
      <c r="AS114" s="846"/>
      <c r="AT114" s="847"/>
      <c r="AU114" s="957"/>
      <c r="AV114" s="958"/>
      <c r="AW114" s="958"/>
      <c r="AX114" s="958"/>
      <c r="AY114" s="958"/>
      <c r="AZ114" s="833" t="s">
        <v>429</v>
      </c>
      <c r="BA114" s="768"/>
      <c r="BB114" s="768"/>
      <c r="BC114" s="768"/>
      <c r="BD114" s="768"/>
      <c r="BE114" s="768"/>
      <c r="BF114" s="768"/>
      <c r="BG114" s="768"/>
      <c r="BH114" s="768"/>
      <c r="BI114" s="768"/>
      <c r="BJ114" s="768"/>
      <c r="BK114" s="768"/>
      <c r="BL114" s="768"/>
      <c r="BM114" s="768"/>
      <c r="BN114" s="768"/>
      <c r="BO114" s="768"/>
      <c r="BP114" s="769"/>
      <c r="BQ114" s="834">
        <v>33265752</v>
      </c>
      <c r="BR114" s="835"/>
      <c r="BS114" s="835"/>
      <c r="BT114" s="835"/>
      <c r="BU114" s="835"/>
      <c r="BV114" s="835">
        <v>33940838</v>
      </c>
      <c r="BW114" s="835"/>
      <c r="BX114" s="835"/>
      <c r="BY114" s="835"/>
      <c r="BZ114" s="835"/>
      <c r="CA114" s="835">
        <v>32354831</v>
      </c>
      <c r="CB114" s="835"/>
      <c r="CC114" s="835"/>
      <c r="CD114" s="835"/>
      <c r="CE114" s="835"/>
      <c r="CF114" s="896">
        <v>28.8</v>
      </c>
      <c r="CG114" s="897"/>
      <c r="CH114" s="897"/>
      <c r="CI114" s="897"/>
      <c r="CJ114" s="897"/>
      <c r="CK114" s="952"/>
      <c r="CL114" s="839"/>
      <c r="CM114" s="842" t="s">
        <v>430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c r="A115" s="939"/>
      <c r="B115" s="940"/>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66065</v>
      </c>
      <c r="AB115" s="944"/>
      <c r="AC115" s="944"/>
      <c r="AD115" s="944"/>
      <c r="AE115" s="945"/>
      <c r="AF115" s="946">
        <v>67324</v>
      </c>
      <c r="AG115" s="944"/>
      <c r="AH115" s="944"/>
      <c r="AI115" s="944"/>
      <c r="AJ115" s="945"/>
      <c r="AK115" s="946">
        <v>66665</v>
      </c>
      <c r="AL115" s="944"/>
      <c r="AM115" s="944"/>
      <c r="AN115" s="944"/>
      <c r="AO115" s="945"/>
      <c r="AP115" s="947">
        <v>0.1</v>
      </c>
      <c r="AQ115" s="948"/>
      <c r="AR115" s="948"/>
      <c r="AS115" s="948"/>
      <c r="AT115" s="949"/>
      <c r="AU115" s="957"/>
      <c r="AV115" s="958"/>
      <c r="AW115" s="958"/>
      <c r="AX115" s="958"/>
      <c r="AY115" s="958"/>
      <c r="AZ115" s="833" t="s">
        <v>432</v>
      </c>
      <c r="BA115" s="768"/>
      <c r="BB115" s="768"/>
      <c r="BC115" s="768"/>
      <c r="BD115" s="768"/>
      <c r="BE115" s="768"/>
      <c r="BF115" s="768"/>
      <c r="BG115" s="768"/>
      <c r="BH115" s="768"/>
      <c r="BI115" s="768"/>
      <c r="BJ115" s="768"/>
      <c r="BK115" s="768"/>
      <c r="BL115" s="768"/>
      <c r="BM115" s="768"/>
      <c r="BN115" s="768"/>
      <c r="BO115" s="768"/>
      <c r="BP115" s="769"/>
      <c r="BQ115" s="834">
        <v>285373</v>
      </c>
      <c r="BR115" s="835"/>
      <c r="BS115" s="835"/>
      <c r="BT115" s="835"/>
      <c r="BU115" s="835"/>
      <c r="BV115" s="835">
        <v>289577</v>
      </c>
      <c r="BW115" s="835"/>
      <c r="BX115" s="835"/>
      <c r="BY115" s="835"/>
      <c r="BZ115" s="835"/>
      <c r="CA115" s="835">
        <v>196360</v>
      </c>
      <c r="CB115" s="835"/>
      <c r="CC115" s="835"/>
      <c r="CD115" s="835"/>
      <c r="CE115" s="835"/>
      <c r="CF115" s="896">
        <v>0.2</v>
      </c>
      <c r="CG115" s="897"/>
      <c r="CH115" s="897"/>
      <c r="CI115" s="897"/>
      <c r="CJ115" s="897"/>
      <c r="CK115" s="952"/>
      <c r="CL115" s="839"/>
      <c r="CM115" s="833" t="s">
        <v>433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c r="A116" s="941"/>
      <c r="B116" s="942"/>
      <c r="C116" s="901" t="s">
        <v>434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435</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436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437</v>
      </c>
      <c r="Z117" s="924"/>
      <c r="AA117" s="929">
        <v>27664655</v>
      </c>
      <c r="AB117" s="930"/>
      <c r="AC117" s="930"/>
      <c r="AD117" s="930"/>
      <c r="AE117" s="931"/>
      <c r="AF117" s="932">
        <v>26945888</v>
      </c>
      <c r="AG117" s="930"/>
      <c r="AH117" s="930"/>
      <c r="AI117" s="930"/>
      <c r="AJ117" s="931"/>
      <c r="AK117" s="932">
        <v>25499513</v>
      </c>
      <c r="AL117" s="930"/>
      <c r="AM117" s="930"/>
      <c r="AN117" s="930"/>
      <c r="AO117" s="931"/>
      <c r="AP117" s="933"/>
      <c r="AQ117" s="934"/>
      <c r="AR117" s="934"/>
      <c r="AS117" s="934"/>
      <c r="AT117" s="935"/>
      <c r="AU117" s="957"/>
      <c r="AV117" s="958"/>
      <c r="AW117" s="958"/>
      <c r="AX117" s="958"/>
      <c r="AY117" s="958"/>
      <c r="AZ117" s="884" t="s">
        <v>438</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c r="A118" s="922" t="s">
        <v>413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411</v>
      </c>
      <c r="AB118" s="923"/>
      <c r="AC118" s="923"/>
      <c r="AD118" s="923"/>
      <c r="AE118" s="924"/>
      <c r="AF118" s="925" t="s">
        <v>289</v>
      </c>
      <c r="AG118" s="923"/>
      <c r="AH118" s="923"/>
      <c r="AI118" s="923"/>
      <c r="AJ118" s="924"/>
      <c r="AK118" s="925" t="s">
        <v>288</v>
      </c>
      <c r="AL118" s="923"/>
      <c r="AM118" s="923"/>
      <c r="AN118" s="923"/>
      <c r="AO118" s="924"/>
      <c r="AP118" s="926" t="s">
        <v>412</v>
      </c>
      <c r="AQ118" s="927"/>
      <c r="AR118" s="927"/>
      <c r="AS118" s="927"/>
      <c r="AT118" s="928"/>
      <c r="AU118" s="957"/>
      <c r="AV118" s="958"/>
      <c r="AW118" s="958"/>
      <c r="AX118" s="958"/>
      <c r="AY118" s="958"/>
      <c r="AZ118" s="900" t="s">
        <v>440</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441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c r="A119" s="836" t="s">
        <v>416</v>
      </c>
      <c r="B119" s="837"/>
      <c r="C119" s="912" t="s">
        <v>417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55805</v>
      </c>
      <c r="AB119" s="916"/>
      <c r="AC119" s="916"/>
      <c r="AD119" s="916"/>
      <c r="AE119" s="917"/>
      <c r="AF119" s="918">
        <v>55805</v>
      </c>
      <c r="AG119" s="916"/>
      <c r="AH119" s="916"/>
      <c r="AI119" s="916"/>
      <c r="AJ119" s="917"/>
      <c r="AK119" s="918">
        <v>55805</v>
      </c>
      <c r="AL119" s="916"/>
      <c r="AM119" s="916"/>
      <c r="AN119" s="916"/>
      <c r="AO119" s="917"/>
      <c r="AP119" s="919">
        <v>0</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442</v>
      </c>
      <c r="BP119" s="899"/>
      <c r="BQ119" s="903">
        <v>339492834</v>
      </c>
      <c r="BR119" s="866"/>
      <c r="BS119" s="866"/>
      <c r="BT119" s="866"/>
      <c r="BU119" s="866"/>
      <c r="BV119" s="866">
        <v>339443371</v>
      </c>
      <c r="BW119" s="866"/>
      <c r="BX119" s="866"/>
      <c r="BY119" s="866"/>
      <c r="BZ119" s="866"/>
      <c r="CA119" s="866">
        <v>335799156</v>
      </c>
      <c r="CB119" s="866"/>
      <c r="CC119" s="866"/>
      <c r="CD119" s="866"/>
      <c r="CE119" s="866"/>
      <c r="CF119" s="764"/>
      <c r="CG119" s="765"/>
      <c r="CH119" s="765"/>
      <c r="CI119" s="765"/>
      <c r="CJ119" s="855"/>
      <c r="CK119" s="953"/>
      <c r="CL119" s="841"/>
      <c r="CM119" s="859" t="s">
        <v>443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c r="A120" s="838"/>
      <c r="B120" s="839"/>
      <c r="C120" s="842" t="s">
        <v>420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444</v>
      </c>
      <c r="AV120" s="905"/>
      <c r="AW120" s="905"/>
      <c r="AX120" s="905"/>
      <c r="AY120" s="906"/>
      <c r="AZ120" s="881" t="s">
        <v>445</v>
      </c>
      <c r="BA120" s="826"/>
      <c r="BB120" s="826"/>
      <c r="BC120" s="826"/>
      <c r="BD120" s="826"/>
      <c r="BE120" s="826"/>
      <c r="BF120" s="826"/>
      <c r="BG120" s="826"/>
      <c r="BH120" s="826"/>
      <c r="BI120" s="826"/>
      <c r="BJ120" s="826"/>
      <c r="BK120" s="826"/>
      <c r="BL120" s="826"/>
      <c r="BM120" s="826"/>
      <c r="BN120" s="826"/>
      <c r="BO120" s="826"/>
      <c r="BP120" s="827"/>
      <c r="BQ120" s="882">
        <v>50920189</v>
      </c>
      <c r="BR120" s="863"/>
      <c r="BS120" s="863"/>
      <c r="BT120" s="863"/>
      <c r="BU120" s="863"/>
      <c r="BV120" s="863">
        <v>49710017</v>
      </c>
      <c r="BW120" s="863"/>
      <c r="BX120" s="863"/>
      <c r="BY120" s="863"/>
      <c r="BZ120" s="863"/>
      <c r="CA120" s="863">
        <v>51660638</v>
      </c>
      <c r="CB120" s="863"/>
      <c r="CC120" s="863"/>
      <c r="CD120" s="863"/>
      <c r="CE120" s="863"/>
      <c r="CF120" s="887">
        <v>46</v>
      </c>
      <c r="CG120" s="888"/>
      <c r="CH120" s="888"/>
      <c r="CI120" s="888"/>
      <c r="CJ120" s="888"/>
      <c r="CK120" s="889" t="s">
        <v>446</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11572154</v>
      </c>
      <c r="DH120" s="863"/>
      <c r="DI120" s="863"/>
      <c r="DJ120" s="863"/>
      <c r="DK120" s="863"/>
      <c r="DL120" s="863">
        <v>11294677</v>
      </c>
      <c r="DM120" s="863"/>
      <c r="DN120" s="863"/>
      <c r="DO120" s="863"/>
      <c r="DP120" s="863"/>
      <c r="DQ120" s="863">
        <v>11234825</v>
      </c>
      <c r="DR120" s="863"/>
      <c r="DS120" s="863"/>
      <c r="DT120" s="863"/>
      <c r="DU120" s="863"/>
      <c r="DV120" s="864">
        <v>10</v>
      </c>
      <c r="DW120" s="864"/>
      <c r="DX120" s="864"/>
      <c r="DY120" s="864"/>
      <c r="DZ120" s="865"/>
    </row>
    <row r="121" spans="1:130" s="199" customFormat="1" ht="26.25" customHeight="1">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v>57827621</v>
      </c>
      <c r="BR121" s="835"/>
      <c r="BS121" s="835"/>
      <c r="BT121" s="835"/>
      <c r="BU121" s="835"/>
      <c r="BV121" s="835">
        <v>58597215</v>
      </c>
      <c r="BW121" s="835"/>
      <c r="BX121" s="835"/>
      <c r="BY121" s="835"/>
      <c r="BZ121" s="835"/>
      <c r="CA121" s="835">
        <v>55861609</v>
      </c>
      <c r="CB121" s="835"/>
      <c r="CC121" s="835"/>
      <c r="CD121" s="835"/>
      <c r="CE121" s="835"/>
      <c r="CF121" s="896">
        <v>49.8</v>
      </c>
      <c r="CG121" s="897"/>
      <c r="CH121" s="897"/>
      <c r="CI121" s="897"/>
      <c r="CJ121" s="897"/>
      <c r="CK121" s="890"/>
      <c r="CL121" s="876"/>
      <c r="CM121" s="876"/>
      <c r="CN121" s="876"/>
      <c r="CO121" s="877"/>
      <c r="CP121" s="856" t="s">
        <v>392</v>
      </c>
      <c r="CQ121" s="857"/>
      <c r="CR121" s="857"/>
      <c r="CS121" s="857"/>
      <c r="CT121" s="857"/>
      <c r="CU121" s="857"/>
      <c r="CV121" s="857"/>
      <c r="CW121" s="857"/>
      <c r="CX121" s="857"/>
      <c r="CY121" s="857"/>
      <c r="CZ121" s="857"/>
      <c r="DA121" s="857"/>
      <c r="DB121" s="857"/>
      <c r="DC121" s="857"/>
      <c r="DD121" s="857"/>
      <c r="DE121" s="857"/>
      <c r="DF121" s="858"/>
      <c r="DG121" s="834">
        <v>10279818</v>
      </c>
      <c r="DH121" s="835"/>
      <c r="DI121" s="835"/>
      <c r="DJ121" s="835"/>
      <c r="DK121" s="835"/>
      <c r="DL121" s="835">
        <v>9506988</v>
      </c>
      <c r="DM121" s="835"/>
      <c r="DN121" s="835"/>
      <c r="DO121" s="835"/>
      <c r="DP121" s="835"/>
      <c r="DQ121" s="835">
        <v>8771610</v>
      </c>
      <c r="DR121" s="835"/>
      <c r="DS121" s="835"/>
      <c r="DT121" s="835"/>
      <c r="DU121" s="835"/>
      <c r="DV121" s="812">
        <v>7.8</v>
      </c>
      <c r="DW121" s="812"/>
      <c r="DX121" s="812"/>
      <c r="DY121" s="812"/>
      <c r="DZ121" s="813"/>
    </row>
    <row r="122" spans="1:130" s="199" customFormat="1" ht="26.25" customHeight="1">
      <c r="A122" s="838"/>
      <c r="B122" s="839"/>
      <c r="C122" s="842" t="s">
        <v>430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201802040</v>
      </c>
      <c r="BR122" s="866"/>
      <c r="BS122" s="866"/>
      <c r="BT122" s="866"/>
      <c r="BU122" s="866"/>
      <c r="BV122" s="866">
        <v>203650115</v>
      </c>
      <c r="BW122" s="866"/>
      <c r="BX122" s="866"/>
      <c r="BY122" s="866"/>
      <c r="BZ122" s="866"/>
      <c r="CA122" s="866">
        <v>201018535</v>
      </c>
      <c r="CB122" s="866"/>
      <c r="CC122" s="866"/>
      <c r="CD122" s="866"/>
      <c r="CE122" s="866"/>
      <c r="CF122" s="867">
        <v>179.1</v>
      </c>
      <c r="CG122" s="868"/>
      <c r="CH122" s="868"/>
      <c r="CI122" s="868"/>
      <c r="CJ122" s="868"/>
      <c r="CK122" s="890"/>
      <c r="CL122" s="876"/>
      <c r="CM122" s="876"/>
      <c r="CN122" s="876"/>
      <c r="CO122" s="877"/>
      <c r="CP122" s="856" t="s">
        <v>394</v>
      </c>
      <c r="CQ122" s="857"/>
      <c r="CR122" s="857"/>
      <c r="CS122" s="857"/>
      <c r="CT122" s="857"/>
      <c r="CU122" s="857"/>
      <c r="CV122" s="857"/>
      <c r="CW122" s="857"/>
      <c r="CX122" s="857"/>
      <c r="CY122" s="857"/>
      <c r="CZ122" s="857"/>
      <c r="DA122" s="857"/>
      <c r="DB122" s="857"/>
      <c r="DC122" s="857"/>
      <c r="DD122" s="857"/>
      <c r="DE122" s="857"/>
      <c r="DF122" s="858"/>
      <c r="DG122" s="834">
        <v>1079636</v>
      </c>
      <c r="DH122" s="835"/>
      <c r="DI122" s="835"/>
      <c r="DJ122" s="835"/>
      <c r="DK122" s="835"/>
      <c r="DL122" s="835">
        <v>1672749</v>
      </c>
      <c r="DM122" s="835"/>
      <c r="DN122" s="835"/>
      <c r="DO122" s="835"/>
      <c r="DP122" s="835"/>
      <c r="DQ122" s="835">
        <v>2827959</v>
      </c>
      <c r="DR122" s="835"/>
      <c r="DS122" s="835"/>
      <c r="DT122" s="835"/>
      <c r="DU122" s="835"/>
      <c r="DV122" s="812">
        <v>2.5</v>
      </c>
      <c r="DW122" s="812"/>
      <c r="DX122" s="812"/>
      <c r="DY122" s="812"/>
      <c r="DZ122" s="813"/>
    </row>
    <row r="123" spans="1:130" s="199" customFormat="1" ht="26.25" customHeight="1">
      <c r="A123" s="838"/>
      <c r="B123" s="839"/>
      <c r="C123" s="842" t="s">
        <v>436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450</v>
      </c>
      <c r="BP123" s="899"/>
      <c r="BQ123" s="853">
        <v>310549850</v>
      </c>
      <c r="BR123" s="854"/>
      <c r="BS123" s="854"/>
      <c r="BT123" s="854"/>
      <c r="BU123" s="854"/>
      <c r="BV123" s="854">
        <v>311957347</v>
      </c>
      <c r="BW123" s="854"/>
      <c r="BX123" s="854"/>
      <c r="BY123" s="854"/>
      <c r="BZ123" s="854"/>
      <c r="CA123" s="854">
        <v>308540782</v>
      </c>
      <c r="CB123" s="854"/>
      <c r="CC123" s="854"/>
      <c r="CD123" s="854"/>
      <c r="CE123" s="854"/>
      <c r="CF123" s="764"/>
      <c r="CG123" s="765"/>
      <c r="CH123" s="765"/>
      <c r="CI123" s="765"/>
      <c r="CJ123" s="855"/>
      <c r="CK123" s="890"/>
      <c r="CL123" s="876"/>
      <c r="CM123" s="876"/>
      <c r="CN123" s="876"/>
      <c r="CO123" s="877"/>
      <c r="CP123" s="856" t="s">
        <v>390</v>
      </c>
      <c r="CQ123" s="857"/>
      <c r="CR123" s="857"/>
      <c r="CS123" s="857"/>
      <c r="CT123" s="857"/>
      <c r="CU123" s="857"/>
      <c r="CV123" s="857"/>
      <c r="CW123" s="857"/>
      <c r="CX123" s="857"/>
      <c r="CY123" s="857"/>
      <c r="CZ123" s="857"/>
      <c r="DA123" s="857"/>
      <c r="DB123" s="857"/>
      <c r="DC123" s="857"/>
      <c r="DD123" s="857"/>
      <c r="DE123" s="857"/>
      <c r="DF123" s="858"/>
      <c r="DG123" s="797">
        <v>1588241</v>
      </c>
      <c r="DH123" s="798"/>
      <c r="DI123" s="798"/>
      <c r="DJ123" s="798"/>
      <c r="DK123" s="799"/>
      <c r="DL123" s="800">
        <v>1524604</v>
      </c>
      <c r="DM123" s="798"/>
      <c r="DN123" s="798"/>
      <c r="DO123" s="798"/>
      <c r="DP123" s="799"/>
      <c r="DQ123" s="800">
        <v>1516664</v>
      </c>
      <c r="DR123" s="798"/>
      <c r="DS123" s="798"/>
      <c r="DT123" s="798"/>
      <c r="DU123" s="799"/>
      <c r="DV123" s="845">
        <v>1.4</v>
      </c>
      <c r="DW123" s="846"/>
      <c r="DX123" s="846"/>
      <c r="DY123" s="846"/>
      <c r="DZ123" s="847"/>
    </row>
    <row r="124" spans="1:130" s="199" customFormat="1" ht="26.25" customHeight="1" thickBot="1">
      <c r="A124" s="838"/>
      <c r="B124" s="839"/>
      <c r="C124" s="842" t="s">
        <v>439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25.6</v>
      </c>
      <c r="BR124" s="852"/>
      <c r="BS124" s="852"/>
      <c r="BT124" s="852"/>
      <c r="BU124" s="852"/>
      <c r="BV124" s="852">
        <v>24.4</v>
      </c>
      <c r="BW124" s="852"/>
      <c r="BX124" s="852"/>
      <c r="BY124" s="852"/>
      <c r="BZ124" s="852"/>
      <c r="CA124" s="852">
        <v>24.2</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v>427466</v>
      </c>
      <c r="DH124" s="781"/>
      <c r="DI124" s="781"/>
      <c r="DJ124" s="781"/>
      <c r="DK124" s="782"/>
      <c r="DL124" s="783">
        <v>510093</v>
      </c>
      <c r="DM124" s="781"/>
      <c r="DN124" s="781"/>
      <c r="DO124" s="781"/>
      <c r="DP124" s="782"/>
      <c r="DQ124" s="783">
        <v>172086</v>
      </c>
      <c r="DR124" s="781"/>
      <c r="DS124" s="781"/>
      <c r="DT124" s="781"/>
      <c r="DU124" s="782"/>
      <c r="DV124" s="869">
        <v>0.2</v>
      </c>
      <c r="DW124" s="870"/>
      <c r="DX124" s="870"/>
      <c r="DY124" s="870"/>
      <c r="DZ124" s="871"/>
    </row>
    <row r="125" spans="1:130" s="199" customFormat="1" ht="26.25" customHeight="1">
      <c r="A125" s="838"/>
      <c r="B125" s="839"/>
      <c r="C125" s="842" t="s">
        <v>441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c r="A126" s="838"/>
      <c r="B126" s="839"/>
      <c r="C126" s="842" t="s">
        <v>443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v>21782</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10260</v>
      </c>
      <c r="AB127" s="798"/>
      <c r="AC127" s="798"/>
      <c r="AD127" s="798"/>
      <c r="AE127" s="799"/>
      <c r="AF127" s="800">
        <v>11519</v>
      </c>
      <c r="AG127" s="798"/>
      <c r="AH127" s="798"/>
      <c r="AI127" s="798"/>
      <c r="AJ127" s="799"/>
      <c r="AK127" s="800">
        <v>10860</v>
      </c>
      <c r="AL127" s="798"/>
      <c r="AM127" s="798"/>
      <c r="AN127" s="798"/>
      <c r="AO127" s="799"/>
      <c r="AP127" s="845">
        <v>0</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5161641</v>
      </c>
      <c r="AB128" s="819"/>
      <c r="AC128" s="819"/>
      <c r="AD128" s="819"/>
      <c r="AE128" s="820"/>
      <c r="AF128" s="821">
        <v>4974571</v>
      </c>
      <c r="AG128" s="819"/>
      <c r="AH128" s="819"/>
      <c r="AI128" s="819"/>
      <c r="AJ128" s="820"/>
      <c r="AK128" s="821">
        <v>5365527</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223</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v>263591</v>
      </c>
      <c r="DH128" s="809"/>
      <c r="DI128" s="809"/>
      <c r="DJ128" s="809"/>
      <c r="DK128" s="809"/>
      <c r="DL128" s="809">
        <v>289577</v>
      </c>
      <c r="DM128" s="809"/>
      <c r="DN128" s="809"/>
      <c r="DO128" s="809"/>
      <c r="DP128" s="809"/>
      <c r="DQ128" s="809">
        <v>196360</v>
      </c>
      <c r="DR128" s="809"/>
      <c r="DS128" s="809"/>
      <c r="DT128" s="809"/>
      <c r="DU128" s="809"/>
      <c r="DV128" s="810">
        <v>0.2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130727406</v>
      </c>
      <c r="AB129" s="798"/>
      <c r="AC129" s="798"/>
      <c r="AD129" s="798"/>
      <c r="AE129" s="799"/>
      <c r="AF129" s="800">
        <v>130234644</v>
      </c>
      <c r="AG129" s="798"/>
      <c r="AH129" s="798"/>
      <c r="AI129" s="798"/>
      <c r="AJ129" s="799"/>
      <c r="AK129" s="800">
        <v>129669668</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223</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18100589</v>
      </c>
      <c r="AB130" s="798"/>
      <c r="AC130" s="798"/>
      <c r="AD130" s="798"/>
      <c r="AE130" s="799"/>
      <c r="AF130" s="800">
        <v>17926387</v>
      </c>
      <c r="AG130" s="798"/>
      <c r="AH130" s="798"/>
      <c r="AI130" s="798"/>
      <c r="AJ130" s="799"/>
      <c r="AK130" s="800">
        <v>17452789</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3.2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112626817</v>
      </c>
      <c r="AB131" s="781"/>
      <c r="AC131" s="781"/>
      <c r="AD131" s="781"/>
      <c r="AE131" s="782"/>
      <c r="AF131" s="783">
        <v>112308257</v>
      </c>
      <c r="AG131" s="781"/>
      <c r="AH131" s="781"/>
      <c r="AI131" s="781"/>
      <c r="AJ131" s="782"/>
      <c r="AK131" s="783">
        <v>112216879</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v>24.2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3.9088603559999999</v>
      </c>
      <c r="AB132" s="761"/>
      <c r="AC132" s="761"/>
      <c r="AD132" s="761"/>
      <c r="AE132" s="762"/>
      <c r="AF132" s="763">
        <v>3.6016318909999998</v>
      </c>
      <c r="AG132" s="761"/>
      <c r="AH132" s="761"/>
      <c r="AI132" s="761"/>
      <c r="AJ132" s="762"/>
      <c r="AK132" s="763">
        <v>2.389299345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4.2</v>
      </c>
      <c r="AB133" s="740"/>
      <c r="AC133" s="740"/>
      <c r="AD133" s="740"/>
      <c r="AE133" s="741"/>
      <c r="AF133" s="739">
        <v>3.9</v>
      </c>
      <c r="AG133" s="740"/>
      <c r="AH133" s="740"/>
      <c r="AI133" s="740"/>
      <c r="AJ133" s="741"/>
      <c r="AK133" s="739">
        <v>3.2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 zoomScaleNormal="85" zoomScaleSheetLayoutView="55" workbookViewId="0">
      <selection activeCell="Z28" sqref="Z28"/>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A36" sqref="A36"/>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50" t="s">
        <v>478</v>
      </c>
      <c r="L7" s="256"/>
      <c r="M7" s="257" t="s">
        <v>479</v>
      </c>
      <c r="N7" s="258"/>
    </row>
    <row r="8" spans="1:16">
      <c r="A8" s="250"/>
      <c r="B8" s="246"/>
      <c r="C8" s="246"/>
      <c r="D8" s="246"/>
      <c r="E8" s="246"/>
      <c r="F8" s="246"/>
      <c r="G8" s="259"/>
      <c r="H8" s="260"/>
      <c r="I8" s="260"/>
      <c r="J8" s="261"/>
      <c r="K8" s="1151"/>
      <c r="L8" s="262" t="s">
        <v>480</v>
      </c>
      <c r="M8" s="263" t="s">
        <v>481</v>
      </c>
      <c r="N8" s="264" t="s">
        <v>482</v>
      </c>
    </row>
    <row r="9" spans="1:16">
      <c r="A9" s="250"/>
      <c r="B9" s="246"/>
      <c r="C9" s="246"/>
      <c r="D9" s="246"/>
      <c r="E9" s="246"/>
      <c r="F9" s="246"/>
      <c r="G9" s="1164" t="s">
        <v>483</v>
      </c>
      <c r="H9" s="1165"/>
      <c r="I9" s="1165"/>
      <c r="J9" s="1166"/>
      <c r="K9" s="265">
        <v>32009544</v>
      </c>
      <c r="L9" s="266">
        <v>52760</v>
      </c>
      <c r="M9" s="267">
        <v>57606</v>
      </c>
      <c r="N9" s="268">
        <v>-8.4</v>
      </c>
    </row>
    <row r="10" spans="1:16">
      <c r="A10" s="250"/>
      <c r="B10" s="246"/>
      <c r="C10" s="246"/>
      <c r="D10" s="246"/>
      <c r="E10" s="246"/>
      <c r="F10" s="246"/>
      <c r="G10" s="1164" t="s">
        <v>484</v>
      </c>
      <c r="H10" s="1165"/>
      <c r="I10" s="1165"/>
      <c r="J10" s="1166"/>
      <c r="K10" s="269">
        <v>779707</v>
      </c>
      <c r="L10" s="270">
        <v>1285</v>
      </c>
      <c r="M10" s="271">
        <v>2562</v>
      </c>
      <c r="N10" s="272">
        <v>-49.8</v>
      </c>
    </row>
    <row r="11" spans="1:16" ht="13.5" customHeight="1">
      <c r="A11" s="250"/>
      <c r="B11" s="246"/>
      <c r="C11" s="246"/>
      <c r="D11" s="246"/>
      <c r="E11" s="246"/>
      <c r="F11" s="246"/>
      <c r="G11" s="1164" t="s">
        <v>485</v>
      </c>
      <c r="H11" s="1165"/>
      <c r="I11" s="1165"/>
      <c r="J11" s="1166"/>
      <c r="K11" s="269">
        <v>333</v>
      </c>
      <c r="L11" s="270">
        <v>1</v>
      </c>
      <c r="M11" s="271">
        <v>1597</v>
      </c>
      <c r="N11" s="272">
        <v>-99.9</v>
      </c>
    </row>
    <row r="12" spans="1:16" ht="13.5" customHeight="1">
      <c r="A12" s="250"/>
      <c r="B12" s="246"/>
      <c r="C12" s="246"/>
      <c r="D12" s="246"/>
      <c r="E12" s="246"/>
      <c r="F12" s="246"/>
      <c r="G12" s="1164" t="s">
        <v>486</v>
      </c>
      <c r="H12" s="1165"/>
      <c r="I12" s="1165"/>
      <c r="J12" s="1166"/>
      <c r="K12" s="269">
        <v>99211</v>
      </c>
      <c r="L12" s="270">
        <v>164</v>
      </c>
      <c r="M12" s="271">
        <v>583</v>
      </c>
      <c r="N12" s="272">
        <v>-71.900000000000006</v>
      </c>
    </row>
    <row r="13" spans="1:16" ht="13.5" customHeight="1">
      <c r="A13" s="250"/>
      <c r="B13" s="246"/>
      <c r="C13" s="246"/>
      <c r="D13" s="246"/>
      <c r="E13" s="246"/>
      <c r="F13" s="246"/>
      <c r="G13" s="1164" t="s">
        <v>487</v>
      </c>
      <c r="H13" s="1165"/>
      <c r="I13" s="1165"/>
      <c r="J13" s="1166"/>
      <c r="K13" s="269" t="s">
        <v>488</v>
      </c>
      <c r="L13" s="270" t="s">
        <v>488</v>
      </c>
      <c r="M13" s="271">
        <v>23</v>
      </c>
      <c r="N13" s="272" t="s">
        <v>488</v>
      </c>
    </row>
    <row r="14" spans="1:16" ht="13.5" customHeight="1">
      <c r="A14" s="250"/>
      <c r="B14" s="246"/>
      <c r="C14" s="246"/>
      <c r="D14" s="246"/>
      <c r="E14" s="246"/>
      <c r="F14" s="246"/>
      <c r="G14" s="1164" t="s">
        <v>489</v>
      </c>
      <c r="H14" s="1165"/>
      <c r="I14" s="1165"/>
      <c r="J14" s="1166"/>
      <c r="K14" s="269">
        <v>877678</v>
      </c>
      <c r="L14" s="270">
        <v>1447</v>
      </c>
      <c r="M14" s="271">
        <v>1821</v>
      </c>
      <c r="N14" s="272">
        <v>-20.5</v>
      </c>
    </row>
    <row r="15" spans="1:16" ht="13.5" customHeight="1">
      <c r="A15" s="250"/>
      <c r="B15" s="246"/>
      <c r="C15" s="246"/>
      <c r="D15" s="246"/>
      <c r="E15" s="246"/>
      <c r="F15" s="246"/>
      <c r="G15" s="1164" t="s">
        <v>490</v>
      </c>
      <c r="H15" s="1165"/>
      <c r="I15" s="1165"/>
      <c r="J15" s="1166"/>
      <c r="K15" s="269">
        <v>1509557</v>
      </c>
      <c r="L15" s="270">
        <v>2488</v>
      </c>
      <c r="M15" s="271">
        <v>1288</v>
      </c>
      <c r="N15" s="272">
        <v>93.2</v>
      </c>
    </row>
    <row r="16" spans="1:16">
      <c r="A16" s="250"/>
      <c r="B16" s="246"/>
      <c r="C16" s="246"/>
      <c r="D16" s="246"/>
      <c r="E16" s="246"/>
      <c r="F16" s="246"/>
      <c r="G16" s="1167" t="s">
        <v>491</v>
      </c>
      <c r="H16" s="1168"/>
      <c r="I16" s="1168"/>
      <c r="J16" s="1169"/>
      <c r="K16" s="270">
        <v>-2146339</v>
      </c>
      <c r="L16" s="270">
        <v>-3538</v>
      </c>
      <c r="M16" s="271">
        <v>-4777</v>
      </c>
      <c r="N16" s="272">
        <v>-25.9</v>
      </c>
    </row>
    <row r="17" spans="1:16">
      <c r="A17" s="250"/>
      <c r="B17" s="246"/>
      <c r="C17" s="246"/>
      <c r="D17" s="246"/>
      <c r="E17" s="246"/>
      <c r="F17" s="246"/>
      <c r="G17" s="1167" t="s">
        <v>171</v>
      </c>
      <c r="H17" s="1168"/>
      <c r="I17" s="1168"/>
      <c r="J17" s="1169"/>
      <c r="K17" s="270">
        <v>33129691</v>
      </c>
      <c r="L17" s="270">
        <v>54606</v>
      </c>
      <c r="M17" s="271">
        <v>60704</v>
      </c>
      <c r="N17" s="272">
        <v>-10</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61" t="s">
        <v>496</v>
      </c>
      <c r="H21" s="1162"/>
      <c r="I21" s="1162"/>
      <c r="J21" s="1163"/>
      <c r="K21" s="282">
        <v>6.02</v>
      </c>
      <c r="L21" s="283">
        <v>6.19</v>
      </c>
      <c r="M21" s="284">
        <v>-0.17</v>
      </c>
      <c r="N21" s="251"/>
      <c r="O21" s="285"/>
      <c r="P21" s="281"/>
    </row>
    <row r="22" spans="1:16" s="286" customFormat="1">
      <c r="A22" s="281"/>
      <c r="B22" s="251"/>
      <c r="C22" s="251"/>
      <c r="D22" s="251"/>
      <c r="E22" s="251"/>
      <c r="F22" s="251"/>
      <c r="G22" s="1161" t="s">
        <v>497</v>
      </c>
      <c r="H22" s="1162"/>
      <c r="I22" s="1162"/>
      <c r="J22" s="1163"/>
      <c r="K22" s="287">
        <v>100</v>
      </c>
      <c r="L22" s="288">
        <v>100.2</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50" t="s">
        <v>478</v>
      </c>
      <c r="L30" s="256"/>
      <c r="M30" s="257" t="s">
        <v>479</v>
      </c>
      <c r="N30" s="258"/>
    </row>
    <row r="31" spans="1:16">
      <c r="A31" s="250"/>
      <c r="B31" s="246"/>
      <c r="C31" s="246"/>
      <c r="D31" s="246"/>
      <c r="E31" s="246"/>
      <c r="F31" s="246"/>
      <c r="G31" s="259"/>
      <c r="H31" s="260"/>
      <c r="I31" s="260"/>
      <c r="J31" s="261"/>
      <c r="K31" s="1151"/>
      <c r="L31" s="262" t="s">
        <v>480</v>
      </c>
      <c r="M31" s="263" t="s">
        <v>481</v>
      </c>
      <c r="N31" s="264" t="s">
        <v>482</v>
      </c>
    </row>
    <row r="32" spans="1:16" ht="27" customHeight="1">
      <c r="A32" s="250"/>
      <c r="B32" s="246"/>
      <c r="C32" s="246"/>
      <c r="D32" s="246"/>
      <c r="E32" s="246"/>
      <c r="F32" s="246"/>
      <c r="G32" s="1152" t="s">
        <v>501</v>
      </c>
      <c r="H32" s="1153"/>
      <c r="I32" s="1153"/>
      <c r="J32" s="1154"/>
      <c r="K32" s="296">
        <v>23841648</v>
      </c>
      <c r="L32" s="296">
        <v>39297</v>
      </c>
      <c r="M32" s="297">
        <v>38230</v>
      </c>
      <c r="N32" s="298">
        <v>2.8</v>
      </c>
    </row>
    <row r="33" spans="1:16" ht="13.5" customHeight="1">
      <c r="A33" s="250"/>
      <c r="B33" s="246"/>
      <c r="C33" s="246"/>
      <c r="D33" s="246"/>
      <c r="E33" s="246"/>
      <c r="F33" s="246"/>
      <c r="G33" s="1152" t="s">
        <v>502</v>
      </c>
      <c r="H33" s="1153"/>
      <c r="I33" s="1153"/>
      <c r="J33" s="1154"/>
      <c r="K33" s="296" t="s">
        <v>488</v>
      </c>
      <c r="L33" s="296" t="s">
        <v>488</v>
      </c>
      <c r="M33" s="297" t="s">
        <v>488</v>
      </c>
      <c r="N33" s="298" t="s">
        <v>488</v>
      </c>
    </row>
    <row r="34" spans="1:16" ht="27" customHeight="1">
      <c r="A34" s="250"/>
      <c r="B34" s="246"/>
      <c r="C34" s="246"/>
      <c r="D34" s="246"/>
      <c r="E34" s="246"/>
      <c r="F34" s="246"/>
      <c r="G34" s="1152" t="s">
        <v>503</v>
      </c>
      <c r="H34" s="1153"/>
      <c r="I34" s="1153"/>
      <c r="J34" s="1154"/>
      <c r="K34" s="296" t="s">
        <v>488</v>
      </c>
      <c r="L34" s="296" t="s">
        <v>488</v>
      </c>
      <c r="M34" s="297">
        <v>109</v>
      </c>
      <c r="N34" s="298" t="s">
        <v>488</v>
      </c>
    </row>
    <row r="35" spans="1:16" ht="27" customHeight="1">
      <c r="A35" s="250"/>
      <c r="B35" s="246"/>
      <c r="C35" s="246"/>
      <c r="D35" s="246"/>
      <c r="E35" s="246"/>
      <c r="F35" s="246"/>
      <c r="G35" s="1152" t="s">
        <v>504</v>
      </c>
      <c r="H35" s="1153"/>
      <c r="I35" s="1153"/>
      <c r="J35" s="1154"/>
      <c r="K35" s="296">
        <v>1591200</v>
      </c>
      <c r="L35" s="296">
        <v>2623</v>
      </c>
      <c r="M35" s="297">
        <v>9521</v>
      </c>
      <c r="N35" s="298">
        <v>-72.5</v>
      </c>
    </row>
    <row r="36" spans="1:16" ht="27" customHeight="1">
      <c r="A36" s="250"/>
      <c r="B36" s="246"/>
      <c r="C36" s="246"/>
      <c r="D36" s="246"/>
      <c r="E36" s="246"/>
      <c r="F36" s="246"/>
      <c r="G36" s="1152" t="s">
        <v>505</v>
      </c>
      <c r="H36" s="1153"/>
      <c r="I36" s="1153"/>
      <c r="J36" s="1154"/>
      <c r="K36" s="296" t="s">
        <v>488</v>
      </c>
      <c r="L36" s="296" t="s">
        <v>488</v>
      </c>
      <c r="M36" s="297">
        <v>386</v>
      </c>
      <c r="N36" s="298" t="s">
        <v>488</v>
      </c>
    </row>
    <row r="37" spans="1:16" ht="13.5" customHeight="1">
      <c r="A37" s="250"/>
      <c r="B37" s="246"/>
      <c r="C37" s="246"/>
      <c r="D37" s="246"/>
      <c r="E37" s="246"/>
      <c r="F37" s="246"/>
      <c r="G37" s="1152" t="s">
        <v>506</v>
      </c>
      <c r="H37" s="1153"/>
      <c r="I37" s="1153"/>
      <c r="J37" s="1154"/>
      <c r="K37" s="296">
        <v>66665</v>
      </c>
      <c r="L37" s="296">
        <v>110</v>
      </c>
      <c r="M37" s="297">
        <v>876</v>
      </c>
      <c r="N37" s="298">
        <v>-87.4</v>
      </c>
    </row>
    <row r="38" spans="1:16" ht="27" customHeight="1">
      <c r="A38" s="250"/>
      <c r="B38" s="246"/>
      <c r="C38" s="246"/>
      <c r="D38" s="246"/>
      <c r="E38" s="246"/>
      <c r="F38" s="246"/>
      <c r="G38" s="1155" t="s">
        <v>507</v>
      </c>
      <c r="H38" s="1156"/>
      <c r="I38" s="1156"/>
      <c r="J38" s="1157"/>
      <c r="K38" s="299" t="s">
        <v>488</v>
      </c>
      <c r="L38" s="299" t="s">
        <v>488</v>
      </c>
      <c r="M38" s="300">
        <v>2</v>
      </c>
      <c r="N38" s="301" t="s">
        <v>488</v>
      </c>
      <c r="O38" s="295"/>
    </row>
    <row r="39" spans="1:16">
      <c r="A39" s="250"/>
      <c r="B39" s="246"/>
      <c r="C39" s="246"/>
      <c r="D39" s="246"/>
      <c r="E39" s="246"/>
      <c r="F39" s="246"/>
      <c r="G39" s="1155" t="s">
        <v>508</v>
      </c>
      <c r="H39" s="1156"/>
      <c r="I39" s="1156"/>
      <c r="J39" s="1157"/>
      <c r="K39" s="302">
        <v>-5365527</v>
      </c>
      <c r="L39" s="302">
        <v>-8844</v>
      </c>
      <c r="M39" s="303">
        <v>-8387</v>
      </c>
      <c r="N39" s="304">
        <v>5.4</v>
      </c>
      <c r="O39" s="295"/>
    </row>
    <row r="40" spans="1:16" ht="27" customHeight="1">
      <c r="A40" s="250"/>
      <c r="B40" s="246"/>
      <c r="C40" s="246"/>
      <c r="D40" s="246"/>
      <c r="E40" s="246"/>
      <c r="F40" s="246"/>
      <c r="G40" s="1152" t="s">
        <v>509</v>
      </c>
      <c r="H40" s="1153"/>
      <c r="I40" s="1153"/>
      <c r="J40" s="1154"/>
      <c r="K40" s="302">
        <v>-17452789</v>
      </c>
      <c r="L40" s="302">
        <v>-28766</v>
      </c>
      <c r="M40" s="303">
        <v>-29253</v>
      </c>
      <c r="N40" s="304">
        <v>-1.7</v>
      </c>
      <c r="O40" s="295"/>
    </row>
    <row r="41" spans="1:16">
      <c r="A41" s="250"/>
      <c r="B41" s="246"/>
      <c r="C41" s="246"/>
      <c r="D41" s="246"/>
      <c r="E41" s="246"/>
      <c r="F41" s="246"/>
      <c r="G41" s="1158" t="s">
        <v>283</v>
      </c>
      <c r="H41" s="1159"/>
      <c r="I41" s="1159"/>
      <c r="J41" s="1160"/>
      <c r="K41" s="296">
        <v>2681197</v>
      </c>
      <c r="L41" s="302">
        <v>4419</v>
      </c>
      <c r="M41" s="303">
        <v>11483</v>
      </c>
      <c r="N41" s="304">
        <v>-61.5</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45" t="s">
        <v>478</v>
      </c>
      <c r="J49" s="1147" t="s">
        <v>513</v>
      </c>
      <c r="K49" s="1148"/>
      <c r="L49" s="1148"/>
      <c r="M49" s="1148"/>
      <c r="N49" s="1149"/>
    </row>
    <row r="50" spans="1:14">
      <c r="A50" s="250"/>
      <c r="B50" s="246"/>
      <c r="C50" s="246"/>
      <c r="D50" s="246"/>
      <c r="E50" s="246"/>
      <c r="F50" s="246"/>
      <c r="G50" s="314"/>
      <c r="H50" s="315"/>
      <c r="I50" s="1146"/>
      <c r="J50" s="316" t="s">
        <v>514</v>
      </c>
      <c r="K50" s="317" t="s">
        <v>515</v>
      </c>
      <c r="L50" s="318" t="s">
        <v>516</v>
      </c>
      <c r="M50" s="319" t="s">
        <v>517</v>
      </c>
      <c r="N50" s="320" t="s">
        <v>518</v>
      </c>
    </row>
    <row r="51" spans="1:14">
      <c r="A51" s="250"/>
      <c r="B51" s="246"/>
      <c r="C51" s="246"/>
      <c r="D51" s="246"/>
      <c r="E51" s="246"/>
      <c r="F51" s="246"/>
      <c r="G51" s="312" t="s">
        <v>519</v>
      </c>
      <c r="H51" s="313"/>
      <c r="I51" s="321">
        <v>39183464</v>
      </c>
      <c r="J51" s="322">
        <v>64500</v>
      </c>
      <c r="K51" s="323">
        <v>-0.9</v>
      </c>
      <c r="L51" s="324">
        <v>41705</v>
      </c>
      <c r="M51" s="325">
        <v>-4.9000000000000004</v>
      </c>
      <c r="N51" s="326">
        <v>4</v>
      </c>
    </row>
    <row r="52" spans="1:14">
      <c r="A52" s="250"/>
      <c r="B52" s="246"/>
      <c r="C52" s="246"/>
      <c r="D52" s="246"/>
      <c r="E52" s="246"/>
      <c r="F52" s="246"/>
      <c r="G52" s="327"/>
      <c r="H52" s="328" t="s">
        <v>520</v>
      </c>
      <c r="I52" s="329">
        <v>23196421</v>
      </c>
      <c r="J52" s="330">
        <v>38183</v>
      </c>
      <c r="K52" s="331">
        <v>-0.3</v>
      </c>
      <c r="L52" s="332">
        <v>22742</v>
      </c>
      <c r="M52" s="333">
        <v>-4.0999999999999996</v>
      </c>
      <c r="N52" s="334">
        <v>3.8</v>
      </c>
    </row>
    <row r="53" spans="1:14">
      <c r="A53" s="250"/>
      <c r="B53" s="246"/>
      <c r="C53" s="246"/>
      <c r="D53" s="246"/>
      <c r="E53" s="246"/>
      <c r="F53" s="246"/>
      <c r="G53" s="312" t="s">
        <v>521</v>
      </c>
      <c r="H53" s="313"/>
      <c r="I53" s="321">
        <v>38276345</v>
      </c>
      <c r="J53" s="322">
        <v>62825</v>
      </c>
      <c r="K53" s="323">
        <v>-2.6</v>
      </c>
      <c r="L53" s="324">
        <v>47677</v>
      </c>
      <c r="M53" s="325">
        <v>14.3</v>
      </c>
      <c r="N53" s="326">
        <v>-16.899999999999999</v>
      </c>
    </row>
    <row r="54" spans="1:14">
      <c r="A54" s="250"/>
      <c r="B54" s="246"/>
      <c r="C54" s="246"/>
      <c r="D54" s="246"/>
      <c r="E54" s="246"/>
      <c r="F54" s="246"/>
      <c r="G54" s="327"/>
      <c r="H54" s="328" t="s">
        <v>520</v>
      </c>
      <c r="I54" s="329">
        <v>20552931</v>
      </c>
      <c r="J54" s="330">
        <v>33735</v>
      </c>
      <c r="K54" s="331">
        <v>-11.6</v>
      </c>
      <c r="L54" s="332">
        <v>23360</v>
      </c>
      <c r="M54" s="333">
        <v>2.7</v>
      </c>
      <c r="N54" s="334">
        <v>-14.3</v>
      </c>
    </row>
    <row r="55" spans="1:14">
      <c r="A55" s="250"/>
      <c r="B55" s="246"/>
      <c r="C55" s="246"/>
      <c r="D55" s="246"/>
      <c r="E55" s="246"/>
      <c r="F55" s="246"/>
      <c r="G55" s="312" t="s">
        <v>522</v>
      </c>
      <c r="H55" s="313"/>
      <c r="I55" s="321">
        <v>42580815</v>
      </c>
      <c r="J55" s="322">
        <v>70007</v>
      </c>
      <c r="K55" s="323">
        <v>11.4</v>
      </c>
      <c r="L55" s="324">
        <v>51613</v>
      </c>
      <c r="M55" s="325">
        <v>8.3000000000000007</v>
      </c>
      <c r="N55" s="326">
        <v>3.1</v>
      </c>
    </row>
    <row r="56" spans="1:14">
      <c r="A56" s="250"/>
      <c r="B56" s="246"/>
      <c r="C56" s="246"/>
      <c r="D56" s="246"/>
      <c r="E56" s="246"/>
      <c r="F56" s="246"/>
      <c r="G56" s="327"/>
      <c r="H56" s="328" t="s">
        <v>520</v>
      </c>
      <c r="I56" s="329">
        <v>23834650</v>
      </c>
      <c r="J56" s="330">
        <v>39186</v>
      </c>
      <c r="K56" s="331">
        <v>16.2</v>
      </c>
      <c r="L56" s="332">
        <v>25872</v>
      </c>
      <c r="M56" s="333">
        <v>10.8</v>
      </c>
      <c r="N56" s="334">
        <v>5.4</v>
      </c>
    </row>
    <row r="57" spans="1:14">
      <c r="A57" s="250"/>
      <c r="B57" s="246"/>
      <c r="C57" s="246"/>
      <c r="D57" s="246"/>
      <c r="E57" s="246"/>
      <c r="F57" s="246"/>
      <c r="G57" s="312" t="s">
        <v>523</v>
      </c>
      <c r="H57" s="313"/>
      <c r="I57" s="321">
        <v>37380519</v>
      </c>
      <c r="J57" s="322">
        <v>61544</v>
      </c>
      <c r="K57" s="323">
        <v>-12.1</v>
      </c>
      <c r="L57" s="324">
        <v>50880</v>
      </c>
      <c r="M57" s="325">
        <v>-1.4</v>
      </c>
      <c r="N57" s="326">
        <v>-10.7</v>
      </c>
    </row>
    <row r="58" spans="1:14">
      <c r="A58" s="250"/>
      <c r="B58" s="246"/>
      <c r="C58" s="246"/>
      <c r="D58" s="246"/>
      <c r="E58" s="246"/>
      <c r="F58" s="246"/>
      <c r="G58" s="327"/>
      <c r="H58" s="328" t="s">
        <v>520</v>
      </c>
      <c r="I58" s="329">
        <v>18839051</v>
      </c>
      <c r="J58" s="330">
        <v>31017</v>
      </c>
      <c r="K58" s="331">
        <v>-20.8</v>
      </c>
      <c r="L58" s="332">
        <v>27819</v>
      </c>
      <c r="M58" s="333">
        <v>7.5</v>
      </c>
      <c r="N58" s="334">
        <v>-28.3</v>
      </c>
    </row>
    <row r="59" spans="1:14">
      <c r="A59" s="250"/>
      <c r="B59" s="246"/>
      <c r="C59" s="246"/>
      <c r="D59" s="246"/>
      <c r="E59" s="246"/>
      <c r="F59" s="246"/>
      <c r="G59" s="312" t="s">
        <v>524</v>
      </c>
      <c r="H59" s="313"/>
      <c r="I59" s="321">
        <v>31277454</v>
      </c>
      <c r="J59" s="322">
        <v>51553</v>
      </c>
      <c r="K59" s="323">
        <v>-16.2</v>
      </c>
      <c r="L59" s="324">
        <v>46395</v>
      </c>
      <c r="M59" s="325">
        <v>-8.8000000000000007</v>
      </c>
      <c r="N59" s="326">
        <v>-7.4</v>
      </c>
    </row>
    <row r="60" spans="1:14">
      <c r="A60" s="250"/>
      <c r="B60" s="246"/>
      <c r="C60" s="246"/>
      <c r="D60" s="246"/>
      <c r="E60" s="246"/>
      <c r="F60" s="246"/>
      <c r="G60" s="327"/>
      <c r="H60" s="328" t="s">
        <v>520</v>
      </c>
      <c r="I60" s="335">
        <v>19012707</v>
      </c>
      <c r="J60" s="330">
        <v>31338</v>
      </c>
      <c r="K60" s="331">
        <v>1</v>
      </c>
      <c r="L60" s="332">
        <v>26304</v>
      </c>
      <c r="M60" s="333">
        <v>-5.4</v>
      </c>
      <c r="N60" s="334">
        <v>6.4</v>
      </c>
    </row>
    <row r="61" spans="1:14">
      <c r="A61" s="250"/>
      <c r="B61" s="246"/>
      <c r="C61" s="246"/>
      <c r="D61" s="246"/>
      <c r="E61" s="246"/>
      <c r="F61" s="246"/>
      <c r="G61" s="312" t="s">
        <v>525</v>
      </c>
      <c r="H61" s="336"/>
      <c r="I61" s="337">
        <v>37739719</v>
      </c>
      <c r="J61" s="338">
        <v>62086</v>
      </c>
      <c r="K61" s="339">
        <v>-4.0999999999999996</v>
      </c>
      <c r="L61" s="340">
        <v>47654</v>
      </c>
      <c r="M61" s="341">
        <v>1.5</v>
      </c>
      <c r="N61" s="326">
        <v>-5.6</v>
      </c>
    </row>
    <row r="62" spans="1:14">
      <c r="A62" s="250"/>
      <c r="B62" s="246"/>
      <c r="C62" s="246"/>
      <c r="D62" s="246"/>
      <c r="E62" s="246"/>
      <c r="F62" s="246"/>
      <c r="G62" s="327"/>
      <c r="H62" s="328" t="s">
        <v>520</v>
      </c>
      <c r="I62" s="329">
        <v>21087152</v>
      </c>
      <c r="J62" s="330">
        <v>34692</v>
      </c>
      <c r="K62" s="331">
        <v>-3.1</v>
      </c>
      <c r="L62" s="332">
        <v>25219</v>
      </c>
      <c r="M62" s="333">
        <v>2.2999999999999998</v>
      </c>
      <c r="N62" s="334">
        <v>-5.4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election activeCell="A106" sqref="A10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0" t="s">
        <v>3</v>
      </c>
      <c r="D47" s="1170"/>
      <c r="E47" s="1171"/>
      <c r="F47" s="11">
        <v>6.15</v>
      </c>
      <c r="G47" s="12">
        <v>7.74</v>
      </c>
      <c r="H47" s="12">
        <v>8.56</v>
      </c>
      <c r="I47" s="12">
        <v>9.3699999999999992</v>
      </c>
      <c r="J47" s="13">
        <v>9.42</v>
      </c>
    </row>
    <row r="48" spans="2:10" ht="57.75" customHeight="1">
      <c r="B48" s="14"/>
      <c r="C48" s="1172" t="s">
        <v>4</v>
      </c>
      <c r="D48" s="1172"/>
      <c r="E48" s="1173"/>
      <c r="F48" s="15">
        <v>5.08</v>
      </c>
      <c r="G48" s="16">
        <v>4.78</v>
      </c>
      <c r="H48" s="16">
        <v>4.16</v>
      </c>
      <c r="I48" s="16">
        <v>5.43</v>
      </c>
      <c r="J48" s="17">
        <v>4.47</v>
      </c>
    </row>
    <row r="49" spans="2:10" ht="57.75" customHeight="1" thickBot="1">
      <c r="B49" s="18"/>
      <c r="C49" s="1174" t="s">
        <v>5</v>
      </c>
      <c r="D49" s="1174"/>
      <c r="E49" s="1175"/>
      <c r="F49" s="19">
        <v>0.7</v>
      </c>
      <c r="G49" s="20">
        <v>1.51</v>
      </c>
      <c r="H49" s="20">
        <v>0.31</v>
      </c>
      <c r="I49" s="20">
        <v>2.0299999999999998</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2018-11-05T10:30:46Z</cp:lastPrinted>
  <dcterms:created xsi:type="dcterms:W3CDTF">2018-01-24T06:39:27Z</dcterms:created>
  <dcterms:modified xsi:type="dcterms:W3CDTF">2018-11-29T00:03:14Z</dcterms:modified>
</cp:coreProperties>
</file>