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共有（松田）\42 普通会計決算統計総括\H31\30 【国照会】平成30年度財政状況資料集の作成及び提出について\12 市町村回答\07_西之表市()\修正依頼\"/>
    </mc:Choice>
  </mc:AlternateContent>
  <bookViews>
    <workbookView xWindow="0" yWindow="0" windowWidth="15360" windowHeight="7635" tabRatio="98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AA33" i="12" l="1"/>
  <c r="AA32" i="12"/>
  <c r="AA31" i="12"/>
  <c r="AA30" i="12"/>
  <c r="AA7" i="12" l="1"/>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U34" i="10"/>
  <c r="U35" i="10" s="1"/>
  <c r="U36" i="10" s="1"/>
  <c r="U37"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alcChain>
</file>

<file path=xl/sharedStrings.xml><?xml version="1.0" encoding="utf-8"?>
<sst xmlns="http://schemas.openxmlformats.org/spreadsheetml/2006/main" count="1088" uniqueCount="611">
  <si>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</si>
  <si>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</si>
  <si>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</si>
  <si>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</si>
  <si>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</si>
  <si>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</si>
  <si>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</si>
  <si>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</si>
  <si>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</si>
  <si>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</si>
  <si>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</si>
  <si>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</si>
  <si>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</si>
  <si>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</si>
  <si>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</si>
  <si>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</si>
  <si>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</si>
  <si>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</si>
  <si>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</si>
  <si>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</si>
  <si>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</si>
  <si>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</si>
  <si>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</si>
  <si>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</si>
  <si>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</si>
  <si>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</si>
  <si>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</si>
  <si>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</si>
  <si>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</si>
  <si>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</si>
  <si>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</si>
  <si>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</si>
  <si>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</si>
  <si>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</si>
  <si>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</si>
  <si>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</si>
  <si>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</si>
  <si>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</si>
  <si>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</si>
  <si>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</si>
  <si>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</si>
  <si>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</si>
  <si>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</si>
  <si>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</si>
  <si>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</si>
  <si>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</si>
  <si>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</si>
  <si>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</si>
  <si>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</si>
  <si>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</si>
  <si>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</si>
  <si>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</si>
  <si>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</si>
  <si>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</si>
  <si>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</si>
  <si>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</si>
  <si>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</si>
  <si>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</si>
  <si>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</si>
  <si>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</si>
  <si>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</si>
  <si>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</si>
  <si>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</si>
  <si>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</si>
  <si>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</si>
  <si>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</si>
  <si>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</si>
  <si>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</si>
  <si>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</si>
  <si>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</si>
  <si>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</si>
  <si>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</si>
  <si>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</si>
  <si>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</si>
  <si>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</si>
  <si>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</si>
  <si>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</si>
  <si>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</si>
  <si>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</si>
  <si>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</si>
  <si>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</si>
  <si>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</si>
  <si>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</si>
  <si>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</si>
  <si>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</si>
  <si>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</si>
  <si>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</si>
  <si>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</si>
  <si>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</si>
  <si>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</si>
  <si>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</si>
  <si>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</si>
  <si>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</si>
  <si>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</si>
  <si>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</si>
  <si>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</si>
  <si>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</si>
  <si>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西之表市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</si>
  <si>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</si>
  <si>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</si>
  <si>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</si>
  <si>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</si>
  <si>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</si>
  <si>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</si>
  <si>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</si>
  <si>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</si>
  <si>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</si>
  <si>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</si>
  <si>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</si>
  <si>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</si>
  <si>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</si>
  <si>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</si>
  <si>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</si>
  <si>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</si>
  <si>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</si>
  <si>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</si>
  <si>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</si>
  <si>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</si>
  <si>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</si>
  <si>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</si>
  <si>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</si>
  <si>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</si>
  <si>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</si>
  <si>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</si>
  <si>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</si>
  <si>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</si>
  <si>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</si>
  <si>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</si>
  <si>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</si>
  <si>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</si>
  <si>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</si>
  <si>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</si>
  <si>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</si>
  <si>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</si>
  <si>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</si>
  <si>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</si>
  <si>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</si>
  <si>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</si>
  <si>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</si>
  <si>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</si>
  <si>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</si>
  <si>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</si>
  <si>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</si>
  <si>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</si>
  <si>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</si>
  <si>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</si>
  <si>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</si>
  <si>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</si>
  <si>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</si>
  <si>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</si>
  <si>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</si>
  <si>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</si>
  <si>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</si>
  <si>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</si>
  <si>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</si>
  <si>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</si>
  <si>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</si>
  <si>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</si>
  <si>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</si>
  <si>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</si>
  <si>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</si>
  <si>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</si>
  <si>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</si>
  <si>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</si>
  <si>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</si>
  <si>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</si>
  <si>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</si>
  <si>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</si>
  <si>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</si>
  <si>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</si>
  <si>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</si>
  <si>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</si>
  <si>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</si>
  <si>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</si>
  <si>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</si>
  <si>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</si>
  <si>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</si>
  <si>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</si>
  <si>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</si>
  <si>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</si>
  <si>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</si>
  <si>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</si>
  <si>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</si>
  <si>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</si>
  <si>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</si>
  <si>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</si>
  <si>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</si>
  <si>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</si>
  <si>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</si>
  <si>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</si>
  <si>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</si>
  <si>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</si>
  <si>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</si>
  <si>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</si>
  <si>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</si>
  <si>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</si>
  <si>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</si>
  <si>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</si>
  <si>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</si>
  <si>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</si>
  <si>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</si>
  <si>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</si>
  <si>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</si>
  <si>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</si>
  <si>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</si>
  <si>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</si>
  <si>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</si>
  <si>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</si>
  <si>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</si>
  <si>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</si>
  <si>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</si>
  <si>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</si>
  <si>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</si>
  <si>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</si>
  <si>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</si>
  <si>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鹿児島県西之表市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</si>
  <si>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</si>
  <si>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</si>
  <si>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</si>
  <si>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</si>
  <si>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</si>
  <si>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</si>
  <si>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</si>
  <si>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</si>
  <si>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</si>
  <si>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</si>
  <si>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</si>
  <si>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</si>
  <si>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</si>
  <si>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</si>
  <si>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</si>
  <si>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</si>
  <si>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</si>
  <si>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</si>
  <si>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</si>
  <si>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</si>
  <si>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</si>
  <si>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</si>
  <si>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</si>
  <si>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</si>
  <si>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</si>
  <si>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</si>
  <si>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</si>
  <si>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</si>
  <si>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</si>
  <si>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</si>
  <si>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</si>
  <si>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</si>
  <si>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</si>
  <si>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</si>
  <si>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</si>
  <si>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</si>
  <si>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</si>
  <si>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</si>
  <si>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</si>
  <si>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</si>
  <si>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</si>
  <si>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</si>
  <si>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</si>
  <si>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</si>
  <si>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</si>
  <si>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</si>
  <si>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</si>
  <si>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</si>
  <si>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</si>
  <si>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</si>
  <si>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</si>
  <si>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</si>
  <si>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</si>
  <si>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</si>
  <si>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</si>
  <si>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</si>
  <si>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</si>
  <si>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</si>
  <si>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</si>
  <si>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</si>
  <si>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</si>
  <si>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</si>
  <si>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</si>
  <si>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</si>
  <si>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</si>
  <si>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</si>
  <si>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</si>
  <si>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</si>
  <si>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</si>
  <si>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</si>
  <si>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</si>
  <si>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</si>
  <si>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</si>
  <si>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</si>
  <si>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</si>
  <si>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</si>
  <si>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</si>
  <si>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</si>
  <si>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</si>
  <si>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</si>
  <si>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</si>
  <si>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</si>
  <si>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</si>
  <si>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</si>
  <si>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</si>
  <si>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</si>
  <si>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</si>
  <si>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</si>
  <si>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</si>
  <si>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</si>
  <si>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</si>
  <si>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</si>
  <si>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</si>
  <si>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</si>
  <si>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</si>
  <si>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</si>
  <si>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</si>
  <si>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</si>
  <si>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</si>
  <si>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</si>
  <si>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</si>
  <si>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</si>
  <si>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</si>
  <si>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</si>
  <si>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</si>
  <si>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</si>
  <si>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</si>
  <si>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</si>
  <si>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</si>
  <si>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</si>
  <si>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</si>
  <si>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</si>
  <si>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</si>
  <si>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</si>
  <si>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</si>
  <si>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</si>
  <si>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</si>
  <si>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</si>
  <si>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</si>
  <si>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</si>
  <si>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</si>
  <si>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</si>
  <si>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</si>
  <si>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</si>
  <si>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</si>
  <si>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</si>
  <si>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</si>
  <si>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</si>
  <si>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</si>
  <si>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</si>
  <si>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</si>
  <si>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</si>
  <si>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</si>
  <si>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</si>
  <si>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</si>
  <si>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</si>
  <si>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</si>
  <si>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</si>
  <si>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</si>
  <si>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</si>
  <si>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</si>
  <si>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</si>
  <si>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</si>
  <si>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</si>
  <si>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</si>
  <si>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</si>
  <si>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</si>
  <si>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</si>
  <si>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</si>
  <si>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鹿児島県西之表市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</si>
  <si>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</si>
  <si>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</si>
  <si>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</si>
  <si>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</si>
  <si>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</si>
  <si>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</si>
  <si>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</si>
  <si>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</si>
  <si>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</si>
  <si>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</si>
  <si>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</si>
  <si>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</si>
  <si>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</si>
  <si>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</si>
  <si>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</si>
  <si>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</si>
  <si>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</si>
  <si>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</si>
  <si>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</si>
  <si>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</si>
  <si>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</si>
  <si>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</si>
  <si>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</si>
  <si>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</si>
  <si>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</si>
  <si>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</si>
  <si>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</si>
  <si>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</si>
  <si>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</si>
  <si>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</si>
  <si>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</si>
  <si>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</si>
  <si>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</si>
  <si>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</si>
  <si>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</si>
  <si>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</si>
  <si>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</si>
  <si>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交通災害共済事業特別会計</t>
    <phoneticPr fontId="5"/>
  </si>
  <si>
    <t>西之表市水道事業会計</t>
    <phoneticPr fontId="5"/>
  </si>
  <si>
    <t>法適用企業</t>
    <phoneticPr fontId="5"/>
  </si>
  <si>
    <t>西之表市地方卸売市場特別会計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</si>
  <si>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</si>
  <si>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</si>
  <si>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</si>
  <si>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</si>
  <si>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</si>
  <si>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</si>
  <si>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</si>
  <si>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</si>
  <si>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</si>
  <si>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</si>
  <si>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</si>
  <si>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</si>
  <si>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</si>
  <si>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</si>
  <si>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</si>
  <si>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</si>
  <si>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</si>
  <si>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</si>
  <si>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</si>
  <si>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</si>
  <si>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</si>
  <si>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</si>
  <si>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</si>
  <si>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</si>
  <si>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</si>
  <si>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</si>
  <si>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</si>
  <si>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</si>
  <si>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</si>
  <si>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</si>
  <si>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</si>
  <si>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</si>
  <si>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</si>
  <si>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</si>
  <si>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</si>
  <si>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</si>
  <si>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</si>
  <si>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</si>
  <si>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</si>
  <si>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</si>
  <si>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</si>
  <si>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</si>
  <si>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</si>
  <si>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</si>
  <si>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</si>
  <si>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</si>
  <si>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</si>
  <si>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</si>
  <si>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</si>
  <si>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</si>
  <si>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</si>
  <si>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</si>
  <si>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</si>
  <si>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</si>
  <si>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</si>
  <si>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</si>
  <si>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</si>
  <si>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</si>
  <si>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</si>
  <si>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</si>
  <si>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</si>
  <si>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</si>
  <si>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</si>
  <si>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西之表市水道事業会計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</si>
  <si>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</si>
  <si>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</si>
  <si>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</si>
  <si>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</si>
  <si>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後期高齢者医療保険特別会計</t>
    <phoneticPr fontId="5"/>
  </si>
  <si>
    <t>(Ｆ)</t>
    <phoneticPr fontId="5"/>
  </si>
  <si>
    <t>交通災害共済事業特別会計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</si>
  <si>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</si>
  <si>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</si>
  <si>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</si>
  <si>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</si>
  <si>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</si>
  <si>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</si>
  <si>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</si>
  <si>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</si>
  <si>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</si>
  <si>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</si>
  <si>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</si>
  <si>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</si>
  <si>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</si>
  <si>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</si>
  <si>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</si>
  <si>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</si>
  <si>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</si>
  <si>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</si>
  <si>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</si>
  <si>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</si>
  <si>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</si>
  <si>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</si>
  <si>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</si>
  <si>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</si>
  <si>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</si>
  <si>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</si>
  <si>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</si>
  <si>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</si>
  <si>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</si>
  <si>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</si>
  <si>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</si>
  <si>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</si>
  <si>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</si>
  <si>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</si>
  <si>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</si>
  <si>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</si>
  <si>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</si>
  <si>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</si>
  <si>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</si>
  <si>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</si>
  <si>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</si>
  <si>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</si>
  <si>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</si>
  <si>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</si>
  <si>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</si>
  <si>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</si>
  <si>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</si>
  <si>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</si>
  <si>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</si>
  <si>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</si>
  <si>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</si>
  <si>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</si>
  <si>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</si>
  <si>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</si>
  <si>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</si>
  <si>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</si>
  <si>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</si>
  <si>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</si>
  <si>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</si>
  <si>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</si>
  <si>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</si>
  <si>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</si>
  <si>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</si>
  <si>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</si>
  <si>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</si>
  <si>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</si>
  <si>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</si>
  <si>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</si>
  <si>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</si>
  <si>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</si>
  <si>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</si>
  <si>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</si>
  <si>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</si>
  <si>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</si>
  <si>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</si>
  <si>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</si>
  <si>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</si>
  <si>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</si>
  <si>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</si>
  <si>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</si>
  <si>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</si>
  <si>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</si>
  <si>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</si>
  <si>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</si>
  <si>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西之表市水道事業会計</t>
  </si>
  <si>
    <t>一般会計</t>
  </si>
  <si>
    <t>国民健康保険特別会計</t>
  </si>
  <si>
    <t>介護保険特別会計</t>
  </si>
  <si>
    <t>後期高齢者医療保険特別会計</t>
  </si>
  <si>
    <t>交通災害共済事業特別会計</t>
  </si>
  <si>
    <t>西之表市地方卸売市場特別会計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</si>
  <si>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</si>
  <si>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</si>
  <si>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</si>
  <si>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</si>
  <si>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</si>
  <si>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</si>
  <si>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</si>
  <si>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</si>
  <si>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種子島地区広域事務組合</t>
    <rPh sb="0" eb="3">
      <t>タネガシマ</t>
    </rPh>
    <rPh sb="3" eb="5">
      <t>チク</t>
    </rPh>
    <rPh sb="5" eb="7">
      <t>コウイキ</t>
    </rPh>
    <rPh sb="7" eb="9">
      <t>ジム</t>
    </rPh>
    <rPh sb="9" eb="11">
      <t>クミアイ</t>
    </rPh>
    <phoneticPr fontId="2"/>
  </si>
  <si>
    <t>熊毛地区消防組合</t>
    <rPh sb="0" eb="2">
      <t>クマゲ</t>
    </rPh>
    <rPh sb="2" eb="4">
      <t>チク</t>
    </rPh>
    <rPh sb="4" eb="6">
      <t>ショウボウ</t>
    </rPh>
    <rPh sb="6" eb="8">
      <t>クミアイ</t>
    </rPh>
    <phoneticPr fontId="2"/>
  </si>
  <si>
    <t>鹿児島県後期高齢者医療広域連合（一般）</t>
    <rPh sb="0" eb="4">
      <t>カゴシマケン</t>
    </rPh>
    <rPh sb="4" eb="6">
      <t>コウキ</t>
    </rPh>
    <rPh sb="6" eb="9">
      <t>コウレイシャ</t>
    </rPh>
    <rPh sb="9" eb="11">
      <t>イリョウ</t>
    </rPh>
    <rPh sb="11" eb="13">
      <t>コウイキ</t>
    </rPh>
    <rPh sb="13" eb="15">
      <t>レンゴウ</t>
    </rPh>
    <rPh sb="16" eb="18">
      <t>イッパン</t>
    </rPh>
    <phoneticPr fontId="2"/>
  </si>
  <si>
    <t>鹿児島県後期高齢者医療広域連合（特別）</t>
    <rPh sb="0" eb="4">
      <t>カゴシマケン</t>
    </rPh>
    <rPh sb="4" eb="6">
      <t>コウキ</t>
    </rPh>
    <rPh sb="6" eb="9">
      <t>コウレイシャ</t>
    </rPh>
    <rPh sb="9" eb="11">
      <t>イリョウ</t>
    </rPh>
    <rPh sb="11" eb="13">
      <t>コウイキ</t>
    </rPh>
    <rPh sb="13" eb="15">
      <t>レンゴウ</t>
    </rPh>
    <rPh sb="16" eb="18">
      <t>トクベツ</t>
    </rPh>
    <phoneticPr fontId="2"/>
  </si>
  <si>
    <t>鹿児島県市町村総合事務組合</t>
    <rPh sb="0" eb="4">
      <t>カゴシマケン</t>
    </rPh>
    <rPh sb="4" eb="7">
      <t>シチョウソン</t>
    </rPh>
    <rPh sb="7" eb="9">
      <t>ソウゴウ</t>
    </rPh>
    <rPh sb="9" eb="11">
      <t>ジム</t>
    </rPh>
    <rPh sb="11" eb="13">
      <t>クミアイ</t>
    </rPh>
    <phoneticPr fontId="2"/>
  </si>
  <si>
    <t>種子島産婦人科医院組合</t>
    <rPh sb="0" eb="3">
      <t>タネガシマ</t>
    </rPh>
    <rPh sb="3" eb="7">
      <t>サンフジンカ</t>
    </rPh>
    <rPh sb="7" eb="9">
      <t>イイン</t>
    </rPh>
    <rPh sb="9" eb="11">
      <t>クミアイ</t>
    </rPh>
    <phoneticPr fontId="2"/>
  </si>
  <si>
    <t>-</t>
    <phoneticPr fontId="2"/>
  </si>
  <si>
    <t>-</t>
    <phoneticPr fontId="2"/>
  </si>
  <si>
    <t>○</t>
    <phoneticPr fontId="2"/>
  </si>
  <si>
    <t>種子島空港ターミナル</t>
    <rPh sb="0" eb="3">
      <t>タネガシマ</t>
    </rPh>
    <rPh sb="3" eb="5">
      <t>クウコウ</t>
    </rPh>
    <phoneticPr fontId="2"/>
  </si>
  <si>
    <t>-</t>
    <phoneticPr fontId="2"/>
  </si>
  <si>
    <t>西之表市農業振興公社</t>
    <rPh sb="0" eb="4">
      <t>ニシノオモテシ</t>
    </rPh>
    <rPh sb="4" eb="6">
      <t>ノウギョウ</t>
    </rPh>
    <rPh sb="6" eb="8">
      <t>シンコウ</t>
    </rPh>
    <rPh sb="8" eb="10">
      <t>コウシャ</t>
    </rPh>
    <phoneticPr fontId="2"/>
  </si>
  <si>
    <t>-</t>
    <phoneticPr fontId="2"/>
  </si>
  <si>
    <t>公共施設建設基金</t>
    <rPh sb="0" eb="2">
      <t>コウキョウ</t>
    </rPh>
    <rPh sb="2" eb="4">
      <t>シセツ</t>
    </rPh>
    <rPh sb="4" eb="6">
      <t>ケンセツ</t>
    </rPh>
    <rPh sb="6" eb="8">
      <t>キキン</t>
    </rPh>
    <phoneticPr fontId="18"/>
  </si>
  <si>
    <t>ふるさと応援寄附基金</t>
    <rPh sb="4" eb="6">
      <t>オウエン</t>
    </rPh>
    <rPh sb="6" eb="8">
      <t>キフ</t>
    </rPh>
    <rPh sb="8" eb="10">
      <t>キキン</t>
    </rPh>
    <phoneticPr fontId="18"/>
  </si>
  <si>
    <t>地域振興基金</t>
    <rPh sb="0" eb="2">
      <t>チイキ</t>
    </rPh>
    <rPh sb="2" eb="4">
      <t>シンコウ</t>
    </rPh>
    <rPh sb="4" eb="6">
      <t>キキン</t>
    </rPh>
    <phoneticPr fontId="18"/>
  </si>
  <si>
    <t>西京畑地かんがい施設維持管理基金</t>
    <rPh sb="0" eb="2">
      <t>サイキョウ</t>
    </rPh>
    <rPh sb="2" eb="3">
      <t>ハタ</t>
    </rPh>
    <rPh sb="3" eb="4">
      <t>チ</t>
    </rPh>
    <rPh sb="8" eb="10">
      <t>シセツ</t>
    </rPh>
    <rPh sb="10" eb="12">
      <t>イジ</t>
    </rPh>
    <rPh sb="12" eb="14">
      <t>カンリ</t>
    </rPh>
    <rPh sb="14" eb="16">
      <t>キキン</t>
    </rPh>
    <phoneticPr fontId="18"/>
  </si>
  <si>
    <t>中山間ふるさと・水と土保全基金</t>
    <rPh sb="0" eb="3">
      <t>チュウサンカン</t>
    </rPh>
    <rPh sb="8" eb="9">
      <t>ミズ</t>
    </rPh>
    <rPh sb="10" eb="11">
      <t>ツチ</t>
    </rPh>
    <rPh sb="11" eb="13">
      <t>ホゼン</t>
    </rPh>
    <rPh sb="13" eb="15">
      <t>キキン</t>
    </rPh>
    <phoneticPr fontId="18"/>
  </si>
  <si>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</si>
  <si>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</si>
  <si>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</si>
  <si>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</si>
  <si>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</si>
  <si>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</si>
  <si>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</si>
  <si>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</si>
  <si>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</si>
  <si>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</si>
  <si>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</si>
  <si>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</si>
  <si>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</si>
  <si>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</si>
  <si>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平成26年度から平成27年度にかけて、汚泥再生処理センター整備や防災拠点施設中央公民館改修など大型普通建設事業が重なり、実質公債費比率は、上昇傾向にある。また、近年においては、辺地対策事業債・過疎対策事業債などの交付税算入率が高い地方債を中心に活用しているため将来負担比率は、低下している。平成30年度において防災行政無線のデジタル化を繰越事業として行っているため、将来負担比率及び実質公債費比率がともに上昇した。既存公共施設の集約化・複合化や除却等を踏まえ、平成28年度に策定した公共施設等総合管理計画と毎年見直しを行う長期振興計画実施計画を連動させ、交付税算入率の高い地方債の活用と併せて、地方債発行を抑制し、これまで以上に公債費の適正化に取り組んでいく必要がある。</t>
    <phoneticPr fontId="2"/>
  </si>
  <si>
    <t>　平成27年度まで汚泥再生処理センター整備・防災拠点施設中央公民館改修など大型普通建設事業が続いたが、平成28年度より平常的な予算編成となり、各公共施設等の中規模な修繕等が開始され、有形固定資産減価償却率も若干低下した。しかし、平成29年度より類似団体内平均値を下回っているものの、有形固定資産減価償却率は、上昇傾向にある。また、平成29年から30年度において、防災行政無線のデジタル化事業を行ったため、他の公共施設等の修繕を一時的に抑制し、地方債残高が増加したため、類似団体内平均値を下回っているものの、将来負担比率も一時的に上昇している。今後も、既存公共施設の集約化・複合化や除却等を踏まえ、平成28年度に策定した公共施設等総合管理計画に基づき適正な管理を進めると共に、新発債の抑制と平準化を行う。</t>
    <rPh sb="114" eb="116">
      <t>ヘイセイ</t>
    </rPh>
    <rPh sb="118" eb="119">
      <t>ネン</t>
    </rPh>
    <rPh sb="119" eb="120">
      <t>ド</t>
    </rPh>
    <rPh sb="122" eb="124">
      <t>ルイジ</t>
    </rPh>
    <rPh sb="124" eb="126">
      <t>ダンタイ</t>
    </rPh>
    <rPh sb="126" eb="127">
      <t>ナイ</t>
    </rPh>
    <rPh sb="127" eb="130">
      <t>ヘイキンチ</t>
    </rPh>
    <rPh sb="131" eb="133">
      <t>シタマワ</t>
    </rPh>
    <rPh sb="141" eb="143">
      <t>ユウケイ</t>
    </rPh>
    <rPh sb="143" eb="145">
      <t>コテイ</t>
    </rPh>
    <rPh sb="145" eb="147">
      <t>シサン</t>
    </rPh>
    <rPh sb="147" eb="149">
      <t>ゲンカ</t>
    </rPh>
    <rPh sb="149" eb="151">
      <t>ショウキャク</t>
    </rPh>
    <rPh sb="151" eb="152">
      <t>リツ</t>
    </rPh>
    <rPh sb="154" eb="156">
      <t>ジョウショウ</t>
    </rPh>
    <rPh sb="156" eb="158">
      <t>ケイコウ</t>
    </rPh>
    <rPh sb="165" eb="167">
      <t>ヘイセイ</t>
    </rPh>
    <rPh sb="169" eb="170">
      <t>ネン</t>
    </rPh>
    <rPh sb="174" eb="176">
      <t>ネンド</t>
    </rPh>
    <rPh sb="181" eb="183">
      <t>ボウサイ</t>
    </rPh>
    <rPh sb="183" eb="185">
      <t>ギョウセイ</t>
    </rPh>
    <rPh sb="185" eb="187">
      <t>ムセン</t>
    </rPh>
    <rPh sb="192" eb="193">
      <t>カ</t>
    </rPh>
    <rPh sb="193" eb="195">
      <t>ジギョウ</t>
    </rPh>
    <rPh sb="196" eb="197">
      <t>オコナ</t>
    </rPh>
    <rPh sb="202" eb="203">
      <t>タ</t>
    </rPh>
    <rPh sb="204" eb="206">
      <t>コウキョウ</t>
    </rPh>
    <rPh sb="206" eb="208">
      <t>シセツ</t>
    </rPh>
    <rPh sb="208" eb="209">
      <t>トウ</t>
    </rPh>
    <rPh sb="210" eb="212">
      <t>シュウゼン</t>
    </rPh>
    <rPh sb="213" eb="216">
      <t>イチジテキ</t>
    </rPh>
    <rPh sb="217" eb="219">
      <t>ヨクセイ</t>
    </rPh>
    <rPh sb="227" eb="229">
      <t>ゾウカ</t>
    </rPh>
    <rPh sb="234" eb="236">
      <t>ルイジ</t>
    </rPh>
    <rPh sb="236" eb="238">
      <t>ダンタイ</t>
    </rPh>
    <rPh sb="238" eb="239">
      <t>ナイ</t>
    </rPh>
    <rPh sb="239" eb="242">
      <t>ヘイキンチ</t>
    </rPh>
    <rPh sb="243" eb="245">
      <t>シタマワ</t>
    </rPh>
    <rPh sb="260" eb="263">
      <t>イチジテキ</t>
    </rPh>
    <rPh sb="264" eb="26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</si>
</sst>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6690-463E-A7A7-719CFBBB8F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74577</c:v>
                </c:pt>
                <c:pt idx="1">
                  <c:v>130408</c:v>
                </c:pt>
                <c:pt idx="2">
                  <c:v>62351</c:v>
                </c:pt>
                <c:pt idx="3">
                  <c:v>46468</c:v>
                </c:pt>
                <c:pt idx="4">
                  <c:v>113405</c:v>
                </c:pt>
              </c:numCache>
            </c:numRef>
          </c:val>
          <c:smooth val="0"/>
          <c:extLst>
            <c:ext xmlns:c16="http://schemas.microsoft.com/office/drawing/2014/chart" uri="{C3380CC4-5D6E-409C-BE32-E72D297353CC}">
              <c16:uniqueId val="{00000001-6690-463E-A7A7-719CFBBB8F2B}"/>
            </c:ext>
          </c:extLst>
        </c:ser>
        <c:dLbls>
          <c:showLegendKey val="0"/>
          <c:showVal val="0"/>
          <c:showCatName val="0"/>
          <c:showSerName val="0"/>
          <c:showPercent val="0"/>
          <c:showBubbleSize val="0"/>
        </c:dLbls>
        <c:marker val="1"/>
        <c:smooth val="0"/>
        <c:axId val="127148800"/>
        <c:axId val="127150336"/>
      </c:lineChart>
      <c:catAx>
        <c:axId val="127148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150336"/>
        <c:crosses val="autoZero"/>
        <c:auto val="1"/>
        <c:lblAlgn val="ctr"/>
        <c:lblOffset val="100"/>
        <c:tickLblSkip val="1"/>
        <c:tickMarkSkip val="1"/>
        <c:noMultiLvlLbl val="0"/>
      </c:catAx>
      <c:valAx>
        <c:axId val="1271503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148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3.73</c:v>
                </c:pt>
                <c:pt idx="1">
                  <c:v>4.95</c:v>
                </c:pt>
                <c:pt idx="2">
                  <c:v>3.66</c:v>
                </c:pt>
                <c:pt idx="3">
                  <c:v>4.43</c:v>
                </c:pt>
                <c:pt idx="4">
                  <c:v>5.29</c:v>
                </c:pt>
              </c:numCache>
            </c:numRef>
          </c:val>
          <c:extLst>
            <c:ext xmlns:c16="http://schemas.microsoft.com/office/drawing/2014/chart" uri="{C3380CC4-5D6E-409C-BE32-E72D297353CC}">
              <c16:uniqueId val="{00000000-BA9E-4224-BD55-C36FE89D1D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20.65</c:v>
                </c:pt>
                <c:pt idx="1">
                  <c:v>23.38</c:v>
                </c:pt>
                <c:pt idx="2">
                  <c:v>26.73</c:v>
                </c:pt>
                <c:pt idx="3">
                  <c:v>31.01</c:v>
                </c:pt>
                <c:pt idx="4">
                  <c:v>30.72</c:v>
                </c:pt>
              </c:numCache>
            </c:numRef>
          </c:val>
          <c:extLst>
            <c:ext xmlns:c16="http://schemas.microsoft.com/office/drawing/2014/chart" uri="{C3380CC4-5D6E-409C-BE32-E72D297353CC}">
              <c16:uniqueId val="{00000001-BA9E-4224-BD55-C36FE89D1D77}"/>
            </c:ext>
          </c:extLst>
        </c:ser>
        <c:dLbls>
          <c:showLegendKey val="0"/>
          <c:showVal val="0"/>
          <c:showCatName val="0"/>
          <c:showSerName val="0"/>
          <c:showPercent val="0"/>
          <c:showBubbleSize val="0"/>
        </c:dLbls>
        <c:gapWidth val="250"/>
        <c:overlap val="100"/>
        <c:axId val="69008000"/>
        <c:axId val="6960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0.16</c:v>
                </c:pt>
                <c:pt idx="1">
                  <c:v>4.9000000000000004</c:v>
                </c:pt>
                <c:pt idx="2">
                  <c:v>1.76</c:v>
                </c:pt>
                <c:pt idx="3">
                  <c:v>5.44</c:v>
                </c:pt>
                <c:pt idx="4">
                  <c:v>0.47</c:v>
                </c:pt>
              </c:numCache>
            </c:numRef>
          </c:val>
          <c:smooth val="0"/>
          <c:extLst>
            <c:ext xmlns:c16="http://schemas.microsoft.com/office/drawing/2014/chart" uri="{C3380CC4-5D6E-409C-BE32-E72D297353CC}">
              <c16:uniqueId val="{00000002-BA9E-4224-BD55-C36FE89D1D77}"/>
            </c:ext>
          </c:extLst>
        </c:ser>
        <c:dLbls>
          <c:showLegendKey val="0"/>
          <c:showVal val="0"/>
          <c:showCatName val="0"/>
          <c:showSerName val="0"/>
          <c:showPercent val="0"/>
          <c:showBubbleSize val="0"/>
        </c:dLbls>
        <c:marker val="1"/>
        <c:smooth val="0"/>
        <c:axId val="69008000"/>
        <c:axId val="69600000"/>
      </c:lineChart>
      <c:catAx>
        <c:axId val="6900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600000"/>
        <c:crosses val="autoZero"/>
        <c:auto val="1"/>
        <c:lblAlgn val="ctr"/>
        <c:lblOffset val="100"/>
        <c:tickLblSkip val="1"/>
        <c:tickMarkSkip val="1"/>
        <c:noMultiLvlLbl val="0"/>
      </c:catAx>
      <c:valAx>
        <c:axId val="6960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00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0.13</c:v>
                </c:pt>
                <c:pt idx="4">
                  <c:v>0</c:v>
                </c:pt>
                <c:pt idx="5">
                  <c:v>0</c:v>
                </c:pt>
                <c:pt idx="6">
                  <c:v>0</c:v>
                </c:pt>
                <c:pt idx="7">
                  <c:v>0</c:v>
                </c:pt>
                <c:pt idx="8">
                  <c:v>0</c:v>
                </c:pt>
                <c:pt idx="9">
                  <c:v>0</c:v>
                </c:pt>
              </c:numCache>
            </c:numRef>
          </c:val>
          <c:extLst>
            <c:ext xmlns:c16="http://schemas.microsoft.com/office/drawing/2014/chart" uri="{C3380CC4-5D6E-409C-BE32-E72D297353CC}">
              <c16:uniqueId val="{00000000-9EA1-4DA8-9BE6-A63D37EC7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A1-4DA8-9BE6-A63D37EC7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A1-4DA8-9BE6-A63D37EC7553}"/>
            </c:ext>
          </c:extLst>
        </c:ser>
        <c:ser>
          <c:idx val="3"/>
          <c:order val="3"/>
          <c:tx>
            <c:strRef>
              <c:f>データシート!$A$30</c:f>
              <c:strCache>
                <c:ptCount val="1"/>
                <c:pt idx="0">
                  <c:v>西之表市地方卸売市場特別会計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EA1-4DA8-9BE6-A63D37EC7553}"/>
            </c:ext>
          </c:extLst>
        </c:ser>
        <c:ser>
          <c:idx val="4"/>
          <c:order val="4"/>
          <c:tx>
            <c:strRef>
              <c:f>データシート!$A$31</c:f>
              <c:strCache>
                <c:ptCount val="1"/>
                <c:pt idx="0">
                  <c:v>交通災害共済事業特別会計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9EA1-4DA8-9BE6-A63D37EC7553}"/>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9EA1-4DA8-9BE6-A63D37EC75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0.02</c:v>
                </c:pt>
                <c:pt idx="4">
                  <c:v>#N/A</c:v>
                </c:pt>
                <c:pt idx="5">
                  <c:v>1.0900000000000001</c:v>
                </c:pt>
                <c:pt idx="6">
                  <c:v>#N/A</c:v>
                </c:pt>
                <c:pt idx="7">
                  <c:v>1.17</c:v>
                </c:pt>
                <c:pt idx="8">
                  <c:v>#N/A</c:v>
                </c:pt>
                <c:pt idx="9">
                  <c:v>1.04</c:v>
                </c:pt>
              </c:numCache>
            </c:numRef>
          </c:val>
          <c:extLst>
            <c:ext xmlns:c16="http://schemas.microsoft.com/office/drawing/2014/chart" uri="{C3380CC4-5D6E-409C-BE32-E72D297353CC}">
              <c16:uniqueId val="{00000006-9EA1-4DA8-9BE6-A63D37EC755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1.22</c:v>
                </c:pt>
                <c:pt idx="2">
                  <c:v>#N/A</c:v>
                </c:pt>
                <c:pt idx="3">
                  <c:v>1.31</c:v>
                </c:pt>
                <c:pt idx="4">
                  <c:v>#N/A</c:v>
                </c:pt>
                <c:pt idx="5">
                  <c:v>1.82</c:v>
                </c:pt>
                <c:pt idx="6">
                  <c:v>#N/A</c:v>
                </c:pt>
                <c:pt idx="7">
                  <c:v>1.33</c:v>
                </c:pt>
                <c:pt idx="8">
                  <c:v>#N/A</c:v>
                </c:pt>
                <c:pt idx="9">
                  <c:v>2.36</c:v>
                </c:pt>
              </c:numCache>
            </c:numRef>
          </c:val>
          <c:extLst>
            <c:ext xmlns:c16="http://schemas.microsoft.com/office/drawing/2014/chart" uri="{C3380CC4-5D6E-409C-BE32-E72D297353CC}">
              <c16:uniqueId val="{00000007-9EA1-4DA8-9BE6-A63D37EC755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3.72</c:v>
                </c:pt>
                <c:pt idx="2">
                  <c:v>#N/A</c:v>
                </c:pt>
                <c:pt idx="3">
                  <c:v>4.95</c:v>
                </c:pt>
                <c:pt idx="4">
                  <c:v>#N/A</c:v>
                </c:pt>
                <c:pt idx="5">
                  <c:v>3.66</c:v>
                </c:pt>
                <c:pt idx="6">
                  <c:v>#N/A</c:v>
                </c:pt>
                <c:pt idx="7">
                  <c:v>4.43</c:v>
                </c:pt>
                <c:pt idx="8">
                  <c:v>#N/A</c:v>
                </c:pt>
                <c:pt idx="9">
                  <c:v>5.28</c:v>
                </c:pt>
              </c:numCache>
            </c:numRef>
          </c:val>
          <c:extLst>
            <c:ext xmlns:c16="http://schemas.microsoft.com/office/drawing/2014/chart" uri="{C3380CC4-5D6E-409C-BE32-E72D297353CC}">
              <c16:uniqueId val="{00000008-9EA1-4DA8-9BE6-A63D37EC7553}"/>
            </c:ext>
          </c:extLst>
        </c:ser>
        <c:ser>
          <c:idx val="9"/>
          <c:order val="9"/>
          <c:tx>
            <c:strRef>
              <c:f>データシート!$A$36</c:f>
              <c:strCache>
                <c:ptCount val="1"/>
                <c:pt idx="0">
                  <c:v>西之表市水道事業会計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3.97</c:v>
                </c:pt>
                <c:pt idx="2">
                  <c:v>#N/A</c:v>
                </c:pt>
                <c:pt idx="3">
                  <c:v>3.58</c:v>
                </c:pt>
                <c:pt idx="4">
                  <c:v>#N/A</c:v>
                </c:pt>
                <c:pt idx="5">
                  <c:v>5.92</c:v>
                </c:pt>
                <c:pt idx="6">
                  <c:v>#N/A</c:v>
                </c:pt>
                <c:pt idx="7">
                  <c:v>6.91</c:v>
                </c:pt>
                <c:pt idx="8">
                  <c:v>#N/A</c:v>
                </c:pt>
                <c:pt idx="9">
                  <c:v>7.39</c:v>
                </c:pt>
              </c:numCache>
            </c:numRef>
          </c:val>
          <c:extLst>
            <c:ext xmlns:c16="http://schemas.microsoft.com/office/drawing/2014/chart" uri="{C3380CC4-5D6E-409C-BE32-E72D297353CC}">
              <c16:uniqueId val="{00000009-9EA1-4DA8-9BE6-A63D37EC7553}"/>
            </c:ext>
          </c:extLst>
        </c:ser>
        <c:dLbls>
          <c:showLegendKey val="0"/>
          <c:showVal val="0"/>
          <c:showCatName val="0"/>
          <c:showSerName val="0"/>
          <c:showPercent val="0"/>
          <c:showBubbleSize val="0"/>
        </c:dLbls>
        <c:gapWidth val="150"/>
        <c:overlap val="100"/>
        <c:axId val="136090368"/>
        <c:axId val="136091904"/>
      </c:barChart>
      <c:catAx>
        <c:axId val="13609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091904"/>
        <c:crosses val="autoZero"/>
        <c:auto val="1"/>
        <c:lblAlgn val="ctr"/>
        <c:lblOffset val="100"/>
        <c:tickLblSkip val="1"/>
        <c:tickMarkSkip val="1"/>
        <c:noMultiLvlLbl val="0"/>
      </c:catAx>
      <c:valAx>
        <c:axId val="13609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9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865</c:v>
                </c:pt>
                <c:pt idx="5">
                  <c:v>926</c:v>
                </c:pt>
                <c:pt idx="8">
                  <c:v>895</c:v>
                </c:pt>
                <c:pt idx="11">
                  <c:v>884</c:v>
                </c:pt>
                <c:pt idx="14">
                  <c:v>891</c:v>
                </c:pt>
              </c:numCache>
            </c:numRef>
          </c:val>
          <c:extLst>
            <c:ext xmlns:c16="http://schemas.microsoft.com/office/drawing/2014/chart" uri="{C3380CC4-5D6E-409C-BE32-E72D297353CC}">
              <c16:uniqueId val="{00000000-B05F-489A-BB20-50B358F9F4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B05F-489A-BB20-50B358F9F4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B05F-489A-BB20-50B358F9F4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107</c:v>
                </c:pt>
                <c:pt idx="3">
                  <c:v>225</c:v>
                </c:pt>
                <c:pt idx="6">
                  <c:v>216</c:v>
                </c:pt>
                <c:pt idx="9">
                  <c:v>215</c:v>
                </c:pt>
                <c:pt idx="12">
                  <c:v>214</c:v>
                </c:pt>
              </c:numCache>
            </c:numRef>
          </c:val>
          <c:extLst>
            <c:ext xmlns:c16="http://schemas.microsoft.com/office/drawing/2014/chart" uri="{C3380CC4-5D6E-409C-BE32-E72D297353CC}">
              <c16:uniqueId val="{00000003-B05F-489A-BB20-50B358F9F4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c:v>
                </c:pt>
                <c:pt idx="3">
                  <c:v>22</c:v>
                </c:pt>
                <c:pt idx="6">
                  <c:v>10</c:v>
                </c:pt>
                <c:pt idx="9">
                  <c:v>10</c:v>
                </c:pt>
                <c:pt idx="12">
                  <c:v>9</c:v>
                </c:pt>
              </c:numCache>
            </c:numRef>
          </c:val>
          <c:extLst>
            <c:ext xmlns:c16="http://schemas.microsoft.com/office/drawing/2014/chart" uri="{C3380CC4-5D6E-409C-BE32-E72D297353CC}">
              <c16:uniqueId val="{00000004-B05F-489A-BB20-50B358F9F4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5F-489A-BB20-50B358F9F4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5F-489A-BB20-50B358F9F4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1098</c:v>
                </c:pt>
                <c:pt idx="3">
                  <c:v>1135</c:v>
                </c:pt>
                <c:pt idx="6">
                  <c:v>1105</c:v>
                </c:pt>
                <c:pt idx="9">
                  <c:v>1092</c:v>
                </c:pt>
                <c:pt idx="12">
                  <c:v>1149</c:v>
                </c:pt>
              </c:numCache>
            </c:numRef>
          </c:val>
          <c:extLst>
            <c:ext xmlns:c16="http://schemas.microsoft.com/office/drawing/2014/chart" uri="{C3380CC4-5D6E-409C-BE32-E72D297353CC}">
              <c16:uniqueId val="{00000007-B05F-489A-BB20-50B358F9F47C}"/>
            </c:ext>
          </c:extLst>
        </c:ser>
        <c:dLbls>
          <c:showLegendKey val="0"/>
          <c:showVal val="0"/>
          <c:showCatName val="0"/>
          <c:showSerName val="0"/>
          <c:showPercent val="0"/>
          <c:showBubbleSize val="0"/>
        </c:dLbls>
        <c:gapWidth val="100"/>
        <c:overlap val="100"/>
        <c:axId val="70491520"/>
        <c:axId val="70497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468</c:v>
                </c:pt>
                <c:pt idx="5">
                  <c:v>#N/A</c:v>
                </c:pt>
                <c:pt idx="6">
                  <c:v>#N/A</c:v>
                </c:pt>
                <c:pt idx="7">
                  <c:v>447</c:v>
                </c:pt>
                <c:pt idx="8">
                  <c:v>#N/A</c:v>
                </c:pt>
                <c:pt idx="9">
                  <c:v>#N/A</c:v>
                </c:pt>
                <c:pt idx="10">
                  <c:v>444</c:v>
                </c:pt>
                <c:pt idx="11">
                  <c:v>#N/A</c:v>
                </c:pt>
                <c:pt idx="12">
                  <c:v>#N/A</c:v>
                </c:pt>
                <c:pt idx="13">
                  <c:v>492</c:v>
                </c:pt>
                <c:pt idx="14">
                  <c:v>#N/A</c:v>
                </c:pt>
              </c:numCache>
            </c:numRef>
          </c:val>
          <c:smooth val="0"/>
          <c:extLst>
            <c:ext xmlns:c16="http://schemas.microsoft.com/office/drawing/2014/chart" uri="{C3380CC4-5D6E-409C-BE32-E72D297353CC}">
              <c16:uniqueId val="{00000008-B05F-489A-BB20-50B358F9F47C}"/>
            </c:ext>
          </c:extLst>
        </c:ser>
        <c:dLbls>
          <c:showLegendKey val="0"/>
          <c:showVal val="0"/>
          <c:showCatName val="0"/>
          <c:showSerName val="0"/>
          <c:showPercent val="0"/>
          <c:showBubbleSize val="0"/>
        </c:dLbls>
        <c:marker val="1"/>
        <c:smooth val="0"/>
        <c:axId val="70491520"/>
        <c:axId val="70497792"/>
      </c:lineChart>
      <c:catAx>
        <c:axId val="704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0497792"/>
        <c:crosses val="autoZero"/>
        <c:auto val="1"/>
        <c:lblAlgn val="ctr"/>
        <c:lblOffset val="100"/>
        <c:tickLblSkip val="1"/>
        <c:tickMarkSkip val="1"/>
        <c:noMultiLvlLbl val="0"/>
      </c:catAx>
      <c:valAx>
        <c:axId val="7049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4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7991</c:v>
                </c:pt>
                <c:pt idx="5">
                  <c:v>8430</c:v>
                </c:pt>
                <c:pt idx="8">
                  <c:v>8178</c:v>
                </c:pt>
                <c:pt idx="11">
                  <c:v>7965</c:v>
                </c:pt>
                <c:pt idx="14">
                  <c:v>8302</c:v>
                </c:pt>
              </c:numCache>
            </c:numRef>
          </c:val>
          <c:extLst>
            <c:ext xmlns:c16="http://schemas.microsoft.com/office/drawing/2014/chart" uri="{C3380CC4-5D6E-409C-BE32-E72D297353CC}">
              <c16:uniqueId val="{00000000-3B01-4A9D-ABCC-474D05CE6D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577</c:v>
                </c:pt>
                <c:pt idx="5">
                  <c:v>535</c:v>
                </c:pt>
                <c:pt idx="8">
                  <c:v>451</c:v>
                </c:pt>
                <c:pt idx="11">
                  <c:v>393</c:v>
                </c:pt>
                <c:pt idx="14">
                  <c:v>386</c:v>
                </c:pt>
              </c:numCache>
            </c:numRef>
          </c:val>
          <c:extLst>
            <c:ext xmlns:c16="http://schemas.microsoft.com/office/drawing/2014/chart" uri="{C3380CC4-5D6E-409C-BE32-E72D297353CC}">
              <c16:uniqueId val="{00000001-3B01-4A9D-ABCC-474D05CE6D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2246</c:v>
                </c:pt>
                <c:pt idx="5">
                  <c:v>2720</c:v>
                </c:pt>
                <c:pt idx="8">
                  <c:v>2908</c:v>
                </c:pt>
                <c:pt idx="11">
                  <c:v>3236</c:v>
                </c:pt>
                <c:pt idx="14">
                  <c:v>3220</c:v>
                </c:pt>
              </c:numCache>
            </c:numRef>
          </c:val>
          <c:extLst>
            <c:ext xmlns:c16="http://schemas.microsoft.com/office/drawing/2014/chart" uri="{C3380CC4-5D6E-409C-BE32-E72D297353CC}">
              <c16:uniqueId val="{00000002-3B01-4A9D-ABCC-474D05CE6D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01-4A9D-ABCC-474D05CE6D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01-4A9D-ABCC-474D05CE6D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5</c:v>
                </c:pt>
                <c:pt idx="6">
                  <c:v>4</c:v>
                </c:pt>
                <c:pt idx="9">
                  <c:v>3</c:v>
                </c:pt>
                <c:pt idx="12">
                  <c:v>2</c:v>
                </c:pt>
              </c:numCache>
            </c:numRef>
          </c:val>
          <c:extLst>
            <c:ext xmlns:c16="http://schemas.microsoft.com/office/drawing/2014/chart" uri="{C3380CC4-5D6E-409C-BE32-E72D297353CC}">
              <c16:uniqueId val="{00000005-3B01-4A9D-ABCC-474D05CE6D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1760</c:v>
                </c:pt>
                <c:pt idx="3">
                  <c:v>1606</c:v>
                </c:pt>
                <c:pt idx="6">
                  <c:v>1593</c:v>
                </c:pt>
                <c:pt idx="9">
                  <c:v>1559</c:v>
                </c:pt>
                <c:pt idx="12">
                  <c:v>1475</c:v>
                </c:pt>
              </c:numCache>
            </c:numRef>
          </c:val>
          <c:extLst>
            <c:ext xmlns:c16="http://schemas.microsoft.com/office/drawing/2014/chart" uri="{C3380CC4-5D6E-409C-BE32-E72D297353CC}">
              <c16:uniqueId val="{00000006-3B01-4A9D-ABCC-474D05CE6D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2087</c:v>
                </c:pt>
                <c:pt idx="3">
                  <c:v>2071</c:v>
                </c:pt>
                <c:pt idx="6">
                  <c:v>1844</c:v>
                </c:pt>
                <c:pt idx="9">
                  <c:v>1674</c:v>
                </c:pt>
                <c:pt idx="12">
                  <c:v>1486</c:v>
                </c:pt>
              </c:numCache>
            </c:numRef>
          </c:val>
          <c:extLst>
            <c:ext xmlns:c16="http://schemas.microsoft.com/office/drawing/2014/chart" uri="{C3380CC4-5D6E-409C-BE32-E72D297353CC}">
              <c16:uniqueId val="{00000007-3B01-4A9D-ABCC-474D05CE6D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c:v>
                </c:pt>
                <c:pt idx="3">
                  <c:v>294</c:v>
                </c:pt>
                <c:pt idx="6">
                  <c:v>351</c:v>
                </c:pt>
                <c:pt idx="9">
                  <c:v>417</c:v>
                </c:pt>
                <c:pt idx="12">
                  <c:v>560</c:v>
                </c:pt>
              </c:numCache>
            </c:numRef>
          </c:val>
          <c:extLst>
            <c:ext xmlns:c16="http://schemas.microsoft.com/office/drawing/2014/chart" uri="{C3380CC4-5D6E-409C-BE32-E72D297353CC}">
              <c16:uniqueId val="{00000008-3B01-4A9D-ABCC-474D05CE6D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97</c:v>
                </c:pt>
                <c:pt idx="3">
                  <c:v>86</c:v>
                </c:pt>
                <c:pt idx="6">
                  <c:v>76</c:v>
                </c:pt>
                <c:pt idx="9">
                  <c:v>65</c:v>
                </c:pt>
                <c:pt idx="12">
                  <c:v>54</c:v>
                </c:pt>
              </c:numCache>
            </c:numRef>
          </c:val>
          <c:extLst>
            <c:ext xmlns:c16="http://schemas.microsoft.com/office/drawing/2014/chart" uri="{C3380CC4-5D6E-409C-BE32-E72D297353CC}">
              <c16:uniqueId val="{00000009-3B01-4A9D-ABCC-474D05CE6D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9879</c:v>
                </c:pt>
                <c:pt idx="3">
                  <c:v>10792</c:v>
                </c:pt>
                <c:pt idx="6">
                  <c:v>10480</c:v>
                </c:pt>
                <c:pt idx="9">
                  <c:v>10133</c:v>
                </c:pt>
                <c:pt idx="12">
                  <c:v>10583</c:v>
                </c:pt>
              </c:numCache>
            </c:numRef>
          </c:val>
          <c:extLst>
            <c:ext xmlns:c16="http://schemas.microsoft.com/office/drawing/2014/chart" uri="{C3380CC4-5D6E-409C-BE32-E72D297353CC}">
              <c16:uniqueId val="{0000000A-3B01-4A9D-ABCC-474D05CE6DA5}"/>
            </c:ext>
          </c:extLst>
        </c:ser>
        <c:dLbls>
          <c:showLegendKey val="0"/>
          <c:showVal val="0"/>
          <c:showCatName val="0"/>
          <c:showSerName val="0"/>
          <c:showPercent val="0"/>
          <c:showBubbleSize val="0"/>
        </c:dLbls>
        <c:gapWidth val="100"/>
        <c:overlap val="100"/>
        <c:axId val="70221824"/>
        <c:axId val="7022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3320</c:v>
                </c:pt>
                <c:pt idx="2">
                  <c:v>#N/A</c:v>
                </c:pt>
                <c:pt idx="3">
                  <c:v>#N/A</c:v>
                </c:pt>
                <c:pt idx="4">
                  <c:v>3169</c:v>
                </c:pt>
                <c:pt idx="5">
                  <c:v>#N/A</c:v>
                </c:pt>
                <c:pt idx="6">
                  <c:v>#N/A</c:v>
                </c:pt>
                <c:pt idx="7">
                  <c:v>2811</c:v>
                </c:pt>
                <c:pt idx="8">
                  <c:v>#N/A</c:v>
                </c:pt>
                <c:pt idx="9">
                  <c:v>#N/A</c:v>
                </c:pt>
                <c:pt idx="10">
                  <c:v>2256</c:v>
                </c:pt>
                <c:pt idx="11">
                  <c:v>#N/A</c:v>
                </c:pt>
                <c:pt idx="12">
                  <c:v>#N/A</c:v>
                </c:pt>
                <c:pt idx="13">
                  <c:v>2251</c:v>
                </c:pt>
                <c:pt idx="14">
                  <c:v>#N/A</c:v>
                </c:pt>
              </c:numCache>
            </c:numRef>
          </c:val>
          <c:smooth val="0"/>
          <c:extLst>
            <c:ext xmlns:c16="http://schemas.microsoft.com/office/drawing/2014/chart" uri="{C3380CC4-5D6E-409C-BE32-E72D297353CC}">
              <c16:uniqueId val="{0000000B-3B01-4A9D-ABCC-474D05CE6DA5}"/>
            </c:ext>
          </c:extLst>
        </c:ser>
        <c:dLbls>
          <c:showLegendKey val="0"/>
          <c:showVal val="0"/>
          <c:showCatName val="0"/>
          <c:showSerName val="0"/>
          <c:showPercent val="0"/>
          <c:showBubbleSize val="0"/>
        </c:dLbls>
        <c:marker val="1"/>
        <c:smooth val="0"/>
        <c:axId val="70221824"/>
        <c:axId val="70223744"/>
      </c:lineChart>
      <c:catAx>
        <c:axId val="702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0223744"/>
        <c:crosses val="autoZero"/>
        <c:auto val="1"/>
        <c:lblAlgn val="ctr"/>
        <c:lblOffset val="100"/>
        <c:tickLblSkip val="1"/>
        <c:tickMarkSkip val="1"/>
        <c:noMultiLvlLbl val="0"/>
      </c:catAx>
      <c:valAx>
        <c:axId val="7022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2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1516</c:v>
                </c:pt>
                <c:pt idx="1">
                  <c:v>1781</c:v>
                </c:pt>
                <c:pt idx="2">
                  <c:v>1760</c:v>
                </c:pt>
              </c:numCache>
            </c:numRef>
          </c:val>
          <c:extLst>
            <c:ext xmlns:c16="http://schemas.microsoft.com/office/drawing/2014/chart" uri="{C3380CC4-5D6E-409C-BE32-E72D297353CC}">
              <c16:uniqueId val="{00000000-3BC4-4FF0-B8D9-4DFE1C1D9E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642</c:v>
                </c:pt>
                <c:pt idx="1">
                  <c:v>642</c:v>
                </c:pt>
                <c:pt idx="2">
                  <c:v>642</c:v>
                </c:pt>
              </c:numCache>
            </c:numRef>
          </c:val>
          <c:extLst>
            <c:ext xmlns:c16="http://schemas.microsoft.com/office/drawing/2014/chart" uri="{C3380CC4-5D6E-409C-BE32-E72D297353CC}">
              <c16:uniqueId val="{00000001-3BC4-4FF0-B8D9-4DFE1C1D9E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644</c:v>
                </c:pt>
                <c:pt idx="1">
                  <c:v>681</c:v>
                </c:pt>
                <c:pt idx="2">
                  <c:v>647</c:v>
                </c:pt>
              </c:numCache>
            </c:numRef>
          </c:val>
          <c:extLst>
            <c:ext xmlns:c16="http://schemas.microsoft.com/office/drawing/2014/chart" uri="{C3380CC4-5D6E-409C-BE32-E72D297353CC}">
              <c16:uniqueId val="{00000002-3BC4-4FF0-B8D9-4DFE1C1D9EE8}"/>
            </c:ext>
          </c:extLst>
        </c:ser>
        <c:dLbls>
          <c:showLegendKey val="0"/>
          <c:showVal val="0"/>
          <c:showCatName val="0"/>
          <c:showSerName val="0"/>
          <c:showPercent val="0"/>
          <c:showBubbleSize val="0"/>
        </c:dLbls>
        <c:gapWidth val="120"/>
        <c:overlap val="100"/>
        <c:axId val="69798912"/>
        <c:axId val="69808896"/>
      </c:barChart>
      <c:catAx>
        <c:axId val="697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9808896"/>
        <c:crosses val="autoZero"/>
        <c:auto val="1"/>
        <c:lblAlgn val="ctr"/>
        <c:lblOffset val="100"/>
        <c:tickLblSkip val="1"/>
        <c:tickMarkSkip val="1"/>
        <c:noMultiLvlLbl val="0"/>
      </c:catAx>
      <c:valAx>
        <c:axId val="69808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97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{F6D0BAA6-2D0B-44CD-AE4F-EE865AB42100}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9C5-49C5-88C6-DE02AFA01F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{E514DD7D-435A-4811-951D-A809A0AC2F74}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C5-49C5-88C6-DE02AFA01F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{77A9D8AD-48AA-4E2E-9B86-D6539906EAE2}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C5-49C5-88C6-DE02AFA01F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{40DA2A65-471C-4DFA-8A22-D225CEEEA3F5}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C5-49C5-88C6-DE02AFA01F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{BF9CBE21-4C77-48E0-9089-1F70BC8C7B04}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C5-49C5-88C6-DE02AFA01F49}"/>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{4DDE0F74-4CA3-4270-BF1A-C562F9CF7F43}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9C5-49C5-88C6-DE02AFA01F49}"/>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{D280EC12-F96D-48B3-AD66-02091FEB8038}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9C5-49C5-88C6-DE02AFA01F4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{8497C74D-1C67-4A9C-951E-226CEE6280B1}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9C5-49C5-88C6-DE02AFA01F49}"/>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{579688D0-6A23-4DF5-9ADD-1B2799F7A039}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9C5-49C5-88C6-DE02AFA01F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55.2</c:v>
                </c:pt>
                <c:pt idx="16">
                  <c:v>54.3</c:v>
                </c:pt>
                <c:pt idx="24">
                  <c:v>55.6</c:v>
                </c:pt>
                <c:pt idx="32">
                  <c:v>56.7</c:v>
                </c:pt>
              </c:numCache>
            </c:numRef>
          </c:xVal>
          <c:yVal>
            <c:numRef>
              <c:f>公会計指標分析・財政指標組合せ分析表!$BP$51:$DC$51</c:f>
              <c:numCache>
                <c:formatCode>#,##0.0;"▲ "#,##0.0</c:formatCode>
                <c:ptCount val="40"/>
                <c:pt idx="8">
                  <c:v>64.8</c:v>
                </c:pt>
                <c:pt idx="16">
                  <c:v>58</c:v>
                </c:pt>
                <c:pt idx="24">
                  <c:v>45.6</c:v>
                </c:pt>
                <c:pt idx="32">
                  <c:v>45.9</c:v>
                </c:pt>
              </c:numCache>
            </c:numRef>
          </c:yVal>
          <c:smooth val="0"/>
          <c:extLst>
            <c:ext xmlns:c16="http://schemas.microsoft.com/office/drawing/2014/chart" uri="{C3380CC4-5D6E-409C-BE32-E72D297353CC}">
              <c16:uniqueId val="{00000009-29C5-49C5-88C6-DE02AFA01F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{EE102D3A-B308-4182-A258-E2EDB6BB464F}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9C5-49C5-88C6-DE02AFA01F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{577A33F0-B7A6-427D-B9B6-D6F9FC80D0B3}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C5-49C5-88C6-DE02AFA01F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{39560A8A-DBE3-416E-896E-33240A2A611B}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C5-49C5-88C6-DE02AFA01F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{A3CC3F3F-3AC1-44CB-A8F6-D333289F1A6F}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C5-49C5-88C6-DE02AFA01F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{136D44D6-3898-43EA-BEA0-2450424117F9}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C5-49C5-88C6-DE02AFA01F4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{4E8D3B94-972D-495F-8AF9-AE9A81961EDE}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9C5-49C5-88C6-DE02AFA01F4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{F2504EC4-A4A3-4C2B-A42F-04F8F0154D97}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9C5-49C5-88C6-DE02AFA01F4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{6935810A-6561-4CBE-BEF4-93FE63EB22BC}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9C5-49C5-88C6-DE02AFA01F49}"/>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{E72B3DA3-FC36-491A-BE9D-08868C3FEEC3}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9C5-49C5-88C6-DE02AFA01F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29C5-49C5-88C6-DE02AFA01F49}"/>
            </c:ext>
          </c:extLst>
        </c:ser>
        <c:dLbls>
          <c:showLegendKey val="0"/>
          <c:showVal val="1"/>
          <c:showCatName val="0"/>
          <c:showSerName val="0"/>
          <c:showPercent val="0"/>
          <c:showBubbleSize val="0"/>
        </c:dLbls>
        <c:axId val="70301952"/>
        <c:axId val="69931392"/>
      </c:scatterChart>
      <c:valAx>
        <c:axId val="70301952"/>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31392"/>
        <c:crosses val="autoZero"/>
        <c:crossBetween val="midCat"/>
      </c:valAx>
      <c:valAx>
        <c:axId val="69931392"/>
        <c:scaling>
          <c:orientation val="minMax"/>
          <c:max val="68"/>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301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{76DE9590-0635-4F47-B846-EEA071712560}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1E5-4538-9D0A-D67B13A98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{58DEC8FC-CD93-44B2-B53D-44F524D6E58F}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E5-4538-9D0A-D67B13A98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{0A35F9A5-6611-41BD-A090-3AC3D7FE5D78}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E5-4538-9D0A-D67B13A98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{A9DC332D-F0A6-4BB0-B990-E585F650A1E0}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E5-4538-9D0A-D67B13A98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{CB2390A8-50A7-4DF8-9D77-7544F6037BCE}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E5-4538-9D0A-D67B13A98CB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{718024CD-59A2-4AA4-A263-447694777DFF}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1E5-4538-9D0A-D67B13A98CB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{67E7AE18-9370-4C9E-9DD4-00D8D9348F7B}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1E5-4538-9D0A-D67B13A98CB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{C866F6B5-DB2B-4184-BBC8-7FC656DEBB7C}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1E5-4538-9D0A-D67B13A98CB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{14AC218B-8F44-4347-880E-3669423B8489}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1E5-4538-9D0A-D67B13A98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8.6999999999999993</c:v>
                </c:pt>
                <c:pt idx="16">
                  <c:v>8.8000000000000007</c:v>
                </c:pt>
                <c:pt idx="24">
                  <c:v>9.1999999999999993</c:v>
                </c:pt>
                <c:pt idx="32">
                  <c:v>9.4</c:v>
                </c:pt>
              </c:numCache>
            </c:numRef>
          </c:xVal>
          <c:yVal>
            <c:numRef>
              <c:f>公会計指標分析・財政指標組合せ分析表!$BP$73:$DC$73</c:f>
              <c:numCache>
                <c:formatCode>#,##0.0;"▲ "#,##0.0</c:formatCode>
                <c:ptCount val="40"/>
                <c:pt idx="0">
                  <c:v>70.3</c:v>
                </c:pt>
                <c:pt idx="8">
                  <c:v>64.8</c:v>
                </c:pt>
                <c:pt idx="16">
                  <c:v>58</c:v>
                </c:pt>
                <c:pt idx="24">
                  <c:v>45.6</c:v>
                </c:pt>
                <c:pt idx="32">
                  <c:v>45.9</c:v>
                </c:pt>
              </c:numCache>
            </c:numRef>
          </c:yVal>
          <c:smooth val="0"/>
          <c:extLst>
            <c:ext xmlns:c16="http://schemas.microsoft.com/office/drawing/2014/chart" uri="{C3380CC4-5D6E-409C-BE32-E72D297353CC}">
              <c16:uniqueId val="{00000009-F1E5-4538-9D0A-D67B13A98C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{98399AC4-0B77-4C84-AEF7-0BD493D3DE12}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1E5-4538-9D0A-D67B13A98C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{55DF76AA-75FC-478D-9305-BB9D1BAF9B34}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E5-4538-9D0A-D67B13A98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{E4D8D982-7A87-4AA7-9649-47016559A584}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E5-4538-9D0A-D67B13A98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{C3BD767F-7C20-4834-94C5-4AEC034F4D84}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E5-4538-9D0A-D67B13A98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{66EB3FD8-E342-4ADB-B081-B36273870CA7}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E5-4538-9D0A-D67B13A98CB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{CA00CC33-6ABE-43CB-B802-6437F279F2E7}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1E5-4538-9D0A-D67B13A98CB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{9E81FD86-64C2-4A7C-9DD0-30BC2A5CFBD9}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1E5-4538-9D0A-D67B13A98CB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{8E65B736-7887-4AC6-9C87-081DFE32DF58}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1E5-4538-9D0A-D67B13A98CB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{9E82A5AB-8F0F-4444-A859-F627A9EA8174}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1E5-4538-9D0A-D67B13A98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F1E5-4538-9D0A-D67B13A98CBA}"/>
            </c:ext>
          </c:extLst>
        </c:ser>
        <c:dLbls>
          <c:showLegendKey val="0"/>
          <c:showVal val="1"/>
          <c:showCatName val="0"/>
          <c:showSerName val="0"/>
          <c:showPercent val="0"/>
          <c:showBubbleSize val="0"/>
        </c:dLbls>
        <c:axId val="69990272"/>
        <c:axId val="71323648"/>
      </c:scatterChart>
      <c:valAx>
        <c:axId val="69990272"/>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323648"/>
        <c:crosses val="autoZero"/>
        <c:crossBetween val="midCat"/>
      </c:valAx>
      <c:valAx>
        <c:axId val="71323648"/>
        <c:scaling>
          <c:orientation val="minMax"/>
          <c:max val="75"/>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9990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定時償還の終了や任意の繰上げによる償還、更に新規の地方債発行を抑制した結果、元利償還金は、経年変化で改善傾向に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年度にかけて汚泥再生処理センター整備事業、防災拠点施設中央公民館改修事業など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大規模な普通建設事業を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行い、地方債発行が増大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し、平成３０年度よりこれらの元金償還が開始したため、公債費が増大している。今後、老朽化した公共施設の長寿命化を控え、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長期振興計画と公共施設等総合管理計画を連動させて、事業選択を精査し、新規の地方債発行の抑制を図る。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満期一括償還地方債はない。</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年度の地方債残高が前年度に比べて大きく増えた要因は、汚泥再生処理センター整備事業をはじめ、防災拠点施設中央公民館改修事業など大型普通建設事業が重なったことが要因である。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年度においては、償還額が新規発行地方債額を上回ったため残高が減少している。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また、将来負担額に充当可能基金が、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年度の基金積立額が取崩額を下回ったため、</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更に、平成</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年度からの明許繰越事業である防災行政無線デジタル化事業が完了し、元利償還額の</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％が基準財政需要額に算入される有利な地方債である過疎対策事業債の活用を行っているが、地方債残高は増加に転じている。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今後、既存の公共施設の維持補修費など長寿命化に係る経費も増大すると見込まれる。</a:t>
          </a:r>
        </a:p>
        <a:p>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　長期振興計画と公共施設等総合管理計画を連動させ、単年度に負担が来ぬよう改修事業費等を平準化させ、地方債発行を抑制し、将来負担額の軽減に努める。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鹿児島県西之表市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かけての基金残高増における主な要因は、国の経済対策による交付金や、市税等収入・地方交付税・地方消費税交付金など歳入面において増加していること、定時償還の終了や任意の繰上げによる償還、更に新規の地方債発行を抑制した結果、公債費である元利償還金が、経年変化で減少してきたためである。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年度においては、ふるさと納税による寄付金を積み立てているふるさと応援寄附基金において、基金を繰入れた額以上のふるさと応援寄附金が無かったため基金残高が、前年度比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百万円減少し、財政調整基金については、市税・地方交付税・臨時財政対策債等の歳入が減り、公債費である元利償還金が大幅に増えたことなどにより、基金を繰入れた額以上に積み戻すことができなかったため、基金残高が前年度比</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千百万円減少した。</a:t>
          </a: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をはじめとする特定目的基金を繰り入れた予算編成を行い、年度中において、前年度繰越金など財源を見いだせた場合、基金繰入金の減額を行ったり、年度末において繰入額以上の積立を行うことで残高を増してきたが、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年度にかけて汚泥再生処理センター整備事業、防災拠点施設中央公民館改修事業などを行い、これらに対する地方債の元金償還が</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始まり、</a:t>
          </a:r>
          <a:r>
            <a:rPr kumimoji="1" lang="ja-JP" altLang="en-US" sz="12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年度は公債費がピークに達するため減債基金の活用を図らねばならい。</a:t>
          </a:r>
          <a:endParaRPr lang="ja-JP" altLang="ja-JP" sz="1250">
            <a:effectLst/>
            <a:latin typeface="ＭＳ ゴシック" panose="020B0609070205080204" pitchFamily="49" charset="-128"/>
            <a:ea typeface="ＭＳ ゴシック" panose="020B0609070205080204" pitchFamily="49" charset="-128"/>
          </a:endParaRPr>
        </a:p>
        <a:p>
          <a:r>
            <a:rPr kumimoji="1" lang="ja-JP" altLang="ja-JP" sz="1250">
              <a:solidFill>
                <a:schemeClr val="dk1"/>
              </a:solidFill>
              <a:effectLst/>
              <a:latin typeface="ＭＳ ゴシック" panose="020B0609070205080204" pitchFamily="49" charset="-128"/>
              <a:ea typeface="ＭＳ ゴシック" panose="020B0609070205080204" pitchFamily="49" charset="-128"/>
              <a:cs typeface="+mn-cs"/>
            </a:rPr>
            <a:t>　また、現在、公共施設等総合管理計画を策定し、各個別計画が出揃うと将来的な公共施設の維持管理に係る経費や撤去経費などが算出され、今後の財政需要の増大が懸念される。今後、行政評価に真摯に取り組み、既存の公共サービスの見直しや公有財産の利活用を図るなど行財政の健全化に取り組み、既存公共施設のあり方も含め、想定される財政需要に対応した基金造成を図りたい。</a:t>
          </a:r>
          <a:endParaRPr lang="ja-JP" altLang="ja-JP" sz="1250">
            <a:effectLst/>
            <a:latin typeface="ＭＳ ゴシック" panose="020B0609070205080204" pitchFamily="49" charset="-128"/>
            <a:ea typeface="ＭＳ ゴシック" panose="020B0609070205080204" pitchFamily="49" charset="-128"/>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公共施設建設基金：西之表市公共施設建設事業の財源に充てる。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ふるさと応援寄附基金：ふるさと応援寄附金を積立て、寄付者が希望する使途に応じた事業に充当する。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ふるさと応援寄附基金：ふるさと応援寄附金の減少及び寄附された翌年度の当初予算において事業への充当を行っているため。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その他基金については、基金利子分の積立による増。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公共施設建設基金においては、今後、公共施設等の長寿命化対策事業の増加が見込まれるため、計画的な積立を行う。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ふるさと応援寄附基金については、引き続きふるさと応援寄附金を積立て、速やかに、寄付者の希望使途に応じた事業に充当する。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市税・地方交付税・臨時財政対策債等の歳入が減り、公債費である元利償還金が大幅に増えたことなどにより、基金を繰入れた額以上に積み戻すことができなかったため、基金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依存財源である地方交付税や国県支出金の変動や扶助費など社会保障関係経費の伸びが不透明であるため、財政調整基金による財源調整を行ってきた。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今後は、公共施設の長寿命化対策など増大する財政需要に対応するために、公共施設等総合管理計画と財政計画を連動し、減債基金や公共施設建設基金への積立を計画的に行う。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大規模普通建設事業に係る起債により、後年度の元金償還開始による公債費の増大などに対応するため積立ている。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今後においては、公共施設等の長寿命化対策事業の増加が見込まれるため、計画的な積立を行う。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全国平均、鹿児島県平均及び類似団体平均より低い水準である。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月に策定した公共施設等総合管理計画を策定し、個別計画（長寿命化計画）を策定中である。今後は、両計画に基づき、更新・統廃合・長寿命化を実施し、施設の維持管理を適切に進めていく。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126047</xdr:rowOff>
    </xdr:from>
    <xdr:to>
      <xdr:col>23</xdr:col>
      <xdr:colOff>136525</xdr:colOff>
      <xdr:row>31</xdr:row>
      <xdr:rowOff>56197</xdr:rowOff>
    </xdr:to>
    <xdr:sp macro="" textlink="">
      <xdr:nvSpPr>
        <xdr:cNvPr id="79" name="楕円 78"/>
        <xdr:cNvSpPr/>
      </xdr:nvSpPr>
      <xdr:spPr>
        <a:xfrm>
          <a:off x="47117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104474</xdr:rowOff>
    </xdr:from>
    <xdr:ext cx="405111" cy="259045"/>
    <xdr:sp macro="" textlink="">
      <xdr:nvSpPr>
        <xdr:cNvPr id="80" name="有形固定資産減価償却率該当値テキスト"/>
        <xdr:cNvSpPr txBox="1"/>
      </xdr:nvSpPr>
      <xdr:spPr>
        <a:xfrm>
          <a:off x="4813300" y="601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81" name="楕円 80"/>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5397</xdr:rowOff>
    </xdr:from>
    <xdr:to>
      <xdr:col>23</xdr:col>
      <xdr:colOff>85725</xdr:colOff>
      <xdr:row>31</xdr:row>
      <xdr:rowOff>25188</xdr:rowOff>
    </xdr:to>
    <xdr:cxnSp macro="">
      <xdr:nvCxnSpPr>
        <xdr:cNvPr id="82" name="直線コネクタ 81"/>
        <xdr:cNvCxnSpPr/>
      </xdr:nvCxnSpPr>
      <xdr:spPr>
        <a:xfrm flipV="1">
          <a:off x="4051300" y="609187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169228</xdr:rowOff>
    </xdr:from>
    <xdr:to>
      <xdr:col>15</xdr:col>
      <xdr:colOff>187325</xdr:colOff>
      <xdr:row>31</xdr:row>
      <xdr:rowOff>99378</xdr:rowOff>
    </xdr:to>
    <xdr:sp macro="" textlink="">
      <xdr:nvSpPr>
        <xdr:cNvPr id="83" name="楕円 82"/>
        <xdr:cNvSpPr/>
      </xdr:nvSpPr>
      <xdr:spPr>
        <a:xfrm>
          <a:off x="3238500" y="60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25188</xdr:rowOff>
    </xdr:from>
    <xdr:to>
      <xdr:col>19</xdr:col>
      <xdr:colOff>136525</xdr:colOff>
      <xdr:row>31</xdr:row>
      <xdr:rowOff>48578</xdr:rowOff>
    </xdr:to>
    <xdr:cxnSp macro="">
      <xdr:nvCxnSpPr>
        <xdr:cNvPr id="84" name="直線コネクタ 83"/>
        <xdr:cNvCxnSpPr/>
      </xdr:nvCxnSpPr>
      <xdr:spPr>
        <a:xfrm flipV="1">
          <a:off x="3289300" y="611166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5" name="楕円 84"/>
        <xdr:cNvSpPr/>
      </xdr:nvSpPr>
      <xdr:spPr>
        <a:xfrm>
          <a:off x="247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48578</xdr:rowOff>
    </xdr:to>
    <xdr:cxnSp macro="">
      <xdr:nvCxnSpPr>
        <xdr:cNvPr id="86" name="直線コネクタ 85"/>
        <xdr:cNvCxnSpPr/>
      </xdr:nvCxnSpPr>
      <xdr:spPr>
        <a:xfrm>
          <a:off x="2527300" y="6118860"/>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67115</xdr:rowOff>
    </xdr:from>
    <xdr:ext cx="405111" cy="259045"/>
    <xdr:sp macro="" textlink="">
      <xdr:nvSpPr>
        <xdr:cNvPr id="90" name="n_1main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90505</xdr:rowOff>
    </xdr:from>
    <xdr:ext cx="405111" cy="259045"/>
    <xdr:sp macro="" textlink="">
      <xdr:nvSpPr>
        <xdr:cNvPr id="91" name="n_2mainValue有形固定資産減価償却率"/>
        <xdr:cNvSpPr txBox="1"/>
      </xdr:nvSpPr>
      <xdr:spPr>
        <a:xfrm>
          <a:off x="30867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92" name="n_3mainValue有形固定資産減価償却率"/>
        <xdr:cNvSpPr txBox="1"/>
      </xdr:nvSpPr>
      <xdr:spPr>
        <a:xfrm>
          <a:off x="2324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債務償還比率は、鹿児島県平均や全国平均を上回っているものの、類似団体平均を下回っており、平成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年度かけて５億円程度の繰上償還を</a:t>
          </a:r>
          <a:r>
            <a:rPr kumimoji="1" lang="ja-JP" altLang="en-US" sz="1100">
              <a:latin typeface="ＭＳ ゴシック" panose="020B0609070205080204" pitchFamily="49" charset="-128"/>
              <a:ea typeface="ＭＳ ゴシック" panose="020B0609070205080204" pitchFamily="49" charset="-128"/>
            </a:rPr>
            <a:t>行い</a:t>
          </a:r>
          <a:r>
            <a:rPr kumimoji="1" lang="ja-JP" altLang="en-US" sz="1100">
              <a:latin typeface="ＭＳ Ｐゴシック" panose="020B0600070205080204" pitchFamily="50" charset="-128"/>
              <a:ea typeface="ＭＳ Ｐゴシック" panose="020B0600070205080204" pitchFamily="50" charset="-128"/>
            </a:rPr>
            <a:t>地方債残高の圧縮を行ったことや、普通建設事業の抑制を行ったためである。しかし、平成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年度に防災行政無線のデジタル化を繰越事業（８億円の地方債を財源）として行ったため、将来負担が一時的に増加し、債務償還比率が、</a:t>
          </a:r>
          <a:r>
            <a:rPr kumimoji="1" lang="en-US" altLang="ja-JP" sz="1100">
              <a:latin typeface="ＭＳ Ｐゴシック" panose="020B0600070205080204" pitchFamily="50" charset="-128"/>
              <a:ea typeface="ＭＳ Ｐゴシック" panose="020B0600070205080204" pitchFamily="50" charset="-128"/>
            </a:rPr>
            <a:t>44.0</a:t>
          </a:r>
          <a:r>
            <a:rPr kumimoji="1" lang="ja-JP" altLang="en-US" sz="1100">
              <a:latin typeface="ＭＳ Ｐゴシック" panose="020B0600070205080204" pitchFamily="50" charset="-128"/>
              <a:ea typeface="ＭＳ Ｐゴシック" panose="020B0600070205080204" pitchFamily="50" charset="-128"/>
            </a:rPr>
            <a:t>％増加している。今後、公共施設の計画的な改修を行い、なお一層、地方債の平準化を進める。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5231</xdr:rowOff>
    </xdr:from>
    <xdr:to>
      <xdr:col>76</xdr:col>
      <xdr:colOff>73025</xdr:colOff>
      <xdr:row>31</xdr:row>
      <xdr:rowOff>106831</xdr:rowOff>
    </xdr:to>
    <xdr:sp macro="" textlink="">
      <xdr:nvSpPr>
        <xdr:cNvPr id="136" name="楕円 135"/>
        <xdr:cNvSpPr/>
      </xdr:nvSpPr>
      <xdr:spPr>
        <a:xfrm>
          <a:off x="14744700" y="60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155108</xdr:rowOff>
    </xdr:from>
    <xdr:ext cx="469744" cy="259045"/>
    <xdr:sp macro="" textlink="">
      <xdr:nvSpPr>
        <xdr:cNvPr id="137" name="債務償還比率該当値テキスト"/>
        <xdr:cNvSpPr txBox="1"/>
      </xdr:nvSpPr>
      <xdr:spPr>
        <a:xfrm>
          <a:off x="14846300" y="607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50467</xdr:rowOff>
    </xdr:from>
    <xdr:to>
      <xdr:col>72</xdr:col>
      <xdr:colOff>123825</xdr:colOff>
      <xdr:row>31</xdr:row>
      <xdr:rowOff>152067</xdr:rowOff>
    </xdr:to>
    <xdr:sp macro="" textlink="">
      <xdr:nvSpPr>
        <xdr:cNvPr id="138" name="楕円 137"/>
        <xdr:cNvSpPr/>
      </xdr:nvSpPr>
      <xdr:spPr>
        <a:xfrm>
          <a:off x="14033500" y="61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56031</xdr:rowOff>
    </xdr:from>
    <xdr:to>
      <xdr:col>76</xdr:col>
      <xdr:colOff>22225</xdr:colOff>
      <xdr:row>31</xdr:row>
      <xdr:rowOff>101267</xdr:rowOff>
    </xdr:to>
    <xdr:cxnSp macro="">
      <xdr:nvCxnSpPr>
        <xdr:cNvPr id="139" name="直線コネクタ 138"/>
        <xdr:cNvCxnSpPr/>
      </xdr:nvCxnSpPr>
      <xdr:spPr>
        <a:xfrm flipV="1">
          <a:off x="14084300" y="6142506"/>
          <a:ext cx="711200" cy="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143194</xdr:rowOff>
    </xdr:from>
    <xdr:ext cx="469744" cy="259045"/>
    <xdr:sp macro="" textlink="">
      <xdr:nvSpPr>
        <xdr:cNvPr id="141" name="n_1mainValue債務償還比率"/>
        <xdr:cNvSpPr txBox="1"/>
      </xdr:nvSpPr>
      <xdr:spPr>
        <a:xfrm>
          <a:off x="13836727" y="622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3" name="【道路】&#10;有形固定資産減価償却率該当値テキスト"/>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38463</xdr:rowOff>
    </xdr:from>
    <xdr:to>
      <xdr:col>20</xdr:col>
      <xdr:colOff>38100</xdr:colOff>
      <xdr:row>37</xdr:row>
      <xdr:rowOff>140063</xdr:rowOff>
    </xdr:to>
    <xdr:sp macro="" textlink="">
      <xdr:nvSpPr>
        <xdr:cNvPr id="74" name="楕円 73"/>
        <xdr:cNvSpPr/>
      </xdr:nvSpPr>
      <xdr:spPr>
        <a:xfrm>
          <a:off x="3746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89263</xdr:rowOff>
    </xdr:to>
    <xdr:cxnSp macro="">
      <xdr:nvCxnSpPr>
        <xdr:cNvPr id="75" name="直線コネクタ 74"/>
        <xdr:cNvCxnSpPr/>
      </xdr:nvCxnSpPr>
      <xdr:spPr>
        <a:xfrm flipV="1">
          <a:off x="3797300" y="64002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67854</xdr:rowOff>
    </xdr:from>
    <xdr:to>
      <xdr:col>15</xdr:col>
      <xdr:colOff>101600</xdr:colOff>
      <xdr:row>37</xdr:row>
      <xdr:rowOff>169455</xdr:rowOff>
    </xdr:to>
    <xdr:sp macro="" textlink="">
      <xdr:nvSpPr>
        <xdr:cNvPr id="76" name="楕円 75"/>
        <xdr:cNvSpPr/>
      </xdr:nvSpPr>
      <xdr:spPr>
        <a:xfrm>
          <a:off x="2857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118654</xdr:rowOff>
    </xdr:to>
    <xdr:cxnSp macro="">
      <xdr:nvCxnSpPr>
        <xdr:cNvPr id="77" name="直線コネクタ 76"/>
        <xdr:cNvCxnSpPr/>
      </xdr:nvCxnSpPr>
      <xdr:spPr>
        <a:xfrm flipV="1">
          <a:off x="2908300" y="64329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5806</xdr:rowOff>
    </xdr:from>
    <xdr:to>
      <xdr:col>10</xdr:col>
      <xdr:colOff>165100</xdr:colOff>
      <xdr:row>37</xdr:row>
      <xdr:rowOff>107406</xdr:rowOff>
    </xdr:to>
    <xdr:sp macro="" textlink="">
      <xdr:nvSpPr>
        <xdr:cNvPr id="78" name="楕円 77"/>
        <xdr:cNvSpPr/>
      </xdr:nvSpPr>
      <xdr:spPr>
        <a:xfrm>
          <a:off x="1968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56606</xdr:rowOff>
    </xdr:from>
    <xdr:to>
      <xdr:col>15</xdr:col>
      <xdr:colOff>50800</xdr:colOff>
      <xdr:row>37</xdr:row>
      <xdr:rowOff>118654</xdr:rowOff>
    </xdr:to>
    <xdr:cxnSp macro="">
      <xdr:nvCxnSpPr>
        <xdr:cNvPr id="79" name="直線コネクタ 78"/>
        <xdr:cNvCxnSpPr/>
      </xdr:nvCxnSpPr>
      <xdr:spPr>
        <a:xfrm>
          <a:off x="2019300" y="64002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131190</xdr:rowOff>
    </xdr:from>
    <xdr:ext cx="405111" cy="259045"/>
    <xdr:sp macro="" textlink="">
      <xdr:nvSpPr>
        <xdr:cNvPr id="83" name="n_1mainValue【道路】&#10;有形固定資産減価償却率"/>
        <xdr:cNvSpPr txBox="1"/>
      </xdr:nvSpPr>
      <xdr:spPr>
        <a:xfrm>
          <a:off x="35820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160581</xdr:rowOff>
    </xdr:from>
    <xdr:ext cx="405111" cy="259045"/>
    <xdr:sp macro="" textlink="">
      <xdr:nvSpPr>
        <xdr:cNvPr id="84" name="n_2mainValue【道路】&#10;有形固定資産減価償却率"/>
        <xdr:cNvSpPr txBox="1"/>
      </xdr:nvSpPr>
      <xdr:spPr>
        <a:xfrm>
          <a:off x="2705744"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123933</xdr:rowOff>
    </xdr:from>
    <xdr:ext cx="405111" cy="259045"/>
    <xdr:sp macro="" textlink="">
      <xdr:nvSpPr>
        <xdr:cNvPr id="85" name="n_3mainValue【道路】&#10;有形固定資産減価償却率"/>
        <xdr:cNvSpPr txBox="1"/>
      </xdr:nvSpPr>
      <xdr:spPr>
        <a:xfrm>
          <a:off x="1816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146577</xdr:rowOff>
    </xdr:from>
    <xdr:to>
      <xdr:col>55</xdr:col>
      <xdr:colOff>50800</xdr:colOff>
      <xdr:row>38</xdr:row>
      <xdr:rowOff>76727</xdr:rowOff>
    </xdr:to>
    <xdr:sp macro="" textlink="">
      <xdr:nvSpPr>
        <xdr:cNvPr id="124" name="楕円 123"/>
        <xdr:cNvSpPr/>
      </xdr:nvSpPr>
      <xdr:spPr>
        <a:xfrm>
          <a:off x="10426700" y="64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169454</xdr:rowOff>
    </xdr:from>
    <xdr:ext cx="534377" cy="259045"/>
    <xdr:sp macro="" textlink="">
      <xdr:nvSpPr>
        <xdr:cNvPr id="125" name="【道路】&#10;一人当たり延長該当値テキスト"/>
        <xdr:cNvSpPr txBox="1"/>
      </xdr:nvSpPr>
      <xdr:spPr>
        <a:xfrm>
          <a:off x="10515600" y="63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170370</xdr:rowOff>
    </xdr:from>
    <xdr:to>
      <xdr:col>50</xdr:col>
      <xdr:colOff>165100</xdr:colOff>
      <xdr:row>38</xdr:row>
      <xdr:rowOff>100520</xdr:rowOff>
    </xdr:to>
    <xdr:sp macro="" textlink="">
      <xdr:nvSpPr>
        <xdr:cNvPr id="126" name="楕円 125"/>
        <xdr:cNvSpPr/>
      </xdr:nvSpPr>
      <xdr:spPr>
        <a:xfrm>
          <a:off x="9588500" y="65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25927</xdr:rowOff>
    </xdr:from>
    <xdr:to>
      <xdr:col>55</xdr:col>
      <xdr:colOff>0</xdr:colOff>
      <xdr:row>38</xdr:row>
      <xdr:rowOff>49720</xdr:rowOff>
    </xdr:to>
    <xdr:cxnSp macro="">
      <xdr:nvCxnSpPr>
        <xdr:cNvPr id="127" name="直線コネクタ 126"/>
        <xdr:cNvCxnSpPr/>
      </xdr:nvCxnSpPr>
      <xdr:spPr>
        <a:xfrm flipV="1">
          <a:off x="9639300" y="6541027"/>
          <a:ext cx="8382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9207</xdr:rowOff>
    </xdr:from>
    <xdr:to>
      <xdr:col>46</xdr:col>
      <xdr:colOff>38100</xdr:colOff>
      <xdr:row>38</xdr:row>
      <xdr:rowOff>110807</xdr:rowOff>
    </xdr:to>
    <xdr:sp macro="" textlink="">
      <xdr:nvSpPr>
        <xdr:cNvPr id="128" name="楕円 127"/>
        <xdr:cNvSpPr/>
      </xdr:nvSpPr>
      <xdr:spPr>
        <a:xfrm>
          <a:off x="8699500" y="65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49720</xdr:rowOff>
    </xdr:from>
    <xdr:to>
      <xdr:col>50</xdr:col>
      <xdr:colOff>114300</xdr:colOff>
      <xdr:row>38</xdr:row>
      <xdr:rowOff>60007</xdr:rowOff>
    </xdr:to>
    <xdr:cxnSp macro="">
      <xdr:nvCxnSpPr>
        <xdr:cNvPr id="129" name="直線コネクタ 128"/>
        <xdr:cNvCxnSpPr/>
      </xdr:nvCxnSpPr>
      <xdr:spPr>
        <a:xfrm flipV="1">
          <a:off x="8750300" y="656482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20104</xdr:rowOff>
    </xdr:from>
    <xdr:to>
      <xdr:col>41</xdr:col>
      <xdr:colOff>101600</xdr:colOff>
      <xdr:row>38</xdr:row>
      <xdr:rowOff>121704</xdr:rowOff>
    </xdr:to>
    <xdr:sp macro="" textlink="">
      <xdr:nvSpPr>
        <xdr:cNvPr id="130" name="楕円 129"/>
        <xdr:cNvSpPr/>
      </xdr:nvSpPr>
      <xdr:spPr>
        <a:xfrm>
          <a:off x="7810500" y="65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60007</xdr:rowOff>
    </xdr:from>
    <xdr:to>
      <xdr:col>45</xdr:col>
      <xdr:colOff>177800</xdr:colOff>
      <xdr:row>38</xdr:row>
      <xdr:rowOff>70904</xdr:rowOff>
    </xdr:to>
    <xdr:cxnSp macro="">
      <xdr:nvCxnSpPr>
        <xdr:cNvPr id="131" name="直線コネクタ 130"/>
        <xdr:cNvCxnSpPr/>
      </xdr:nvCxnSpPr>
      <xdr:spPr>
        <a:xfrm flipV="1">
          <a:off x="7861300" y="65751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117048</xdr:rowOff>
    </xdr:from>
    <xdr:ext cx="534377" cy="259045"/>
    <xdr:sp macro="" textlink="">
      <xdr:nvSpPr>
        <xdr:cNvPr id="135" name="n_1mainValue【道路】&#10;一人当たり延長"/>
        <xdr:cNvSpPr txBox="1"/>
      </xdr:nvSpPr>
      <xdr:spPr>
        <a:xfrm>
          <a:off x="9359411" y="62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127335</xdr:rowOff>
    </xdr:from>
    <xdr:ext cx="534377" cy="259045"/>
    <xdr:sp macro="" textlink="">
      <xdr:nvSpPr>
        <xdr:cNvPr id="136" name="n_2mainValue【道路】&#10;一人当たり延長"/>
        <xdr:cNvSpPr txBox="1"/>
      </xdr:nvSpPr>
      <xdr:spPr>
        <a:xfrm>
          <a:off x="8483111" y="62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138231</xdr:rowOff>
    </xdr:from>
    <xdr:ext cx="534377" cy="259045"/>
    <xdr:sp macro="" textlink="">
      <xdr:nvSpPr>
        <xdr:cNvPr id="137" name="n_3mainValue【道路】&#10;一人当たり延長"/>
        <xdr:cNvSpPr txBox="1"/>
      </xdr:nvSpPr>
      <xdr:spPr>
        <a:xfrm>
          <a:off x="7594111" y="63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55335</xdr:rowOff>
    </xdr:from>
    <xdr:to>
      <xdr:col>24</xdr:col>
      <xdr:colOff>114300</xdr:colOff>
      <xdr:row>57</xdr:row>
      <xdr:rowOff>156935</xdr:rowOff>
    </xdr:to>
    <xdr:sp macro="" textlink="">
      <xdr:nvSpPr>
        <xdr:cNvPr id="178" name="楕円 177"/>
        <xdr:cNvSpPr/>
      </xdr:nvSpPr>
      <xdr:spPr>
        <a:xfrm>
          <a:off x="4584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78212</xdr:rowOff>
    </xdr:from>
    <xdr:ext cx="405111" cy="259045"/>
    <xdr:sp macro="" textlink="">
      <xdr:nvSpPr>
        <xdr:cNvPr id="179" name="【橋りょう・トンネル】&#10;有形固定資産減価償却率該当値テキスト"/>
        <xdr:cNvSpPr txBox="1"/>
      </xdr:nvSpPr>
      <xdr:spPr>
        <a:xfrm>
          <a:off x="4673600" y="967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61867</xdr:rowOff>
    </xdr:from>
    <xdr:to>
      <xdr:col>20</xdr:col>
      <xdr:colOff>38100</xdr:colOff>
      <xdr:row>57</xdr:row>
      <xdr:rowOff>163467</xdr:rowOff>
    </xdr:to>
    <xdr:sp macro="" textlink="">
      <xdr:nvSpPr>
        <xdr:cNvPr id="180" name="楕円 179"/>
        <xdr:cNvSpPr/>
      </xdr:nvSpPr>
      <xdr:spPr>
        <a:xfrm>
          <a:off x="3746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106135</xdr:rowOff>
    </xdr:from>
    <xdr:to>
      <xdr:col>24</xdr:col>
      <xdr:colOff>63500</xdr:colOff>
      <xdr:row>57</xdr:row>
      <xdr:rowOff>112667</xdr:rowOff>
    </xdr:to>
    <xdr:cxnSp macro="">
      <xdr:nvCxnSpPr>
        <xdr:cNvPr id="181" name="直線コネクタ 180"/>
        <xdr:cNvCxnSpPr/>
      </xdr:nvCxnSpPr>
      <xdr:spPr>
        <a:xfrm flipV="1">
          <a:off x="3797300" y="987878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182" name="楕円 181"/>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112667</xdr:rowOff>
    </xdr:from>
    <xdr:to>
      <xdr:col>19</xdr:col>
      <xdr:colOff>177800</xdr:colOff>
      <xdr:row>57</xdr:row>
      <xdr:rowOff>132262</xdr:rowOff>
    </xdr:to>
    <xdr:cxnSp macro="">
      <xdr:nvCxnSpPr>
        <xdr:cNvPr id="183" name="直線コネクタ 182"/>
        <xdr:cNvCxnSpPr/>
      </xdr:nvCxnSpPr>
      <xdr:spPr>
        <a:xfrm flipV="1">
          <a:off x="2908300" y="9885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66766</xdr:rowOff>
    </xdr:from>
    <xdr:to>
      <xdr:col>10</xdr:col>
      <xdr:colOff>165100</xdr:colOff>
      <xdr:row>57</xdr:row>
      <xdr:rowOff>168366</xdr:rowOff>
    </xdr:to>
    <xdr:sp macro="" textlink="">
      <xdr:nvSpPr>
        <xdr:cNvPr id="184" name="楕円 183"/>
        <xdr:cNvSpPr/>
      </xdr:nvSpPr>
      <xdr:spPr>
        <a:xfrm>
          <a:off x="196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117566</xdr:rowOff>
    </xdr:from>
    <xdr:to>
      <xdr:col>15</xdr:col>
      <xdr:colOff>50800</xdr:colOff>
      <xdr:row>57</xdr:row>
      <xdr:rowOff>132262</xdr:rowOff>
    </xdr:to>
    <xdr:cxnSp macro="">
      <xdr:nvCxnSpPr>
        <xdr:cNvPr id="185" name="直線コネクタ 184"/>
        <xdr:cNvCxnSpPr/>
      </xdr:nvCxnSpPr>
      <xdr:spPr>
        <a:xfrm>
          <a:off x="2019300" y="98902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8544</xdr:rowOff>
    </xdr:from>
    <xdr:ext cx="405111" cy="259045"/>
    <xdr:sp macro="" textlink="">
      <xdr:nvSpPr>
        <xdr:cNvPr id="189" name="n_1mainValue【橋りょう・トンネル】&#10;有形固定資産減価償却率"/>
        <xdr:cNvSpPr txBox="1"/>
      </xdr:nvSpPr>
      <xdr:spPr>
        <a:xfrm>
          <a:off x="35820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190" name="n_2mainValue【橋りょう・トンネル】&#10;有形固定資産減価償却率"/>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13443</xdr:rowOff>
    </xdr:from>
    <xdr:ext cx="405111" cy="259045"/>
    <xdr:sp macro="" textlink="">
      <xdr:nvSpPr>
        <xdr:cNvPr id="191" name="n_3mainValue【橋りょう・トンネル】&#10;有形固定資産減価償却率"/>
        <xdr:cNvSpPr txBox="1"/>
      </xdr:nvSpPr>
      <xdr:spPr>
        <a:xfrm>
          <a:off x="1816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160924</xdr:rowOff>
    </xdr:from>
    <xdr:to>
      <xdr:col>55</xdr:col>
      <xdr:colOff>50800</xdr:colOff>
      <xdr:row>63</xdr:row>
      <xdr:rowOff>91074</xdr:rowOff>
    </xdr:to>
    <xdr:sp macro="" textlink="">
      <xdr:nvSpPr>
        <xdr:cNvPr id="228" name="楕円 227"/>
        <xdr:cNvSpPr/>
      </xdr:nvSpPr>
      <xdr:spPr>
        <a:xfrm>
          <a:off x="10426700" y="107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139351</xdr:rowOff>
    </xdr:from>
    <xdr:ext cx="599010" cy="259045"/>
    <xdr:sp macro="" textlink="">
      <xdr:nvSpPr>
        <xdr:cNvPr id="229" name="【橋りょう・トンネル】&#10;一人当たり有形固定資産（償却資産）額該当値テキスト"/>
        <xdr:cNvSpPr txBox="1"/>
      </xdr:nvSpPr>
      <xdr:spPr>
        <a:xfrm>
          <a:off x="10515600" y="1076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164368</xdr:rowOff>
    </xdr:from>
    <xdr:to>
      <xdr:col>50</xdr:col>
      <xdr:colOff>165100</xdr:colOff>
      <xdr:row>63</xdr:row>
      <xdr:rowOff>94518</xdr:rowOff>
    </xdr:to>
    <xdr:sp macro="" textlink="">
      <xdr:nvSpPr>
        <xdr:cNvPr id="230" name="楕円 229"/>
        <xdr:cNvSpPr/>
      </xdr:nvSpPr>
      <xdr:spPr>
        <a:xfrm>
          <a:off x="9588500" y="107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40274</xdr:rowOff>
    </xdr:from>
    <xdr:to>
      <xdr:col>55</xdr:col>
      <xdr:colOff>0</xdr:colOff>
      <xdr:row>63</xdr:row>
      <xdr:rowOff>43718</xdr:rowOff>
    </xdr:to>
    <xdr:cxnSp macro="">
      <xdr:nvCxnSpPr>
        <xdr:cNvPr id="231" name="直線コネクタ 230"/>
        <xdr:cNvCxnSpPr/>
      </xdr:nvCxnSpPr>
      <xdr:spPr>
        <a:xfrm flipV="1">
          <a:off x="9639300" y="10841624"/>
          <a:ext cx="838200" cy="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166318</xdr:rowOff>
    </xdr:from>
    <xdr:to>
      <xdr:col>46</xdr:col>
      <xdr:colOff>38100</xdr:colOff>
      <xdr:row>63</xdr:row>
      <xdr:rowOff>96468</xdr:rowOff>
    </xdr:to>
    <xdr:sp macro="" textlink="">
      <xdr:nvSpPr>
        <xdr:cNvPr id="232" name="楕円 231"/>
        <xdr:cNvSpPr/>
      </xdr:nvSpPr>
      <xdr:spPr>
        <a:xfrm>
          <a:off x="8699500" y="107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43718</xdr:rowOff>
    </xdr:from>
    <xdr:to>
      <xdr:col>50</xdr:col>
      <xdr:colOff>114300</xdr:colOff>
      <xdr:row>63</xdr:row>
      <xdr:rowOff>45668</xdr:rowOff>
    </xdr:to>
    <xdr:cxnSp macro="">
      <xdr:nvCxnSpPr>
        <xdr:cNvPr id="233" name="直線コネクタ 232"/>
        <xdr:cNvCxnSpPr/>
      </xdr:nvCxnSpPr>
      <xdr:spPr>
        <a:xfrm flipV="1">
          <a:off x="8750300" y="10845068"/>
          <a:ext cx="8890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169945</xdr:rowOff>
    </xdr:from>
    <xdr:to>
      <xdr:col>41</xdr:col>
      <xdr:colOff>101600</xdr:colOff>
      <xdr:row>63</xdr:row>
      <xdr:rowOff>100095</xdr:rowOff>
    </xdr:to>
    <xdr:sp macro="" textlink="">
      <xdr:nvSpPr>
        <xdr:cNvPr id="234" name="楕円 233"/>
        <xdr:cNvSpPr/>
      </xdr:nvSpPr>
      <xdr:spPr>
        <a:xfrm>
          <a:off x="7810500" y="107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45668</xdr:rowOff>
    </xdr:from>
    <xdr:to>
      <xdr:col>45</xdr:col>
      <xdr:colOff>177800</xdr:colOff>
      <xdr:row>63</xdr:row>
      <xdr:rowOff>49295</xdr:rowOff>
    </xdr:to>
    <xdr:cxnSp macro="">
      <xdr:nvCxnSpPr>
        <xdr:cNvPr id="235" name="直線コネクタ 234"/>
        <xdr:cNvCxnSpPr/>
      </xdr:nvCxnSpPr>
      <xdr:spPr>
        <a:xfrm flipV="1">
          <a:off x="7861300" y="10847018"/>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85645</xdr:rowOff>
    </xdr:from>
    <xdr:ext cx="599010" cy="259045"/>
    <xdr:sp macro="" textlink="">
      <xdr:nvSpPr>
        <xdr:cNvPr id="239" name="n_1mainValue【橋りょう・トンネル】&#10;一人当たり有形固定資産（償却資産）額"/>
        <xdr:cNvSpPr txBox="1"/>
      </xdr:nvSpPr>
      <xdr:spPr>
        <a:xfrm>
          <a:off x="9327095" y="1088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87595</xdr:rowOff>
    </xdr:from>
    <xdr:ext cx="599010" cy="259045"/>
    <xdr:sp macro="" textlink="">
      <xdr:nvSpPr>
        <xdr:cNvPr id="240" name="n_2mainValue【橋りょう・トンネル】&#10;一人当たり有形固定資産（償却資産）額"/>
        <xdr:cNvSpPr txBox="1"/>
      </xdr:nvSpPr>
      <xdr:spPr>
        <a:xfrm>
          <a:off x="8450795" y="1088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91222</xdr:rowOff>
    </xdr:from>
    <xdr:ext cx="599010" cy="259045"/>
    <xdr:sp macro="" textlink="">
      <xdr:nvSpPr>
        <xdr:cNvPr id="241" name="n_3mainValue【橋りょう・トンネル】&#10;一人当たり有形固定資産（償却資産）額"/>
        <xdr:cNvSpPr txBox="1"/>
      </xdr:nvSpPr>
      <xdr:spPr>
        <a:xfrm>
          <a:off x="7561795" y="108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90170</xdr:rowOff>
    </xdr:from>
    <xdr:to>
      <xdr:col>24</xdr:col>
      <xdr:colOff>114300</xdr:colOff>
      <xdr:row>83</xdr:row>
      <xdr:rowOff>20320</xdr:rowOff>
    </xdr:to>
    <xdr:sp macro="" textlink="">
      <xdr:nvSpPr>
        <xdr:cNvPr id="281" name="楕円 280"/>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68597</xdr:rowOff>
    </xdr:from>
    <xdr:ext cx="405111" cy="259045"/>
    <xdr:sp macro="" textlink="">
      <xdr:nvSpPr>
        <xdr:cNvPr id="282" name="【公営住宅】&#10;有形固定資産減価償却率該当値テキスト"/>
        <xdr:cNvSpPr txBox="1"/>
      </xdr:nvSpPr>
      <xdr:spPr>
        <a:xfrm>
          <a:off x="46736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83" name="楕円 282"/>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5714</xdr:rowOff>
    </xdr:to>
    <xdr:cxnSp macro="">
      <xdr:nvCxnSpPr>
        <xdr:cNvPr id="284" name="直線コネクタ 283"/>
        <xdr:cNvCxnSpPr/>
      </xdr:nvCxnSpPr>
      <xdr:spPr>
        <a:xfrm flipV="1">
          <a:off x="3797300" y="1419987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162561</xdr:rowOff>
    </xdr:from>
    <xdr:to>
      <xdr:col>15</xdr:col>
      <xdr:colOff>101600</xdr:colOff>
      <xdr:row>83</xdr:row>
      <xdr:rowOff>92711</xdr:rowOff>
    </xdr:to>
    <xdr:sp macro="" textlink="">
      <xdr:nvSpPr>
        <xdr:cNvPr id="285" name="楕円 284"/>
        <xdr:cNvSpPr/>
      </xdr:nvSpPr>
      <xdr:spPr>
        <a:xfrm>
          <a:off x="2857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41911</xdr:rowOff>
    </xdr:to>
    <xdr:cxnSp macro="">
      <xdr:nvCxnSpPr>
        <xdr:cNvPr id="286" name="直線コネクタ 285"/>
        <xdr:cNvCxnSpPr/>
      </xdr:nvCxnSpPr>
      <xdr:spPr>
        <a:xfrm flipV="1">
          <a:off x="2908300" y="14236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87" name="楕円 286"/>
        <xdr:cNvSpPr/>
      </xdr:nvSpPr>
      <xdr:spPr>
        <a:xfrm>
          <a:off x="1968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41911</xdr:rowOff>
    </xdr:to>
    <xdr:cxnSp macro="">
      <xdr:nvCxnSpPr>
        <xdr:cNvPr id="288" name="直線コネクタ 287"/>
        <xdr:cNvCxnSpPr/>
      </xdr:nvCxnSpPr>
      <xdr:spPr>
        <a:xfrm>
          <a:off x="2019300" y="142589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292" name="n_1mainValue【公営住宅】&#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83838</xdr:rowOff>
    </xdr:from>
    <xdr:ext cx="405111" cy="259045"/>
    <xdr:sp macro="" textlink="">
      <xdr:nvSpPr>
        <xdr:cNvPr id="293" name="n_2mainValue【公営住宅】&#10;有形固定資産減価償却率"/>
        <xdr:cNvSpPr txBox="1"/>
      </xdr:nvSpPr>
      <xdr:spPr>
        <a:xfrm>
          <a:off x="2705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70502</xdr:rowOff>
    </xdr:from>
    <xdr:ext cx="405111" cy="259045"/>
    <xdr:sp macro="" textlink="">
      <xdr:nvSpPr>
        <xdr:cNvPr id="294" name="n_3mainValue【公営住宅】&#10;有形固定資産減価償却率"/>
        <xdr:cNvSpPr txBox="1"/>
      </xdr:nvSpPr>
      <xdr:spPr>
        <a:xfrm>
          <a:off x="1816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95396</xdr:rowOff>
    </xdr:from>
    <xdr:to>
      <xdr:col>55</xdr:col>
      <xdr:colOff>50800</xdr:colOff>
      <xdr:row>85</xdr:row>
      <xdr:rowOff>25546</xdr:rowOff>
    </xdr:to>
    <xdr:sp macro="" textlink="">
      <xdr:nvSpPr>
        <xdr:cNvPr id="335" name="楕円 334"/>
        <xdr:cNvSpPr/>
      </xdr:nvSpPr>
      <xdr:spPr>
        <a:xfrm>
          <a:off x="10426700" y="144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118273</xdr:rowOff>
    </xdr:from>
    <xdr:ext cx="469744" cy="259045"/>
    <xdr:sp macro="" textlink="">
      <xdr:nvSpPr>
        <xdr:cNvPr id="336" name="【公営住宅】&#10;一人当たり面積該当値テキスト"/>
        <xdr:cNvSpPr txBox="1"/>
      </xdr:nvSpPr>
      <xdr:spPr>
        <a:xfrm>
          <a:off x="10515600" y="143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100947</xdr:rowOff>
    </xdr:from>
    <xdr:to>
      <xdr:col>50</xdr:col>
      <xdr:colOff>165100</xdr:colOff>
      <xdr:row>85</xdr:row>
      <xdr:rowOff>31097</xdr:rowOff>
    </xdr:to>
    <xdr:sp macro="" textlink="">
      <xdr:nvSpPr>
        <xdr:cNvPr id="337" name="楕円 336"/>
        <xdr:cNvSpPr/>
      </xdr:nvSpPr>
      <xdr:spPr>
        <a:xfrm>
          <a:off x="9588500" y="145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146196</xdr:rowOff>
    </xdr:from>
    <xdr:to>
      <xdr:col>55</xdr:col>
      <xdr:colOff>0</xdr:colOff>
      <xdr:row>84</xdr:row>
      <xdr:rowOff>151747</xdr:rowOff>
    </xdr:to>
    <xdr:cxnSp macro="">
      <xdr:nvCxnSpPr>
        <xdr:cNvPr id="338" name="直線コネクタ 337"/>
        <xdr:cNvCxnSpPr/>
      </xdr:nvCxnSpPr>
      <xdr:spPr>
        <a:xfrm flipV="1">
          <a:off x="9639300" y="14547996"/>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106499</xdr:rowOff>
    </xdr:from>
    <xdr:to>
      <xdr:col>46</xdr:col>
      <xdr:colOff>38100</xdr:colOff>
      <xdr:row>85</xdr:row>
      <xdr:rowOff>36649</xdr:rowOff>
    </xdr:to>
    <xdr:sp macro="" textlink="">
      <xdr:nvSpPr>
        <xdr:cNvPr id="339" name="楕円 338"/>
        <xdr:cNvSpPr/>
      </xdr:nvSpPr>
      <xdr:spPr>
        <a:xfrm>
          <a:off x="8699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151747</xdr:rowOff>
    </xdr:from>
    <xdr:to>
      <xdr:col>50</xdr:col>
      <xdr:colOff>114300</xdr:colOff>
      <xdr:row>84</xdr:row>
      <xdr:rowOff>157299</xdr:rowOff>
    </xdr:to>
    <xdr:cxnSp macro="">
      <xdr:nvCxnSpPr>
        <xdr:cNvPr id="340" name="直線コネクタ 339"/>
        <xdr:cNvCxnSpPr/>
      </xdr:nvCxnSpPr>
      <xdr:spPr>
        <a:xfrm flipV="1">
          <a:off x="8750300" y="1455354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115970</xdr:rowOff>
    </xdr:from>
    <xdr:to>
      <xdr:col>41</xdr:col>
      <xdr:colOff>101600</xdr:colOff>
      <xdr:row>85</xdr:row>
      <xdr:rowOff>46120</xdr:rowOff>
    </xdr:to>
    <xdr:sp macro="" textlink="">
      <xdr:nvSpPr>
        <xdr:cNvPr id="341" name="楕円 340"/>
        <xdr:cNvSpPr/>
      </xdr:nvSpPr>
      <xdr:spPr>
        <a:xfrm>
          <a:off x="7810500" y="145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157299</xdr:rowOff>
    </xdr:from>
    <xdr:to>
      <xdr:col>45</xdr:col>
      <xdr:colOff>177800</xdr:colOff>
      <xdr:row>84</xdr:row>
      <xdr:rowOff>166770</xdr:rowOff>
    </xdr:to>
    <xdr:cxnSp macro="">
      <xdr:nvCxnSpPr>
        <xdr:cNvPr id="342" name="直線コネクタ 341"/>
        <xdr:cNvCxnSpPr/>
      </xdr:nvCxnSpPr>
      <xdr:spPr>
        <a:xfrm flipV="1">
          <a:off x="7861300" y="14559099"/>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47624</xdr:rowOff>
    </xdr:from>
    <xdr:ext cx="469744" cy="259045"/>
    <xdr:sp macro="" textlink="">
      <xdr:nvSpPr>
        <xdr:cNvPr id="346" name="n_1mainValue【公営住宅】&#10;一人当たり面積"/>
        <xdr:cNvSpPr txBox="1"/>
      </xdr:nvSpPr>
      <xdr:spPr>
        <a:xfrm>
          <a:off x="9391727" y="142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53176</xdr:rowOff>
    </xdr:from>
    <xdr:ext cx="469744" cy="259045"/>
    <xdr:sp macro="" textlink="">
      <xdr:nvSpPr>
        <xdr:cNvPr id="347" name="n_2mainValue【公営住宅】&#10;一人当たり面積"/>
        <xdr:cNvSpPr txBox="1"/>
      </xdr:nvSpPr>
      <xdr:spPr>
        <a:xfrm>
          <a:off x="8515427" y="1428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62647</xdr:rowOff>
    </xdr:from>
    <xdr:ext cx="469744" cy="259045"/>
    <xdr:sp macro="" textlink="">
      <xdr:nvSpPr>
        <xdr:cNvPr id="348" name="n_3mainValue【公営住宅】&#10;一人当たり面積"/>
        <xdr:cNvSpPr txBox="1"/>
      </xdr:nvSpPr>
      <xdr:spPr>
        <a:xfrm>
          <a:off x="7626427" y="1429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79" name="【港湾・漁港】&#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89" name="楕円 388"/>
        <xdr:cNvSpPr/>
      </xdr:nvSpPr>
      <xdr:spPr>
        <a:xfrm>
          <a:off x="4584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96900</xdr:rowOff>
    </xdr:from>
    <xdr:ext cx="405111" cy="259045"/>
    <xdr:sp macro="" textlink="">
      <xdr:nvSpPr>
        <xdr:cNvPr id="390" name="【港湾・漁港】&#10;有形固定資産減価償却率該当値テキスト"/>
        <xdr:cNvSpPr txBox="1"/>
      </xdr:nvSpPr>
      <xdr:spPr>
        <a:xfrm>
          <a:off x="4673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133169</xdr:rowOff>
    </xdr:from>
    <xdr:to>
      <xdr:col>20</xdr:col>
      <xdr:colOff>38100</xdr:colOff>
      <xdr:row>105</xdr:row>
      <xdr:rowOff>63319</xdr:rowOff>
    </xdr:to>
    <xdr:sp macro="" textlink="">
      <xdr:nvSpPr>
        <xdr:cNvPr id="391" name="楕円 390"/>
        <xdr:cNvSpPr/>
      </xdr:nvSpPr>
      <xdr:spPr>
        <a:xfrm>
          <a:off x="3746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169273</xdr:rowOff>
    </xdr:from>
    <xdr:to>
      <xdr:col>24</xdr:col>
      <xdr:colOff>63500</xdr:colOff>
      <xdr:row>105</xdr:row>
      <xdr:rowOff>12519</xdr:rowOff>
    </xdr:to>
    <xdr:cxnSp macro="">
      <xdr:nvCxnSpPr>
        <xdr:cNvPr id="392" name="直線コネクタ 391"/>
        <xdr:cNvCxnSpPr/>
      </xdr:nvCxnSpPr>
      <xdr:spPr>
        <a:xfrm flipV="1">
          <a:off x="3797300" y="1800007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93" name="楕円 392"/>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30480</xdr:rowOff>
    </xdr:to>
    <xdr:cxnSp macro="">
      <xdr:nvCxnSpPr>
        <xdr:cNvPr id="394" name="直線コネクタ 393"/>
        <xdr:cNvCxnSpPr/>
      </xdr:nvCxnSpPr>
      <xdr:spPr>
        <a:xfrm flipV="1">
          <a:off x="2908300" y="1801476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136434</xdr:rowOff>
    </xdr:from>
    <xdr:to>
      <xdr:col>10</xdr:col>
      <xdr:colOff>165100</xdr:colOff>
      <xdr:row>105</xdr:row>
      <xdr:rowOff>66584</xdr:rowOff>
    </xdr:to>
    <xdr:sp macro="" textlink="">
      <xdr:nvSpPr>
        <xdr:cNvPr id="395" name="楕円 394"/>
        <xdr:cNvSpPr/>
      </xdr:nvSpPr>
      <xdr:spPr>
        <a:xfrm>
          <a:off x="1968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15784</xdr:rowOff>
    </xdr:from>
    <xdr:to>
      <xdr:col>15</xdr:col>
      <xdr:colOff>50800</xdr:colOff>
      <xdr:row>105</xdr:row>
      <xdr:rowOff>30480</xdr:rowOff>
    </xdr:to>
    <xdr:cxnSp macro="">
      <xdr:nvCxnSpPr>
        <xdr:cNvPr id="396" name="直線コネクタ 395"/>
        <xdr:cNvCxnSpPr/>
      </xdr:nvCxnSpPr>
      <xdr:spPr>
        <a:xfrm>
          <a:off x="2019300" y="180180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70048</xdr:rowOff>
    </xdr:from>
    <xdr:ext cx="405111" cy="259045"/>
    <xdr:sp macro="" textlink="">
      <xdr:nvSpPr>
        <xdr:cNvPr id="397" name="n_1aveValue【港湾・漁港】&#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98" name="n_2ave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99" name="n_3aveValue【港湾・漁港】&#10;有形固定資産減価償却率"/>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54446</xdr:rowOff>
    </xdr:from>
    <xdr:ext cx="405111" cy="259045"/>
    <xdr:sp macro="" textlink="">
      <xdr:nvSpPr>
        <xdr:cNvPr id="400" name="n_1mainValue【港湾・漁港】&#10;有形固定資産減価償却率"/>
        <xdr:cNvSpPr txBox="1"/>
      </xdr:nvSpPr>
      <xdr:spPr>
        <a:xfrm>
          <a:off x="3582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401" name="n_2mainValue【港湾・漁港】&#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57711</xdr:rowOff>
    </xdr:from>
    <xdr:ext cx="405111" cy="259045"/>
    <xdr:sp macro="" textlink="">
      <xdr:nvSpPr>
        <xdr:cNvPr id="402" name="n_3mainValue【港湾・漁港】&#10;有形固定資産減価償却率"/>
        <xdr:cNvSpPr txBox="1"/>
      </xdr:nvSpPr>
      <xdr:spPr>
        <a:xfrm>
          <a:off x="1816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123903</xdr:rowOff>
    </xdr:from>
    <xdr:to>
      <xdr:col>55</xdr:col>
      <xdr:colOff>50800</xdr:colOff>
      <xdr:row>106</xdr:row>
      <xdr:rowOff>54053</xdr:rowOff>
    </xdr:to>
    <xdr:sp macro="" textlink="">
      <xdr:nvSpPr>
        <xdr:cNvPr id="439" name="楕円 438"/>
        <xdr:cNvSpPr/>
      </xdr:nvSpPr>
      <xdr:spPr>
        <a:xfrm>
          <a:off x="10426700" y="181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146780</xdr:rowOff>
    </xdr:from>
    <xdr:ext cx="599010" cy="259045"/>
    <xdr:sp macro="" textlink="">
      <xdr:nvSpPr>
        <xdr:cNvPr id="440" name="【港湾・漁港】&#10;一人当たり有形固定資産（償却資産）額該当値テキスト"/>
        <xdr:cNvSpPr txBox="1"/>
      </xdr:nvSpPr>
      <xdr:spPr>
        <a:xfrm>
          <a:off x="10515600" y="179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131052</xdr:rowOff>
    </xdr:from>
    <xdr:to>
      <xdr:col>50</xdr:col>
      <xdr:colOff>165100</xdr:colOff>
      <xdr:row>106</xdr:row>
      <xdr:rowOff>61202</xdr:rowOff>
    </xdr:to>
    <xdr:sp macro="" textlink="">
      <xdr:nvSpPr>
        <xdr:cNvPr id="441" name="楕円 440"/>
        <xdr:cNvSpPr/>
      </xdr:nvSpPr>
      <xdr:spPr>
        <a:xfrm>
          <a:off x="9588500" y="181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3253</xdr:rowOff>
    </xdr:from>
    <xdr:to>
      <xdr:col>55</xdr:col>
      <xdr:colOff>0</xdr:colOff>
      <xdr:row>106</xdr:row>
      <xdr:rowOff>10402</xdr:rowOff>
    </xdr:to>
    <xdr:cxnSp macro="">
      <xdr:nvCxnSpPr>
        <xdr:cNvPr id="442" name="直線コネクタ 441"/>
        <xdr:cNvCxnSpPr/>
      </xdr:nvCxnSpPr>
      <xdr:spPr>
        <a:xfrm flipV="1">
          <a:off x="9639300" y="18176953"/>
          <a:ext cx="8382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137345</xdr:rowOff>
    </xdr:from>
    <xdr:to>
      <xdr:col>46</xdr:col>
      <xdr:colOff>38100</xdr:colOff>
      <xdr:row>106</xdr:row>
      <xdr:rowOff>67495</xdr:rowOff>
    </xdr:to>
    <xdr:sp macro="" textlink="">
      <xdr:nvSpPr>
        <xdr:cNvPr id="443" name="楕円 442"/>
        <xdr:cNvSpPr/>
      </xdr:nvSpPr>
      <xdr:spPr>
        <a:xfrm>
          <a:off x="8699500" y="181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10402</xdr:rowOff>
    </xdr:from>
    <xdr:to>
      <xdr:col>50</xdr:col>
      <xdr:colOff>114300</xdr:colOff>
      <xdr:row>106</xdr:row>
      <xdr:rowOff>16695</xdr:rowOff>
    </xdr:to>
    <xdr:cxnSp macro="">
      <xdr:nvCxnSpPr>
        <xdr:cNvPr id="444" name="直線コネクタ 443"/>
        <xdr:cNvCxnSpPr/>
      </xdr:nvCxnSpPr>
      <xdr:spPr>
        <a:xfrm flipV="1">
          <a:off x="8750300" y="1818410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151707</xdr:rowOff>
    </xdr:from>
    <xdr:to>
      <xdr:col>41</xdr:col>
      <xdr:colOff>101600</xdr:colOff>
      <xdr:row>106</xdr:row>
      <xdr:rowOff>81857</xdr:rowOff>
    </xdr:to>
    <xdr:sp macro="" textlink="">
      <xdr:nvSpPr>
        <xdr:cNvPr id="445" name="楕円 444"/>
        <xdr:cNvSpPr/>
      </xdr:nvSpPr>
      <xdr:spPr>
        <a:xfrm>
          <a:off x="7810500" y="18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16695</xdr:rowOff>
    </xdr:from>
    <xdr:to>
      <xdr:col>45</xdr:col>
      <xdr:colOff>177800</xdr:colOff>
      <xdr:row>106</xdr:row>
      <xdr:rowOff>31057</xdr:rowOff>
    </xdr:to>
    <xdr:cxnSp macro="">
      <xdr:nvCxnSpPr>
        <xdr:cNvPr id="446" name="直線コネクタ 445"/>
        <xdr:cNvCxnSpPr/>
      </xdr:nvCxnSpPr>
      <xdr:spPr>
        <a:xfrm flipV="1">
          <a:off x="7861300" y="18190395"/>
          <a:ext cx="889000" cy="1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11555</xdr:rowOff>
    </xdr:from>
    <xdr:ext cx="599010" cy="259045"/>
    <xdr:sp macro="" textlink="">
      <xdr:nvSpPr>
        <xdr:cNvPr id="449" name="n_3aveValue【港湾・漁港】&#10;一人当たり有形固定資産（償却資産）額"/>
        <xdr:cNvSpPr txBox="1"/>
      </xdr:nvSpPr>
      <xdr:spPr>
        <a:xfrm>
          <a:off x="7561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77729</xdr:rowOff>
    </xdr:from>
    <xdr:ext cx="599010" cy="259045"/>
    <xdr:sp macro="" textlink="">
      <xdr:nvSpPr>
        <xdr:cNvPr id="450" name="n_1mainValue【港湾・漁港】&#10;一人当たり有形固定資産（償却資産）額"/>
        <xdr:cNvSpPr txBox="1"/>
      </xdr:nvSpPr>
      <xdr:spPr>
        <a:xfrm>
          <a:off x="9327095" y="1790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84022</xdr:rowOff>
    </xdr:from>
    <xdr:ext cx="599010" cy="259045"/>
    <xdr:sp macro="" textlink="">
      <xdr:nvSpPr>
        <xdr:cNvPr id="451" name="n_2mainValue【港湾・漁港】&#10;一人当たり有形固定資産（償却資産）額"/>
        <xdr:cNvSpPr txBox="1"/>
      </xdr:nvSpPr>
      <xdr:spPr>
        <a:xfrm>
          <a:off x="8450795" y="1791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98384</xdr:rowOff>
    </xdr:from>
    <xdr:ext cx="599010" cy="259045"/>
    <xdr:sp macro="" textlink="">
      <xdr:nvSpPr>
        <xdr:cNvPr id="452" name="n_3mainValue【港湾・漁港】&#10;一人当たり有形固定資産（償却資産）額"/>
        <xdr:cNvSpPr txBox="1"/>
      </xdr:nvSpPr>
      <xdr:spPr>
        <a:xfrm>
          <a:off x="7561795" y="1792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41</xdr:row>
      <xdr:rowOff>33565</xdr:rowOff>
    </xdr:from>
    <xdr:to>
      <xdr:col>72</xdr:col>
      <xdr:colOff>38100</xdr:colOff>
      <xdr:row>41</xdr:row>
      <xdr:rowOff>135165</xdr:rowOff>
    </xdr:to>
    <xdr:sp macro="" textlink="">
      <xdr:nvSpPr>
        <xdr:cNvPr id="493" name="楕円 492"/>
        <xdr:cNvSpPr/>
      </xdr:nvSpPr>
      <xdr:spPr>
        <a:xfrm>
          <a:off x="1365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494"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95"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96"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126292</xdr:rowOff>
    </xdr:from>
    <xdr:ext cx="405111" cy="259045"/>
    <xdr:sp macro="" textlink="">
      <xdr:nvSpPr>
        <xdr:cNvPr id="497" name="n_3mainValue【認定こども園・幼稚園・保育所】&#10;有形固定資産減価償却率"/>
        <xdr:cNvSpPr txBox="1"/>
      </xdr:nvSpPr>
      <xdr:spPr>
        <a:xfrm>
          <a:off x="13500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8" name="直線コネクタ 5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09" name="テキスト ボックス 50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0" name="直線コネクタ 5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1" name="テキスト ボックス 51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2" name="直線コネクタ 5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3" name="テキスト ボックス 51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4" name="直線コネクタ 5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5" name="テキスト ボックス 51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7" name="テキスト ボックス 5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19" name="直線コネクタ 518"/>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0"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1" name="直線コネクタ 520"/>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22"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23" name="直線コネクタ 522"/>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24"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25" name="フローチャート: 判断 524"/>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26" name="フローチャート: 判断 525"/>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27" name="フローチャート: 判断 52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28" name="フローチャート: 判断 527"/>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16256</xdr:rowOff>
    </xdr:from>
    <xdr:to>
      <xdr:col>102</xdr:col>
      <xdr:colOff>165100</xdr:colOff>
      <xdr:row>41</xdr:row>
      <xdr:rowOff>117856</xdr:rowOff>
    </xdr:to>
    <xdr:sp macro="" textlink="">
      <xdr:nvSpPr>
        <xdr:cNvPr id="534" name="楕円 533"/>
        <xdr:cNvSpPr/>
      </xdr:nvSpPr>
      <xdr:spPr>
        <a:xfrm>
          <a:off x="19494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120667</xdr:rowOff>
    </xdr:from>
    <xdr:ext cx="469744" cy="259045"/>
    <xdr:sp macro="" textlink="">
      <xdr:nvSpPr>
        <xdr:cNvPr id="535"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36"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37"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108983</xdr:rowOff>
    </xdr:from>
    <xdr:ext cx="469744" cy="259045"/>
    <xdr:sp macro="" textlink="">
      <xdr:nvSpPr>
        <xdr:cNvPr id="538" name="n_3mainValue【認定こども園・幼稚園・保育所】&#10;一人当たり面積"/>
        <xdr:cNvSpPr txBox="1"/>
      </xdr:nvSpPr>
      <xdr:spPr>
        <a:xfrm>
          <a:off x="19310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9" name="正方形/長方形 5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0" name="正方形/長方形 5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1" name="正方形/長方形 5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2" name="正方形/長方形 5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3" name="正方形/長方形 5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4" name="正方形/長方形 5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5" name="正方形/長方形 5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6" name="正方形/長方形 5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7" name="テキスト ボックス 5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8" name="直線コネクタ 5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9" name="テキスト ボックス 54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0" name="直線コネクタ 54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1" name="テキスト ボックス 55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2" name="直線コネクタ 55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3" name="テキスト ボックス 55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4" name="直線コネクタ 55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5" name="テキスト ボックス 55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6" name="直線コネクタ 55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7" name="テキスト ボックス 55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8" name="直線コネクタ 55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9" name="テキスト ボックス 55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0" name="直線コネクタ 55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1" name="テキスト ボックス 56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63" name="直線コネクタ 56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6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65" name="直線コネクタ 56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6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67" name="直線コネクタ 56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68"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69" name="フローチャート: 判断 56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70" name="フローチャート: 判断 56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71" name="フローチャート: 判断 57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72" name="フローチャート: 判断 57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3" name="テキスト ボックス 5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4" name="テキスト ボックス 5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5" name="テキスト ボックス 5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6" name="テキスト ボックス 5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7" name="テキスト ボックス 5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578" name="楕円 577"/>
        <xdr:cNvSpPr/>
      </xdr:nvSpPr>
      <xdr:spPr>
        <a:xfrm>
          <a:off x="16268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579" name="【学校施設】&#10;有形固定資産減価償却率該当値テキスト"/>
        <xdr:cNvSpPr txBox="1"/>
      </xdr:nvSpPr>
      <xdr:spPr>
        <a:xfrm>
          <a:off x="16357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153035</xdr:rowOff>
    </xdr:from>
    <xdr:to>
      <xdr:col>81</xdr:col>
      <xdr:colOff>101600</xdr:colOff>
      <xdr:row>58</xdr:row>
      <xdr:rowOff>83185</xdr:rowOff>
    </xdr:to>
    <xdr:sp macro="" textlink="">
      <xdr:nvSpPr>
        <xdr:cNvPr id="580" name="楕円 579"/>
        <xdr:cNvSpPr/>
      </xdr:nvSpPr>
      <xdr:spPr>
        <a:xfrm>
          <a:off x="15430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32385</xdr:rowOff>
    </xdr:to>
    <xdr:cxnSp macro="">
      <xdr:nvCxnSpPr>
        <xdr:cNvPr id="581" name="直線コネクタ 580"/>
        <xdr:cNvCxnSpPr/>
      </xdr:nvCxnSpPr>
      <xdr:spPr>
        <a:xfrm flipV="1">
          <a:off x="15481300" y="995743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xdr:rowOff>
    </xdr:from>
    <xdr:to>
      <xdr:col>76</xdr:col>
      <xdr:colOff>165100</xdr:colOff>
      <xdr:row>58</xdr:row>
      <xdr:rowOff>106045</xdr:rowOff>
    </xdr:to>
    <xdr:sp macro="" textlink="">
      <xdr:nvSpPr>
        <xdr:cNvPr id="582" name="楕円 581"/>
        <xdr:cNvSpPr/>
      </xdr:nvSpPr>
      <xdr:spPr>
        <a:xfrm>
          <a:off x="14541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32385</xdr:rowOff>
    </xdr:from>
    <xdr:to>
      <xdr:col>81</xdr:col>
      <xdr:colOff>50800</xdr:colOff>
      <xdr:row>58</xdr:row>
      <xdr:rowOff>55245</xdr:rowOff>
    </xdr:to>
    <xdr:cxnSp macro="">
      <xdr:nvCxnSpPr>
        <xdr:cNvPr id="583" name="直線コネクタ 582"/>
        <xdr:cNvCxnSpPr/>
      </xdr:nvCxnSpPr>
      <xdr:spPr>
        <a:xfrm flipV="1">
          <a:off x="14592300" y="9976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149225</xdr:rowOff>
    </xdr:from>
    <xdr:to>
      <xdr:col>72</xdr:col>
      <xdr:colOff>38100</xdr:colOff>
      <xdr:row>58</xdr:row>
      <xdr:rowOff>79375</xdr:rowOff>
    </xdr:to>
    <xdr:sp macro="" textlink="">
      <xdr:nvSpPr>
        <xdr:cNvPr id="584" name="楕円 583"/>
        <xdr:cNvSpPr/>
      </xdr:nvSpPr>
      <xdr:spPr>
        <a:xfrm>
          <a:off x="13652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28575</xdr:rowOff>
    </xdr:from>
    <xdr:to>
      <xdr:col>76</xdr:col>
      <xdr:colOff>114300</xdr:colOff>
      <xdr:row>58</xdr:row>
      <xdr:rowOff>55245</xdr:rowOff>
    </xdr:to>
    <xdr:cxnSp macro="">
      <xdr:nvCxnSpPr>
        <xdr:cNvPr id="585" name="直線コネクタ 584"/>
        <xdr:cNvCxnSpPr/>
      </xdr:nvCxnSpPr>
      <xdr:spPr>
        <a:xfrm>
          <a:off x="13703300" y="99726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86"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87"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88"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99712</xdr:rowOff>
    </xdr:from>
    <xdr:ext cx="405111" cy="259045"/>
    <xdr:sp macro="" textlink="">
      <xdr:nvSpPr>
        <xdr:cNvPr id="589" name="n_1mainValue【学校施設】&#10;有形固定資産減価償却率"/>
        <xdr:cNvSpPr txBox="1"/>
      </xdr:nvSpPr>
      <xdr:spPr>
        <a:xfrm>
          <a:off x="15266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122572</xdr:rowOff>
    </xdr:from>
    <xdr:ext cx="405111" cy="259045"/>
    <xdr:sp macro="" textlink="">
      <xdr:nvSpPr>
        <xdr:cNvPr id="590" name="n_2mainValue【学校施設】&#10;有形固定資産減価償却率"/>
        <xdr:cNvSpPr txBox="1"/>
      </xdr:nvSpPr>
      <xdr:spPr>
        <a:xfrm>
          <a:off x="14389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95902</xdr:rowOff>
    </xdr:from>
    <xdr:ext cx="405111" cy="259045"/>
    <xdr:sp macro="" textlink="">
      <xdr:nvSpPr>
        <xdr:cNvPr id="591" name="n_3mainValue【学校施設】&#10;有形固定資産減価償却率"/>
        <xdr:cNvSpPr txBox="1"/>
      </xdr:nvSpPr>
      <xdr:spPr>
        <a:xfrm>
          <a:off x="13500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2" name="正方形/長方形 5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3" name="正方形/長方形 5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4" name="正方形/長方形 5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5" name="正方形/長方形 5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6" name="正方形/長方形 5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7" name="正方形/長方形 5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8" name="正方形/長方形 5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9" name="正方形/長方形 5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0" name="テキスト ボックス 5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1" name="直線コネクタ 6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2" name="直線コネクタ 6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3" name="テキスト ボックス 6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4" name="直線コネクタ 6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05" name="テキスト ボックス 60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6" name="直線コネクタ 6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07" name="テキスト ボックス 60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8" name="直線コネクタ 6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09" name="テキスト ボックス 60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0" name="直線コネクタ 6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1" name="テキスト ボックス 61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13" name="直線コネクタ 61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1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15" name="直線コネクタ 61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1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17" name="直線コネクタ 61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1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19" name="フローチャート: 判断 61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20" name="フローチャート: 判断 61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21" name="フローチャート: 判断 62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22" name="フローチャート: 判断 62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160564</xdr:rowOff>
    </xdr:from>
    <xdr:to>
      <xdr:col>116</xdr:col>
      <xdr:colOff>114300</xdr:colOff>
      <xdr:row>63</xdr:row>
      <xdr:rowOff>90714</xdr:rowOff>
    </xdr:to>
    <xdr:sp macro="" textlink="">
      <xdr:nvSpPr>
        <xdr:cNvPr id="628" name="楕円 627"/>
        <xdr:cNvSpPr/>
      </xdr:nvSpPr>
      <xdr:spPr>
        <a:xfrm>
          <a:off x="22110700" y="107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119941</xdr:rowOff>
    </xdr:from>
    <xdr:ext cx="469744" cy="259045"/>
    <xdr:sp macro="" textlink="">
      <xdr:nvSpPr>
        <xdr:cNvPr id="629" name="【学校施設】&#10;一人当たり面積該当値テキスト"/>
        <xdr:cNvSpPr txBox="1"/>
      </xdr:nvSpPr>
      <xdr:spPr>
        <a:xfrm>
          <a:off x="22199600" y="1057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162621</xdr:rowOff>
    </xdr:from>
    <xdr:to>
      <xdr:col>112</xdr:col>
      <xdr:colOff>38100</xdr:colOff>
      <xdr:row>63</xdr:row>
      <xdr:rowOff>92771</xdr:rowOff>
    </xdr:to>
    <xdr:sp macro="" textlink="">
      <xdr:nvSpPr>
        <xdr:cNvPr id="630" name="楕円 629"/>
        <xdr:cNvSpPr/>
      </xdr:nvSpPr>
      <xdr:spPr>
        <a:xfrm>
          <a:off x="21272500" y="107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39914</xdr:rowOff>
    </xdr:from>
    <xdr:to>
      <xdr:col>116</xdr:col>
      <xdr:colOff>63500</xdr:colOff>
      <xdr:row>63</xdr:row>
      <xdr:rowOff>41971</xdr:rowOff>
    </xdr:to>
    <xdr:cxnSp macro="">
      <xdr:nvCxnSpPr>
        <xdr:cNvPr id="631" name="直線コネクタ 630"/>
        <xdr:cNvCxnSpPr/>
      </xdr:nvCxnSpPr>
      <xdr:spPr>
        <a:xfrm flipV="1">
          <a:off x="21323300" y="10841264"/>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168062</xdr:rowOff>
    </xdr:from>
    <xdr:to>
      <xdr:col>107</xdr:col>
      <xdr:colOff>101600</xdr:colOff>
      <xdr:row>63</xdr:row>
      <xdr:rowOff>98212</xdr:rowOff>
    </xdr:to>
    <xdr:sp macro="" textlink="">
      <xdr:nvSpPr>
        <xdr:cNvPr id="632" name="楕円 631"/>
        <xdr:cNvSpPr/>
      </xdr:nvSpPr>
      <xdr:spPr>
        <a:xfrm>
          <a:off x="20383500" y="107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41971</xdr:rowOff>
    </xdr:from>
    <xdr:to>
      <xdr:col>111</xdr:col>
      <xdr:colOff>177800</xdr:colOff>
      <xdr:row>63</xdr:row>
      <xdr:rowOff>47412</xdr:rowOff>
    </xdr:to>
    <xdr:cxnSp macro="">
      <xdr:nvCxnSpPr>
        <xdr:cNvPr id="633" name="直線コネクタ 632"/>
        <xdr:cNvCxnSpPr/>
      </xdr:nvCxnSpPr>
      <xdr:spPr>
        <a:xfrm flipV="1">
          <a:off x="20434300" y="1084332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122982</xdr:rowOff>
    </xdr:from>
    <xdr:to>
      <xdr:col>102</xdr:col>
      <xdr:colOff>165100</xdr:colOff>
      <xdr:row>63</xdr:row>
      <xdr:rowOff>53132</xdr:rowOff>
    </xdr:to>
    <xdr:sp macro="" textlink="">
      <xdr:nvSpPr>
        <xdr:cNvPr id="634" name="楕円 633"/>
        <xdr:cNvSpPr/>
      </xdr:nvSpPr>
      <xdr:spPr>
        <a:xfrm>
          <a:off x="19494500" y="107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2332</xdr:rowOff>
    </xdr:from>
    <xdr:to>
      <xdr:col>107</xdr:col>
      <xdr:colOff>50800</xdr:colOff>
      <xdr:row>63</xdr:row>
      <xdr:rowOff>47412</xdr:rowOff>
    </xdr:to>
    <xdr:cxnSp macro="">
      <xdr:nvCxnSpPr>
        <xdr:cNvPr id="635" name="直線コネクタ 634"/>
        <xdr:cNvCxnSpPr/>
      </xdr:nvCxnSpPr>
      <xdr:spPr>
        <a:xfrm>
          <a:off x="19545300" y="10803682"/>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3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3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38"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109298</xdr:rowOff>
    </xdr:from>
    <xdr:ext cx="469744" cy="259045"/>
    <xdr:sp macro="" textlink="">
      <xdr:nvSpPr>
        <xdr:cNvPr id="639" name="n_1mainValue【学校施設】&#10;一人当たり面積"/>
        <xdr:cNvSpPr txBox="1"/>
      </xdr:nvSpPr>
      <xdr:spPr>
        <a:xfrm>
          <a:off x="21075727" y="1056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114739</xdr:rowOff>
    </xdr:from>
    <xdr:ext cx="469744" cy="259045"/>
    <xdr:sp macro="" textlink="">
      <xdr:nvSpPr>
        <xdr:cNvPr id="640" name="n_2mainValue【学校施設】&#10;一人当たり面積"/>
        <xdr:cNvSpPr txBox="1"/>
      </xdr:nvSpPr>
      <xdr:spPr>
        <a:xfrm>
          <a:off x="20199427" y="1057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69659</xdr:rowOff>
    </xdr:from>
    <xdr:ext cx="469744" cy="259045"/>
    <xdr:sp macro="" textlink="">
      <xdr:nvSpPr>
        <xdr:cNvPr id="641" name="n_3mainValue【学校施設】&#10;一人当たり面積"/>
        <xdr:cNvSpPr txBox="1"/>
      </xdr:nvSpPr>
      <xdr:spPr>
        <a:xfrm>
          <a:off x="19310427" y="1052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3" name="テキスト ボックス 6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3" name="テキスト ボックス 6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667" name="直線コネクタ 66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66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69" name="直線コネクタ 66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1" name="直線コネクタ 6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7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73" name="フローチャート: 判断 67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74" name="フローチャート: 判断 67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75" name="フローチャート: 判断 67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76" name="フローチャート: 判断 67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15058</xdr:rowOff>
    </xdr:from>
    <xdr:to>
      <xdr:col>85</xdr:col>
      <xdr:colOff>177800</xdr:colOff>
      <xdr:row>78</xdr:row>
      <xdr:rowOff>116658</xdr:rowOff>
    </xdr:to>
    <xdr:sp macro="" textlink="">
      <xdr:nvSpPr>
        <xdr:cNvPr id="682" name="楕円 681"/>
        <xdr:cNvSpPr/>
      </xdr:nvSpPr>
      <xdr:spPr>
        <a:xfrm>
          <a:off x="162687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37935</xdr:rowOff>
    </xdr:from>
    <xdr:ext cx="405111" cy="259045"/>
    <xdr:sp macro="" textlink="">
      <xdr:nvSpPr>
        <xdr:cNvPr id="683" name="【児童館】&#10;有形固定資産減価償却率該当値テキスト"/>
        <xdr:cNvSpPr txBox="1"/>
      </xdr:nvSpPr>
      <xdr:spPr>
        <a:xfrm>
          <a:off x="16357600" y="1323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39551</xdr:rowOff>
    </xdr:from>
    <xdr:to>
      <xdr:col>81</xdr:col>
      <xdr:colOff>101600</xdr:colOff>
      <xdr:row>78</xdr:row>
      <xdr:rowOff>141151</xdr:rowOff>
    </xdr:to>
    <xdr:sp macro="" textlink="">
      <xdr:nvSpPr>
        <xdr:cNvPr id="684" name="楕円 683"/>
        <xdr:cNvSpPr/>
      </xdr:nvSpPr>
      <xdr:spPr>
        <a:xfrm>
          <a:off x="15430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65858</xdr:rowOff>
    </xdr:from>
    <xdr:to>
      <xdr:col>85</xdr:col>
      <xdr:colOff>127000</xdr:colOff>
      <xdr:row>78</xdr:row>
      <xdr:rowOff>90351</xdr:rowOff>
    </xdr:to>
    <xdr:cxnSp macro="">
      <xdr:nvCxnSpPr>
        <xdr:cNvPr id="685" name="直線コネクタ 684"/>
        <xdr:cNvCxnSpPr/>
      </xdr:nvCxnSpPr>
      <xdr:spPr>
        <a:xfrm flipV="1">
          <a:off x="15481300" y="1343895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65677</xdr:rowOff>
    </xdr:from>
    <xdr:to>
      <xdr:col>76</xdr:col>
      <xdr:colOff>165100</xdr:colOff>
      <xdr:row>78</xdr:row>
      <xdr:rowOff>167277</xdr:rowOff>
    </xdr:to>
    <xdr:sp macro="" textlink="">
      <xdr:nvSpPr>
        <xdr:cNvPr id="686" name="楕円 685"/>
        <xdr:cNvSpPr/>
      </xdr:nvSpPr>
      <xdr:spPr>
        <a:xfrm>
          <a:off x="14541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90351</xdr:rowOff>
    </xdr:from>
    <xdr:to>
      <xdr:col>81</xdr:col>
      <xdr:colOff>50800</xdr:colOff>
      <xdr:row>78</xdr:row>
      <xdr:rowOff>116477</xdr:rowOff>
    </xdr:to>
    <xdr:cxnSp macro="">
      <xdr:nvCxnSpPr>
        <xdr:cNvPr id="687" name="直線コネクタ 686"/>
        <xdr:cNvCxnSpPr/>
      </xdr:nvCxnSpPr>
      <xdr:spPr>
        <a:xfrm flipV="1">
          <a:off x="14592300" y="13463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11793</xdr:rowOff>
    </xdr:from>
    <xdr:to>
      <xdr:col>72</xdr:col>
      <xdr:colOff>38100</xdr:colOff>
      <xdr:row>78</xdr:row>
      <xdr:rowOff>113393</xdr:rowOff>
    </xdr:to>
    <xdr:sp macro="" textlink="">
      <xdr:nvSpPr>
        <xdr:cNvPr id="688" name="楕円 687"/>
        <xdr:cNvSpPr/>
      </xdr:nvSpPr>
      <xdr:spPr>
        <a:xfrm>
          <a:off x="13652500" y="133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62593</xdr:rowOff>
    </xdr:from>
    <xdr:to>
      <xdr:col>76</xdr:col>
      <xdr:colOff>114300</xdr:colOff>
      <xdr:row>78</xdr:row>
      <xdr:rowOff>116477</xdr:rowOff>
    </xdr:to>
    <xdr:cxnSp macro="">
      <xdr:nvCxnSpPr>
        <xdr:cNvPr id="689" name="直線コネクタ 688"/>
        <xdr:cNvCxnSpPr/>
      </xdr:nvCxnSpPr>
      <xdr:spPr>
        <a:xfrm>
          <a:off x="13703300" y="13435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9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9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9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157678</xdr:rowOff>
    </xdr:from>
    <xdr:ext cx="405111" cy="259045"/>
    <xdr:sp macro="" textlink="">
      <xdr:nvSpPr>
        <xdr:cNvPr id="693" name="n_1mainValue【児童館】&#10;有形固定資産減価償却率"/>
        <xdr:cNvSpPr txBox="1"/>
      </xdr:nvSpPr>
      <xdr:spPr>
        <a:xfrm>
          <a:off x="1526604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12354</xdr:rowOff>
    </xdr:from>
    <xdr:ext cx="405111" cy="259045"/>
    <xdr:sp macro="" textlink="">
      <xdr:nvSpPr>
        <xdr:cNvPr id="694" name="n_2mainValue【児童館】&#10;有形固定資産減価償却率"/>
        <xdr:cNvSpPr txBox="1"/>
      </xdr:nvSpPr>
      <xdr:spPr>
        <a:xfrm>
          <a:off x="143897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129920</xdr:rowOff>
    </xdr:from>
    <xdr:ext cx="405111" cy="259045"/>
    <xdr:sp macro="" textlink="">
      <xdr:nvSpPr>
        <xdr:cNvPr id="695" name="n_3mainValue【児童館】&#10;有形固定資産減価償却率"/>
        <xdr:cNvSpPr txBox="1"/>
      </xdr:nvSpPr>
      <xdr:spPr>
        <a:xfrm>
          <a:off x="13500744" y="1316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06" name="直線コネクタ 70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7" name="テキスト ボックス 70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8" name="直線コネクタ 70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9" name="テキスト ボックス 70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10" name="直線コネクタ 70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11" name="テキスト ボックス 71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12" name="直線コネクタ 71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13" name="テキスト ボックス 71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14" name="直線コネクタ 71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15" name="テキスト ボックス 71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16" name="直線コネクタ 71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7" name="テキスト ボックス 71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8" name="直線コネクタ 7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9" name="テキスト ボックス 7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721" name="直線コネクタ 72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72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723" name="直線コネクタ 72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2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25" name="直線コネクタ 72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26"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27" name="フローチャート: 判断 72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728" name="フローチャート: 判断 72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729" name="フローチャート: 判断 72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30" name="フローチャート: 判断 72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93436</xdr:rowOff>
    </xdr:from>
    <xdr:to>
      <xdr:col>116</xdr:col>
      <xdr:colOff>114300</xdr:colOff>
      <xdr:row>84</xdr:row>
      <xdr:rowOff>23586</xdr:rowOff>
    </xdr:to>
    <xdr:sp macro="" textlink="">
      <xdr:nvSpPr>
        <xdr:cNvPr id="736" name="楕円 735"/>
        <xdr:cNvSpPr/>
      </xdr:nvSpPr>
      <xdr:spPr>
        <a:xfrm>
          <a:off x="22110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116313</xdr:rowOff>
    </xdr:from>
    <xdr:ext cx="469744" cy="259045"/>
    <xdr:sp macro="" textlink="">
      <xdr:nvSpPr>
        <xdr:cNvPr id="737" name="【児童館】&#10;一人当たり面積該当値テキスト"/>
        <xdr:cNvSpPr txBox="1"/>
      </xdr:nvSpPr>
      <xdr:spPr>
        <a:xfrm>
          <a:off x="22199600"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738" name="楕円 737"/>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144236</xdr:rowOff>
    </xdr:from>
    <xdr:to>
      <xdr:col>116</xdr:col>
      <xdr:colOff>63500</xdr:colOff>
      <xdr:row>83</xdr:row>
      <xdr:rowOff>160564</xdr:rowOff>
    </xdr:to>
    <xdr:cxnSp macro="">
      <xdr:nvCxnSpPr>
        <xdr:cNvPr id="739" name="直線コネクタ 738"/>
        <xdr:cNvCxnSpPr/>
      </xdr:nvCxnSpPr>
      <xdr:spPr>
        <a:xfrm flipV="1">
          <a:off x="21323300" y="143745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740" name="楕円 739"/>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83</xdr:row>
      <xdr:rowOff>160564</xdr:rowOff>
    </xdr:to>
    <xdr:cxnSp macro="">
      <xdr:nvCxnSpPr>
        <xdr:cNvPr id="741" name="直線コネクタ 740"/>
        <xdr:cNvCxnSpPr/>
      </xdr:nvCxnSpPr>
      <xdr:spPr>
        <a:xfrm>
          <a:off x="20434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126093</xdr:rowOff>
    </xdr:from>
    <xdr:to>
      <xdr:col>102</xdr:col>
      <xdr:colOff>165100</xdr:colOff>
      <xdr:row>84</xdr:row>
      <xdr:rowOff>56243</xdr:rowOff>
    </xdr:to>
    <xdr:sp macro="" textlink="">
      <xdr:nvSpPr>
        <xdr:cNvPr id="742" name="楕円 741"/>
        <xdr:cNvSpPr/>
      </xdr:nvSpPr>
      <xdr:spPr>
        <a:xfrm>
          <a:off x="19494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84</xdr:row>
      <xdr:rowOff>5443</xdr:rowOff>
    </xdr:to>
    <xdr:cxnSp macro="">
      <xdr:nvCxnSpPr>
        <xdr:cNvPr id="743" name="直線コネクタ 742"/>
        <xdr:cNvCxnSpPr/>
      </xdr:nvCxnSpPr>
      <xdr:spPr>
        <a:xfrm flipV="1">
          <a:off x="19545300" y="143909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744" name="n_1aveValue【児童館】&#10;一人当たり面積"/>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45"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746"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747" name="n_1main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48"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72770</xdr:rowOff>
    </xdr:from>
    <xdr:ext cx="469744" cy="259045"/>
    <xdr:sp macro="" textlink="">
      <xdr:nvSpPr>
        <xdr:cNvPr id="749" name="n_3mainValue【児童館】&#10;一人当たり面積"/>
        <xdr:cNvSpPr txBox="1"/>
      </xdr:nvSpPr>
      <xdr:spPr>
        <a:xfrm>
          <a:off x="19310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6" name="正方形/長方形 7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7" name="正方形/長方形 7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8" name="テキスト ボックス 7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latin typeface="ＭＳ ゴシック" panose="020B0609070205080204" pitchFamily="49" charset="-128"/>
              <a:ea typeface="ＭＳ ゴシック" panose="020B0609070205080204" pitchFamily="49" charset="-128"/>
            </a:rPr>
            <a:t>類似団体と比較して特に有形固定資産償却率が高くなっている施設は、橋りょう・トンネル、児童館・学校施設である。全体的な施設の更新・統廃合・長寿命化など平成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月に策定した公共施設等総合管理計画に基づき老朽化対策に取り組んでいくこととなるが、橋りょうについては、平成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に策定した橋梁長寿命化計画に基づいて改修等を行い、令和元年度には、学校施設等長寿化計画を策定する。今後も、有形固定資産償却率の上昇している施設等優先順位を定め、個別計画に基づき対策を講じ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6350</xdr:rowOff>
    </xdr:from>
    <xdr:to>
      <xdr:col>24</xdr:col>
      <xdr:colOff>114300</xdr:colOff>
      <xdr:row>40</xdr:row>
      <xdr:rowOff>107950</xdr:rowOff>
    </xdr:to>
    <xdr:sp macro="" textlink="">
      <xdr:nvSpPr>
        <xdr:cNvPr id="70" name="楕円 69"/>
        <xdr:cNvSpPr/>
      </xdr:nvSpPr>
      <xdr:spPr>
        <a:xfrm>
          <a:off x="45847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156227</xdr:rowOff>
    </xdr:from>
    <xdr:ext cx="405111" cy="259045"/>
    <xdr:sp macro="" textlink="">
      <xdr:nvSpPr>
        <xdr:cNvPr id="71" name="【図書館】&#10;有形固定資産減価償却率該当値テキスト"/>
        <xdr:cNvSpPr txBox="1"/>
      </xdr:nvSpPr>
      <xdr:spPr>
        <a:xfrm>
          <a:off x="4673600"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31750</xdr:rowOff>
    </xdr:from>
    <xdr:to>
      <xdr:col>20</xdr:col>
      <xdr:colOff>38100</xdr:colOff>
      <xdr:row>40</xdr:row>
      <xdr:rowOff>133350</xdr:rowOff>
    </xdr:to>
    <xdr:sp macro="" textlink="">
      <xdr:nvSpPr>
        <xdr:cNvPr id="72" name="楕円 71"/>
        <xdr:cNvSpPr/>
      </xdr:nvSpPr>
      <xdr:spPr>
        <a:xfrm>
          <a:off x="3746500" y="68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57150</xdr:rowOff>
    </xdr:from>
    <xdr:to>
      <xdr:col>24</xdr:col>
      <xdr:colOff>63500</xdr:colOff>
      <xdr:row>40</xdr:row>
      <xdr:rowOff>82550</xdr:rowOff>
    </xdr:to>
    <xdr:cxnSp macro="">
      <xdr:nvCxnSpPr>
        <xdr:cNvPr id="73" name="直線コネクタ 72"/>
        <xdr:cNvCxnSpPr/>
      </xdr:nvCxnSpPr>
      <xdr:spPr>
        <a:xfrm flipV="1">
          <a:off x="3797300" y="69151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55880</xdr:rowOff>
    </xdr:from>
    <xdr:to>
      <xdr:col>15</xdr:col>
      <xdr:colOff>101600</xdr:colOff>
      <xdr:row>40</xdr:row>
      <xdr:rowOff>157480</xdr:rowOff>
    </xdr:to>
    <xdr:sp macro="" textlink="">
      <xdr:nvSpPr>
        <xdr:cNvPr id="74" name="楕円 73"/>
        <xdr:cNvSpPr/>
      </xdr:nvSpPr>
      <xdr:spPr>
        <a:xfrm>
          <a:off x="2857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82550</xdr:rowOff>
    </xdr:from>
    <xdr:to>
      <xdr:col>19</xdr:col>
      <xdr:colOff>177800</xdr:colOff>
      <xdr:row>40</xdr:row>
      <xdr:rowOff>106680</xdr:rowOff>
    </xdr:to>
    <xdr:cxnSp macro="">
      <xdr:nvCxnSpPr>
        <xdr:cNvPr id="75" name="直線コネクタ 74"/>
        <xdr:cNvCxnSpPr/>
      </xdr:nvCxnSpPr>
      <xdr:spPr>
        <a:xfrm flipV="1">
          <a:off x="2908300" y="6940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50800</xdr:rowOff>
    </xdr:from>
    <xdr:to>
      <xdr:col>10</xdr:col>
      <xdr:colOff>165100</xdr:colOff>
      <xdr:row>40</xdr:row>
      <xdr:rowOff>152400</xdr:rowOff>
    </xdr:to>
    <xdr:sp macro="" textlink="">
      <xdr:nvSpPr>
        <xdr:cNvPr id="76" name="楕円 75"/>
        <xdr:cNvSpPr/>
      </xdr:nvSpPr>
      <xdr:spPr>
        <a:xfrm>
          <a:off x="1968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101600</xdr:rowOff>
    </xdr:from>
    <xdr:to>
      <xdr:col>15</xdr:col>
      <xdr:colOff>50800</xdr:colOff>
      <xdr:row>40</xdr:row>
      <xdr:rowOff>106680</xdr:rowOff>
    </xdr:to>
    <xdr:cxnSp macro="">
      <xdr:nvCxnSpPr>
        <xdr:cNvPr id="77" name="直線コネクタ 76"/>
        <xdr:cNvCxnSpPr/>
      </xdr:nvCxnSpPr>
      <xdr:spPr>
        <a:xfrm>
          <a:off x="2019300" y="69596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124477</xdr:rowOff>
    </xdr:from>
    <xdr:ext cx="405111" cy="259045"/>
    <xdr:sp macro="" textlink="">
      <xdr:nvSpPr>
        <xdr:cNvPr id="81" name="n_1mainValue【図書館】&#10;有形固定資産減価償却率"/>
        <xdr:cNvSpPr txBox="1"/>
      </xdr:nvSpPr>
      <xdr:spPr>
        <a:xfrm>
          <a:off x="3582044" y="698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148607</xdr:rowOff>
    </xdr:from>
    <xdr:ext cx="405111" cy="259045"/>
    <xdr:sp macro="" textlink="">
      <xdr:nvSpPr>
        <xdr:cNvPr id="82" name="n_2mainValue【図書館】&#10;有形固定資産減価償却率"/>
        <xdr:cNvSpPr txBox="1"/>
      </xdr:nvSpPr>
      <xdr:spPr>
        <a:xfrm>
          <a:off x="2705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143527</xdr:rowOff>
    </xdr:from>
    <xdr:ext cx="405111" cy="259045"/>
    <xdr:sp macro="" textlink="">
      <xdr:nvSpPr>
        <xdr:cNvPr id="83" name="n_3mainValue【図書館】&#10;有形固定資産減価償却率"/>
        <xdr:cNvSpPr txBox="1"/>
      </xdr:nvSpPr>
      <xdr:spPr>
        <a:xfrm>
          <a:off x="18167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162560</xdr:rowOff>
    </xdr:from>
    <xdr:to>
      <xdr:col>55</xdr:col>
      <xdr:colOff>50800</xdr:colOff>
      <xdr:row>38</xdr:row>
      <xdr:rowOff>92710</xdr:rowOff>
    </xdr:to>
    <xdr:sp macro="" textlink="">
      <xdr:nvSpPr>
        <xdr:cNvPr id="118" name="楕円 117"/>
        <xdr:cNvSpPr/>
      </xdr:nvSpPr>
      <xdr:spPr>
        <a:xfrm>
          <a:off x="10426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13987</xdr:rowOff>
    </xdr:from>
    <xdr:ext cx="469744" cy="259045"/>
    <xdr:sp macro="" textlink="">
      <xdr:nvSpPr>
        <xdr:cNvPr id="119" name="【図書館】&#10;一人当たり面積該当値テキスト"/>
        <xdr:cNvSpPr txBox="1"/>
      </xdr:nvSpPr>
      <xdr:spPr>
        <a:xfrm>
          <a:off x="10515600"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20" name="楕円 119"/>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41910</xdr:rowOff>
    </xdr:from>
    <xdr:to>
      <xdr:col>55</xdr:col>
      <xdr:colOff>0</xdr:colOff>
      <xdr:row>38</xdr:row>
      <xdr:rowOff>53340</xdr:rowOff>
    </xdr:to>
    <xdr:cxnSp macro="">
      <xdr:nvCxnSpPr>
        <xdr:cNvPr id="121" name="直線コネクタ 120"/>
        <xdr:cNvCxnSpPr/>
      </xdr:nvCxnSpPr>
      <xdr:spPr>
        <a:xfrm flipV="1">
          <a:off x="9639300" y="65570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8255</xdr:rowOff>
    </xdr:from>
    <xdr:to>
      <xdr:col>46</xdr:col>
      <xdr:colOff>38100</xdr:colOff>
      <xdr:row>38</xdr:row>
      <xdr:rowOff>109855</xdr:rowOff>
    </xdr:to>
    <xdr:sp macro="" textlink="">
      <xdr:nvSpPr>
        <xdr:cNvPr id="122" name="楕円 121"/>
        <xdr:cNvSpPr/>
      </xdr:nvSpPr>
      <xdr:spPr>
        <a:xfrm>
          <a:off x="869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59055</xdr:rowOff>
    </xdr:to>
    <xdr:cxnSp macro="">
      <xdr:nvCxnSpPr>
        <xdr:cNvPr id="123" name="直線コネクタ 122"/>
        <xdr:cNvCxnSpPr/>
      </xdr:nvCxnSpPr>
      <xdr:spPr>
        <a:xfrm flipV="1">
          <a:off x="8750300" y="6568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xdr:rowOff>
    </xdr:from>
    <xdr:to>
      <xdr:col>41</xdr:col>
      <xdr:colOff>101600</xdr:colOff>
      <xdr:row>38</xdr:row>
      <xdr:rowOff>115570</xdr:rowOff>
    </xdr:to>
    <xdr:sp macro="" textlink="">
      <xdr:nvSpPr>
        <xdr:cNvPr id="124" name="楕円 123"/>
        <xdr:cNvSpPr/>
      </xdr:nvSpPr>
      <xdr:spPr>
        <a:xfrm>
          <a:off x="781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59055</xdr:rowOff>
    </xdr:from>
    <xdr:to>
      <xdr:col>45</xdr:col>
      <xdr:colOff>177800</xdr:colOff>
      <xdr:row>38</xdr:row>
      <xdr:rowOff>64770</xdr:rowOff>
    </xdr:to>
    <xdr:cxnSp macro="">
      <xdr:nvCxnSpPr>
        <xdr:cNvPr id="125" name="直線コネクタ 124"/>
        <xdr:cNvCxnSpPr/>
      </xdr:nvCxnSpPr>
      <xdr:spPr>
        <a:xfrm flipV="1">
          <a:off x="7861300" y="6574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29"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126382</xdr:rowOff>
    </xdr:from>
    <xdr:ext cx="469744" cy="259045"/>
    <xdr:sp macro="" textlink="">
      <xdr:nvSpPr>
        <xdr:cNvPr id="130" name="n_2mainValue【図書館】&#10;一人当たり面積"/>
        <xdr:cNvSpPr txBox="1"/>
      </xdr:nvSpPr>
      <xdr:spPr>
        <a:xfrm>
          <a:off x="8515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132097</xdr:rowOff>
    </xdr:from>
    <xdr:ext cx="469744" cy="259045"/>
    <xdr:sp macro="" textlink="">
      <xdr:nvSpPr>
        <xdr:cNvPr id="131" name="n_3mainValue【図書館】&#10;一人当たり面積"/>
        <xdr:cNvSpPr txBox="1"/>
      </xdr:nvSpPr>
      <xdr:spPr>
        <a:xfrm>
          <a:off x="7626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71" name="楕円 170"/>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72"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73" name="楕円 172"/>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0</xdr:rowOff>
    </xdr:to>
    <xdr:cxnSp macro="">
      <xdr:nvCxnSpPr>
        <xdr:cNvPr id="174" name="直線コネクタ 173"/>
        <xdr:cNvCxnSpPr/>
      </xdr:nvCxnSpPr>
      <xdr:spPr>
        <a:xfrm flipV="1">
          <a:off x="3797300" y="1024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75" name="楕円 174"/>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38100</xdr:rowOff>
    </xdr:to>
    <xdr:cxnSp macro="">
      <xdr:nvCxnSpPr>
        <xdr:cNvPr id="176" name="直線コネクタ 175"/>
        <xdr:cNvCxnSpPr/>
      </xdr:nvCxnSpPr>
      <xdr:spPr>
        <a:xfrm flipV="1">
          <a:off x="2908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77" name="楕円 176"/>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15240</xdr:rowOff>
    </xdr:from>
    <xdr:to>
      <xdr:col>15</xdr:col>
      <xdr:colOff>50800</xdr:colOff>
      <xdr:row>60</xdr:row>
      <xdr:rowOff>38100</xdr:rowOff>
    </xdr:to>
    <xdr:cxnSp macro="">
      <xdr:nvCxnSpPr>
        <xdr:cNvPr id="178" name="直線コネクタ 177"/>
        <xdr:cNvCxnSpPr/>
      </xdr:nvCxnSpPr>
      <xdr:spPr>
        <a:xfrm>
          <a:off x="2019300" y="10302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82" name="n_1main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183" name="n_2mainValue【体育館・プール】&#10;有形固定資産減価償却率"/>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184" name="n_3mainValue【体育館・プール】&#10;有形固定資産減価償却率"/>
        <xdr:cNvSpPr txBox="1"/>
      </xdr:nvSpPr>
      <xdr:spPr>
        <a:xfrm>
          <a:off x="1816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11"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21" name="楕円 220"/>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128795</xdr:rowOff>
    </xdr:from>
    <xdr:ext cx="469744" cy="259045"/>
    <xdr:sp macro="" textlink="">
      <xdr:nvSpPr>
        <xdr:cNvPr id="222" name="【体育館・プール】&#10;一人当たり面積該当値テキスト"/>
        <xdr:cNvSpPr txBox="1"/>
      </xdr:nvSpPr>
      <xdr:spPr>
        <a:xfrm>
          <a:off x="1051560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152197</xdr:rowOff>
    </xdr:from>
    <xdr:to>
      <xdr:col>50</xdr:col>
      <xdr:colOff>165100</xdr:colOff>
      <xdr:row>63</xdr:row>
      <xdr:rowOff>82347</xdr:rowOff>
    </xdr:to>
    <xdr:sp macro="" textlink="">
      <xdr:nvSpPr>
        <xdr:cNvPr id="223" name="楕円 222"/>
        <xdr:cNvSpPr/>
      </xdr:nvSpPr>
      <xdr:spPr>
        <a:xfrm>
          <a:off x="9588500" y="107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31547</xdr:rowOff>
    </xdr:to>
    <xdr:cxnSp macro="">
      <xdr:nvCxnSpPr>
        <xdr:cNvPr id="224" name="直線コネクタ 223"/>
        <xdr:cNvCxnSpPr/>
      </xdr:nvCxnSpPr>
      <xdr:spPr>
        <a:xfrm flipV="1">
          <a:off x="9639300" y="1083106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154483</xdr:rowOff>
    </xdr:from>
    <xdr:to>
      <xdr:col>46</xdr:col>
      <xdr:colOff>38100</xdr:colOff>
      <xdr:row>63</xdr:row>
      <xdr:rowOff>84633</xdr:rowOff>
    </xdr:to>
    <xdr:sp macro="" textlink="">
      <xdr:nvSpPr>
        <xdr:cNvPr id="225" name="楕円 224"/>
        <xdr:cNvSpPr/>
      </xdr:nvSpPr>
      <xdr:spPr>
        <a:xfrm>
          <a:off x="8699500" y="107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31547</xdr:rowOff>
    </xdr:from>
    <xdr:to>
      <xdr:col>50</xdr:col>
      <xdr:colOff>114300</xdr:colOff>
      <xdr:row>63</xdr:row>
      <xdr:rowOff>33833</xdr:rowOff>
    </xdr:to>
    <xdr:cxnSp macro="">
      <xdr:nvCxnSpPr>
        <xdr:cNvPr id="226" name="直線コネクタ 225"/>
        <xdr:cNvCxnSpPr/>
      </xdr:nvCxnSpPr>
      <xdr:spPr>
        <a:xfrm flipV="1">
          <a:off x="8750300" y="108328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156769</xdr:rowOff>
    </xdr:from>
    <xdr:to>
      <xdr:col>41</xdr:col>
      <xdr:colOff>101600</xdr:colOff>
      <xdr:row>63</xdr:row>
      <xdr:rowOff>86919</xdr:rowOff>
    </xdr:to>
    <xdr:sp macro="" textlink="">
      <xdr:nvSpPr>
        <xdr:cNvPr id="227" name="楕円 226"/>
        <xdr:cNvSpPr/>
      </xdr:nvSpPr>
      <xdr:spPr>
        <a:xfrm>
          <a:off x="7810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33833</xdr:rowOff>
    </xdr:from>
    <xdr:to>
      <xdr:col>45</xdr:col>
      <xdr:colOff>177800</xdr:colOff>
      <xdr:row>63</xdr:row>
      <xdr:rowOff>36119</xdr:rowOff>
    </xdr:to>
    <xdr:cxnSp macro="">
      <xdr:nvCxnSpPr>
        <xdr:cNvPr id="228" name="直線コネクタ 227"/>
        <xdr:cNvCxnSpPr/>
      </xdr:nvCxnSpPr>
      <xdr:spPr>
        <a:xfrm flipV="1">
          <a:off x="7861300" y="10835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29"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73474</xdr:rowOff>
    </xdr:from>
    <xdr:ext cx="469744" cy="259045"/>
    <xdr:sp macro="" textlink="">
      <xdr:nvSpPr>
        <xdr:cNvPr id="232" name="n_1mainValue【体育館・プール】&#10;一人当たり面積"/>
        <xdr:cNvSpPr txBox="1"/>
      </xdr:nvSpPr>
      <xdr:spPr>
        <a:xfrm>
          <a:off x="9391727" y="1087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75760</xdr:rowOff>
    </xdr:from>
    <xdr:ext cx="469744" cy="259045"/>
    <xdr:sp macro="" textlink="">
      <xdr:nvSpPr>
        <xdr:cNvPr id="233" name="n_2mainValue【体育館・プール】&#10;一人当たり面積"/>
        <xdr:cNvSpPr txBox="1"/>
      </xdr:nvSpPr>
      <xdr:spPr>
        <a:xfrm>
          <a:off x="8515427" y="1087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103446</xdr:rowOff>
    </xdr:from>
    <xdr:ext cx="469744" cy="259045"/>
    <xdr:sp macro="" textlink="">
      <xdr:nvSpPr>
        <xdr:cNvPr id="234" name="n_3mainValue【体育館・プール】&#10;一人当たり面積"/>
        <xdr:cNvSpPr txBox="1"/>
      </xdr:nvSpPr>
      <xdr:spPr>
        <a:xfrm>
          <a:off x="7626427" y="1056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59689</xdr:rowOff>
    </xdr:from>
    <xdr:to>
      <xdr:col>24</xdr:col>
      <xdr:colOff>114300</xdr:colOff>
      <xdr:row>79</xdr:row>
      <xdr:rowOff>161289</xdr:rowOff>
    </xdr:to>
    <xdr:sp macro="" textlink="">
      <xdr:nvSpPr>
        <xdr:cNvPr id="274" name="楕円 273"/>
        <xdr:cNvSpPr/>
      </xdr:nvSpPr>
      <xdr:spPr>
        <a:xfrm>
          <a:off x="4584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82566</xdr:rowOff>
    </xdr:from>
    <xdr:ext cx="405111" cy="259045"/>
    <xdr:sp macro="" textlink="">
      <xdr:nvSpPr>
        <xdr:cNvPr id="275" name="【福祉施設】&#10;有形固定資産減価償却率該当値テキスト"/>
        <xdr:cNvSpPr txBox="1"/>
      </xdr:nvSpPr>
      <xdr:spPr>
        <a:xfrm>
          <a:off x="4673600"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105411</xdr:rowOff>
    </xdr:from>
    <xdr:to>
      <xdr:col>20</xdr:col>
      <xdr:colOff>38100</xdr:colOff>
      <xdr:row>80</xdr:row>
      <xdr:rowOff>35561</xdr:rowOff>
    </xdr:to>
    <xdr:sp macro="" textlink="">
      <xdr:nvSpPr>
        <xdr:cNvPr id="276" name="楕円 275"/>
        <xdr:cNvSpPr/>
      </xdr:nvSpPr>
      <xdr:spPr>
        <a:xfrm>
          <a:off x="3746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110489</xdr:rowOff>
    </xdr:from>
    <xdr:to>
      <xdr:col>24</xdr:col>
      <xdr:colOff>63500</xdr:colOff>
      <xdr:row>79</xdr:row>
      <xdr:rowOff>156211</xdr:rowOff>
    </xdr:to>
    <xdr:cxnSp macro="">
      <xdr:nvCxnSpPr>
        <xdr:cNvPr id="277" name="直線コネクタ 276"/>
        <xdr:cNvCxnSpPr/>
      </xdr:nvCxnSpPr>
      <xdr:spPr>
        <a:xfrm flipV="1">
          <a:off x="3797300" y="136550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149225</xdr:rowOff>
    </xdr:from>
    <xdr:to>
      <xdr:col>15</xdr:col>
      <xdr:colOff>101600</xdr:colOff>
      <xdr:row>80</xdr:row>
      <xdr:rowOff>79375</xdr:rowOff>
    </xdr:to>
    <xdr:sp macro="" textlink="">
      <xdr:nvSpPr>
        <xdr:cNvPr id="278" name="楕円 277"/>
        <xdr:cNvSpPr/>
      </xdr:nvSpPr>
      <xdr:spPr>
        <a:xfrm>
          <a:off x="2857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156211</xdr:rowOff>
    </xdr:from>
    <xdr:to>
      <xdr:col>19</xdr:col>
      <xdr:colOff>177800</xdr:colOff>
      <xdr:row>80</xdr:row>
      <xdr:rowOff>28575</xdr:rowOff>
    </xdr:to>
    <xdr:cxnSp macro="">
      <xdr:nvCxnSpPr>
        <xdr:cNvPr id="279" name="直線コネクタ 278"/>
        <xdr:cNvCxnSpPr/>
      </xdr:nvCxnSpPr>
      <xdr:spPr>
        <a:xfrm flipV="1">
          <a:off x="2908300" y="137007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164464</xdr:rowOff>
    </xdr:from>
    <xdr:to>
      <xdr:col>10</xdr:col>
      <xdr:colOff>165100</xdr:colOff>
      <xdr:row>80</xdr:row>
      <xdr:rowOff>94614</xdr:rowOff>
    </xdr:to>
    <xdr:sp macro="" textlink="">
      <xdr:nvSpPr>
        <xdr:cNvPr id="280" name="楕円 279"/>
        <xdr:cNvSpPr/>
      </xdr:nvSpPr>
      <xdr:spPr>
        <a:xfrm>
          <a:off x="1968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28575</xdr:rowOff>
    </xdr:from>
    <xdr:to>
      <xdr:col>15</xdr:col>
      <xdr:colOff>50800</xdr:colOff>
      <xdr:row>80</xdr:row>
      <xdr:rowOff>43814</xdr:rowOff>
    </xdr:to>
    <xdr:cxnSp macro="">
      <xdr:nvCxnSpPr>
        <xdr:cNvPr id="281" name="直線コネクタ 280"/>
        <xdr:cNvCxnSpPr/>
      </xdr:nvCxnSpPr>
      <xdr:spPr>
        <a:xfrm flipV="1">
          <a:off x="2019300" y="137445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52088</xdr:rowOff>
    </xdr:from>
    <xdr:ext cx="405111" cy="259045"/>
    <xdr:sp macro="" textlink="">
      <xdr:nvSpPr>
        <xdr:cNvPr id="285" name="n_1mainValue【福祉施設】&#10;有形固定資産減価償却率"/>
        <xdr:cNvSpPr txBox="1"/>
      </xdr:nvSpPr>
      <xdr:spPr>
        <a:xfrm>
          <a:off x="35820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95902</xdr:rowOff>
    </xdr:from>
    <xdr:ext cx="405111" cy="259045"/>
    <xdr:sp macro="" textlink="">
      <xdr:nvSpPr>
        <xdr:cNvPr id="286" name="n_2mainValue【福祉施設】&#10;有形固定資産減価償却率"/>
        <xdr:cNvSpPr txBox="1"/>
      </xdr:nvSpPr>
      <xdr:spPr>
        <a:xfrm>
          <a:off x="2705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111141</xdr:rowOff>
    </xdr:from>
    <xdr:ext cx="405111" cy="259045"/>
    <xdr:sp macro="" textlink="">
      <xdr:nvSpPr>
        <xdr:cNvPr id="287" name="n_3mainValue【福祉施設】&#10;有形固定資産減価償却率"/>
        <xdr:cNvSpPr txBox="1"/>
      </xdr:nvSpPr>
      <xdr:spPr>
        <a:xfrm>
          <a:off x="1816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142239</xdr:rowOff>
    </xdr:from>
    <xdr:to>
      <xdr:col>55</xdr:col>
      <xdr:colOff>50800</xdr:colOff>
      <xdr:row>86</xdr:row>
      <xdr:rowOff>72389</xdr:rowOff>
    </xdr:to>
    <xdr:sp macro="" textlink="">
      <xdr:nvSpPr>
        <xdr:cNvPr id="326" name="楕円 325"/>
        <xdr:cNvSpPr/>
      </xdr:nvSpPr>
      <xdr:spPr>
        <a:xfrm>
          <a:off x="104267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327" name="【福祉施設】&#10;一人当たり面積該当値テキスト"/>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144780</xdr:rowOff>
    </xdr:from>
    <xdr:to>
      <xdr:col>50</xdr:col>
      <xdr:colOff>165100</xdr:colOff>
      <xdr:row>86</xdr:row>
      <xdr:rowOff>74930</xdr:rowOff>
    </xdr:to>
    <xdr:sp macro="" textlink="">
      <xdr:nvSpPr>
        <xdr:cNvPr id="328" name="楕円 327"/>
        <xdr:cNvSpPr/>
      </xdr:nvSpPr>
      <xdr:spPr>
        <a:xfrm>
          <a:off x="9588500" y="147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21589</xdr:rowOff>
    </xdr:from>
    <xdr:to>
      <xdr:col>55</xdr:col>
      <xdr:colOff>0</xdr:colOff>
      <xdr:row>86</xdr:row>
      <xdr:rowOff>24130</xdr:rowOff>
    </xdr:to>
    <xdr:cxnSp macro="">
      <xdr:nvCxnSpPr>
        <xdr:cNvPr id="329" name="直線コネクタ 328"/>
        <xdr:cNvCxnSpPr/>
      </xdr:nvCxnSpPr>
      <xdr:spPr>
        <a:xfrm flipV="1">
          <a:off x="9639300" y="147662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0</xdr:rowOff>
    </xdr:from>
    <xdr:to>
      <xdr:col>46</xdr:col>
      <xdr:colOff>38100</xdr:colOff>
      <xdr:row>86</xdr:row>
      <xdr:rowOff>101600</xdr:rowOff>
    </xdr:to>
    <xdr:sp macro="" textlink="">
      <xdr:nvSpPr>
        <xdr:cNvPr id="330" name="楕円 329"/>
        <xdr:cNvSpPr/>
      </xdr:nvSpPr>
      <xdr:spPr>
        <a:xfrm>
          <a:off x="8699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24130</xdr:rowOff>
    </xdr:from>
    <xdr:to>
      <xdr:col>50</xdr:col>
      <xdr:colOff>114300</xdr:colOff>
      <xdr:row>86</xdr:row>
      <xdr:rowOff>50800</xdr:rowOff>
    </xdr:to>
    <xdr:cxnSp macro="">
      <xdr:nvCxnSpPr>
        <xdr:cNvPr id="331" name="直線コネクタ 330"/>
        <xdr:cNvCxnSpPr/>
      </xdr:nvCxnSpPr>
      <xdr:spPr>
        <a:xfrm flipV="1">
          <a:off x="8750300" y="14768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148589</xdr:rowOff>
    </xdr:from>
    <xdr:to>
      <xdr:col>41</xdr:col>
      <xdr:colOff>101600</xdr:colOff>
      <xdr:row>86</xdr:row>
      <xdr:rowOff>78739</xdr:rowOff>
    </xdr:to>
    <xdr:sp macro="" textlink="">
      <xdr:nvSpPr>
        <xdr:cNvPr id="332" name="楕円 331"/>
        <xdr:cNvSpPr/>
      </xdr:nvSpPr>
      <xdr:spPr>
        <a:xfrm>
          <a:off x="7810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27939</xdr:rowOff>
    </xdr:from>
    <xdr:to>
      <xdr:col>45</xdr:col>
      <xdr:colOff>177800</xdr:colOff>
      <xdr:row>86</xdr:row>
      <xdr:rowOff>50800</xdr:rowOff>
    </xdr:to>
    <xdr:cxnSp macro="">
      <xdr:nvCxnSpPr>
        <xdr:cNvPr id="333" name="直線コネクタ 332"/>
        <xdr:cNvCxnSpPr/>
      </xdr:nvCxnSpPr>
      <xdr:spPr>
        <a:xfrm>
          <a:off x="7861300" y="14772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66057</xdr:rowOff>
    </xdr:from>
    <xdr:ext cx="469744" cy="259045"/>
    <xdr:sp macro="" textlink="">
      <xdr:nvSpPr>
        <xdr:cNvPr id="337" name="n_1mainValue【福祉施設】&#10;一人当たり面積"/>
        <xdr:cNvSpPr txBox="1"/>
      </xdr:nvSpPr>
      <xdr:spPr>
        <a:xfrm>
          <a:off x="9391727" y="1481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92727</xdr:rowOff>
    </xdr:from>
    <xdr:ext cx="469744" cy="259045"/>
    <xdr:sp macro="" textlink="">
      <xdr:nvSpPr>
        <xdr:cNvPr id="338" name="n_2mainValue【福祉施設】&#10;一人当たり面積"/>
        <xdr:cNvSpPr txBox="1"/>
      </xdr:nvSpPr>
      <xdr:spPr>
        <a:xfrm>
          <a:off x="85154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69866</xdr:rowOff>
    </xdr:from>
    <xdr:ext cx="469744" cy="259045"/>
    <xdr:sp macro="" textlink="">
      <xdr:nvSpPr>
        <xdr:cNvPr id="339" name="n_3mainValue【福祉施設】&#10;一人当たり面積"/>
        <xdr:cNvSpPr txBox="1"/>
      </xdr:nvSpPr>
      <xdr:spPr>
        <a:xfrm>
          <a:off x="76264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156211</xdr:rowOff>
    </xdr:from>
    <xdr:to>
      <xdr:col>24</xdr:col>
      <xdr:colOff>114300</xdr:colOff>
      <xdr:row>102</xdr:row>
      <xdr:rowOff>86361</xdr:rowOff>
    </xdr:to>
    <xdr:sp macro="" textlink="">
      <xdr:nvSpPr>
        <xdr:cNvPr id="378" name="楕円 377"/>
        <xdr:cNvSpPr/>
      </xdr:nvSpPr>
      <xdr:spPr>
        <a:xfrm>
          <a:off x="4584700" y="174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71138</xdr:rowOff>
    </xdr:from>
    <xdr:ext cx="405111" cy="259045"/>
    <xdr:sp macro="" textlink="">
      <xdr:nvSpPr>
        <xdr:cNvPr id="379" name="【市民会館】&#10;有形固定資産減価償却率該当値テキスト"/>
        <xdr:cNvSpPr txBox="1"/>
      </xdr:nvSpPr>
      <xdr:spPr>
        <a:xfrm>
          <a:off x="4673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10161</xdr:rowOff>
    </xdr:from>
    <xdr:to>
      <xdr:col>20</xdr:col>
      <xdr:colOff>38100</xdr:colOff>
      <xdr:row>102</xdr:row>
      <xdr:rowOff>111761</xdr:rowOff>
    </xdr:to>
    <xdr:sp macro="" textlink="">
      <xdr:nvSpPr>
        <xdr:cNvPr id="380" name="楕円 379"/>
        <xdr:cNvSpPr/>
      </xdr:nvSpPr>
      <xdr:spPr>
        <a:xfrm>
          <a:off x="3746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35561</xdr:rowOff>
    </xdr:from>
    <xdr:to>
      <xdr:col>24</xdr:col>
      <xdr:colOff>63500</xdr:colOff>
      <xdr:row>102</xdr:row>
      <xdr:rowOff>60961</xdr:rowOff>
    </xdr:to>
    <xdr:cxnSp macro="">
      <xdr:nvCxnSpPr>
        <xdr:cNvPr id="381" name="直線コネクタ 380"/>
        <xdr:cNvCxnSpPr/>
      </xdr:nvCxnSpPr>
      <xdr:spPr>
        <a:xfrm flipV="1">
          <a:off x="3797300" y="175234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34289</xdr:rowOff>
    </xdr:from>
    <xdr:to>
      <xdr:col>15</xdr:col>
      <xdr:colOff>101600</xdr:colOff>
      <xdr:row>102</xdr:row>
      <xdr:rowOff>135889</xdr:rowOff>
    </xdr:to>
    <xdr:sp macro="" textlink="">
      <xdr:nvSpPr>
        <xdr:cNvPr id="382" name="楕円 381"/>
        <xdr:cNvSpPr/>
      </xdr:nvSpPr>
      <xdr:spPr>
        <a:xfrm>
          <a:off x="2857500" y="175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60961</xdr:rowOff>
    </xdr:from>
    <xdr:to>
      <xdr:col>19</xdr:col>
      <xdr:colOff>177800</xdr:colOff>
      <xdr:row>102</xdr:row>
      <xdr:rowOff>85089</xdr:rowOff>
    </xdr:to>
    <xdr:cxnSp macro="">
      <xdr:nvCxnSpPr>
        <xdr:cNvPr id="383" name="直線コネクタ 382"/>
        <xdr:cNvCxnSpPr/>
      </xdr:nvCxnSpPr>
      <xdr:spPr>
        <a:xfrm flipV="1">
          <a:off x="2908300" y="17548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12700</xdr:rowOff>
    </xdr:from>
    <xdr:to>
      <xdr:col>10</xdr:col>
      <xdr:colOff>165100</xdr:colOff>
      <xdr:row>102</xdr:row>
      <xdr:rowOff>114300</xdr:rowOff>
    </xdr:to>
    <xdr:sp macro="" textlink="">
      <xdr:nvSpPr>
        <xdr:cNvPr id="384" name="楕円 383"/>
        <xdr:cNvSpPr/>
      </xdr:nvSpPr>
      <xdr:spPr>
        <a:xfrm>
          <a:off x="1968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63500</xdr:rowOff>
    </xdr:from>
    <xdr:to>
      <xdr:col>15</xdr:col>
      <xdr:colOff>50800</xdr:colOff>
      <xdr:row>102</xdr:row>
      <xdr:rowOff>85089</xdr:rowOff>
    </xdr:to>
    <xdr:cxnSp macro="">
      <xdr:nvCxnSpPr>
        <xdr:cNvPr id="385" name="直線コネクタ 384"/>
        <xdr:cNvCxnSpPr/>
      </xdr:nvCxnSpPr>
      <xdr:spPr>
        <a:xfrm>
          <a:off x="2019300" y="1755140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128288</xdr:rowOff>
    </xdr:from>
    <xdr:ext cx="405111" cy="259045"/>
    <xdr:sp macro="" textlink="">
      <xdr:nvSpPr>
        <xdr:cNvPr id="389" name="n_1mainValue【市民会館】&#10;有形固定資産減価償却率"/>
        <xdr:cNvSpPr txBox="1"/>
      </xdr:nvSpPr>
      <xdr:spPr>
        <a:xfrm>
          <a:off x="3582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152416</xdr:rowOff>
    </xdr:from>
    <xdr:ext cx="405111" cy="259045"/>
    <xdr:sp macro="" textlink="">
      <xdr:nvSpPr>
        <xdr:cNvPr id="390" name="n_2mainValue【市民会館】&#10;有形固定資産減価償却率"/>
        <xdr:cNvSpPr txBox="1"/>
      </xdr:nvSpPr>
      <xdr:spPr>
        <a:xfrm>
          <a:off x="2705744"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130827</xdr:rowOff>
    </xdr:from>
    <xdr:ext cx="405111" cy="259045"/>
    <xdr:sp macro="" textlink="">
      <xdr:nvSpPr>
        <xdr:cNvPr id="391" name="n_3mainValue【市民会館】&#10;有形固定資産減価償却率"/>
        <xdr:cNvSpPr txBox="1"/>
      </xdr:nvSpPr>
      <xdr:spPr>
        <a:xfrm>
          <a:off x="1816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420"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30" name="楕円 429"/>
        <xdr:cNvSpPr/>
      </xdr:nvSpPr>
      <xdr:spPr>
        <a:xfrm>
          <a:off x="10426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133366</xdr:rowOff>
    </xdr:from>
    <xdr:ext cx="469744" cy="259045"/>
    <xdr:sp macro="" textlink="">
      <xdr:nvSpPr>
        <xdr:cNvPr id="431" name="【市民会館】&#10;一人当たり面積該当値テキスト"/>
        <xdr:cNvSpPr txBox="1"/>
      </xdr:nvSpPr>
      <xdr:spPr>
        <a:xfrm>
          <a:off x="10515600"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158750</xdr:rowOff>
    </xdr:from>
    <xdr:to>
      <xdr:col>50</xdr:col>
      <xdr:colOff>165100</xdr:colOff>
      <xdr:row>107</xdr:row>
      <xdr:rowOff>88900</xdr:rowOff>
    </xdr:to>
    <xdr:sp macro="" textlink="">
      <xdr:nvSpPr>
        <xdr:cNvPr id="432" name="楕円 431"/>
        <xdr:cNvSpPr/>
      </xdr:nvSpPr>
      <xdr:spPr>
        <a:xfrm>
          <a:off x="9588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34289</xdr:rowOff>
    </xdr:from>
    <xdr:to>
      <xdr:col>55</xdr:col>
      <xdr:colOff>0</xdr:colOff>
      <xdr:row>107</xdr:row>
      <xdr:rowOff>38100</xdr:rowOff>
    </xdr:to>
    <xdr:cxnSp macro="">
      <xdr:nvCxnSpPr>
        <xdr:cNvPr id="433" name="直線コネクタ 432"/>
        <xdr:cNvCxnSpPr/>
      </xdr:nvCxnSpPr>
      <xdr:spPr>
        <a:xfrm flipV="1">
          <a:off x="9639300" y="18379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162561</xdr:rowOff>
    </xdr:from>
    <xdr:to>
      <xdr:col>46</xdr:col>
      <xdr:colOff>38100</xdr:colOff>
      <xdr:row>107</xdr:row>
      <xdr:rowOff>92711</xdr:rowOff>
    </xdr:to>
    <xdr:sp macro="" textlink="">
      <xdr:nvSpPr>
        <xdr:cNvPr id="434" name="楕円 433"/>
        <xdr:cNvSpPr/>
      </xdr:nvSpPr>
      <xdr:spPr>
        <a:xfrm>
          <a:off x="8699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38100</xdr:rowOff>
    </xdr:from>
    <xdr:to>
      <xdr:col>50</xdr:col>
      <xdr:colOff>114300</xdr:colOff>
      <xdr:row>107</xdr:row>
      <xdr:rowOff>41911</xdr:rowOff>
    </xdr:to>
    <xdr:cxnSp macro="">
      <xdr:nvCxnSpPr>
        <xdr:cNvPr id="435" name="直線コネクタ 434"/>
        <xdr:cNvCxnSpPr/>
      </xdr:nvCxnSpPr>
      <xdr:spPr>
        <a:xfrm flipV="1">
          <a:off x="8750300" y="183832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168275</xdr:rowOff>
    </xdr:from>
    <xdr:to>
      <xdr:col>41</xdr:col>
      <xdr:colOff>101600</xdr:colOff>
      <xdr:row>107</xdr:row>
      <xdr:rowOff>98425</xdr:rowOff>
    </xdr:to>
    <xdr:sp macro="" textlink="">
      <xdr:nvSpPr>
        <xdr:cNvPr id="436" name="楕円 435"/>
        <xdr:cNvSpPr/>
      </xdr:nvSpPr>
      <xdr:spPr>
        <a:xfrm>
          <a:off x="781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41911</xdr:rowOff>
    </xdr:from>
    <xdr:to>
      <xdr:col>45</xdr:col>
      <xdr:colOff>177800</xdr:colOff>
      <xdr:row>107</xdr:row>
      <xdr:rowOff>47625</xdr:rowOff>
    </xdr:to>
    <xdr:cxnSp macro="">
      <xdr:nvCxnSpPr>
        <xdr:cNvPr id="437" name="直線コネクタ 436"/>
        <xdr:cNvCxnSpPr/>
      </xdr:nvCxnSpPr>
      <xdr:spPr>
        <a:xfrm flipV="1">
          <a:off x="7861300" y="18387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438"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39"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40"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80027</xdr:rowOff>
    </xdr:from>
    <xdr:ext cx="469744" cy="259045"/>
    <xdr:sp macro="" textlink="">
      <xdr:nvSpPr>
        <xdr:cNvPr id="441" name="n_1mainValue【市民会館】&#10;一人当たり面積"/>
        <xdr:cNvSpPr txBox="1"/>
      </xdr:nvSpPr>
      <xdr:spPr>
        <a:xfrm>
          <a:off x="93917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83838</xdr:rowOff>
    </xdr:from>
    <xdr:ext cx="469744" cy="259045"/>
    <xdr:sp macro="" textlink="">
      <xdr:nvSpPr>
        <xdr:cNvPr id="442" name="n_2mainValue【市民会館】&#10;一人当たり面積"/>
        <xdr:cNvSpPr txBox="1"/>
      </xdr:nvSpPr>
      <xdr:spPr>
        <a:xfrm>
          <a:off x="8515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443" name="n_3mainValue【市民会館】&#10;一人当たり面積"/>
        <xdr:cNvSpPr txBox="1"/>
      </xdr:nvSpPr>
      <xdr:spPr>
        <a:xfrm>
          <a:off x="7626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1" name="テキスト ボックス 47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1" name="テキスト ボックス 48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3" name="テキスト ボックス 4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5" name="直線コネクタ 484"/>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6"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7" name="直線コネクタ 486"/>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9" name="直線コネクタ 48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0"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1" name="フローチャート: 判断 490"/>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2" name="フローチャート: 判断 491"/>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3" name="フローチャート: 判断 49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4" name="フローチャート: 判断 493"/>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500" name="楕円 499"/>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501" name="【保健センター・保健所】&#10;有形固定資産減価償却率該当値テキスト"/>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502" name="楕円 501"/>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89807</xdr:rowOff>
    </xdr:from>
    <xdr:to>
      <xdr:col>85</xdr:col>
      <xdr:colOff>127000</xdr:colOff>
      <xdr:row>61</xdr:row>
      <xdr:rowOff>119199</xdr:rowOff>
    </xdr:to>
    <xdr:cxnSp macro="">
      <xdr:nvCxnSpPr>
        <xdr:cNvPr id="503" name="直線コネクタ 502"/>
        <xdr:cNvCxnSpPr/>
      </xdr:nvCxnSpPr>
      <xdr:spPr>
        <a:xfrm flipV="1">
          <a:off x="15481300" y="105482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04" name="楕円 503"/>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61</xdr:row>
      <xdr:rowOff>148590</xdr:rowOff>
    </xdr:to>
    <xdr:cxnSp macro="">
      <xdr:nvCxnSpPr>
        <xdr:cNvPr id="505" name="直線コネクタ 504"/>
        <xdr:cNvCxnSpPr/>
      </xdr:nvCxnSpPr>
      <xdr:spPr>
        <a:xfrm flipV="1">
          <a:off x="14592300" y="105776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06" name="楕円 505"/>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148590</xdr:rowOff>
    </xdr:to>
    <xdr:cxnSp macro="">
      <xdr:nvCxnSpPr>
        <xdr:cNvPr id="507" name="直線コネクタ 506"/>
        <xdr:cNvCxnSpPr/>
      </xdr:nvCxnSpPr>
      <xdr:spPr>
        <a:xfrm>
          <a:off x="13703300" y="1054825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08"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09"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10"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511" name="n_1mainValue【保健センター・保健所】&#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12" name="n_2mainValue【保健センター・保健所】&#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513" name="n_3mainValue【保健センター・保健所】&#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7" name="直線コネクタ 53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9" name="直線コネクタ 53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1" name="直線コネクタ 54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2"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3" name="フローチャート: 判断 54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4" name="フローチャート: 判断 54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5" name="フローチャート: 判断 54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6" name="フローチャート: 判断 54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552" name="楕円 551"/>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553"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54" name="楕円 553"/>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555" name="直線コネクタ 554"/>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56" name="楕円 555"/>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557" name="直線コネクタ 556"/>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558" name="楕円 557"/>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559" name="直線コネクタ 558"/>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0"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1"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2"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63"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64"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565"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1" name="直線コネクタ 59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3" name="直線コネクタ 59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5" name="直線コネクタ 59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7" name="フローチャート: 判断 5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98" name="フローチャート: 判断 59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9" name="フローチャート: 判断 59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0" name="フローチャート: 判断 599"/>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1" name="テキスト ボックス 6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36286</xdr:rowOff>
    </xdr:from>
    <xdr:to>
      <xdr:col>85</xdr:col>
      <xdr:colOff>177800</xdr:colOff>
      <xdr:row>79</xdr:row>
      <xdr:rowOff>137886</xdr:rowOff>
    </xdr:to>
    <xdr:sp macro="" textlink="">
      <xdr:nvSpPr>
        <xdr:cNvPr id="606" name="楕円 605"/>
        <xdr:cNvSpPr/>
      </xdr:nvSpPr>
      <xdr:spPr>
        <a:xfrm>
          <a:off x="162687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59163</xdr:rowOff>
    </xdr:from>
    <xdr:ext cx="405111" cy="259045"/>
    <xdr:sp macro="" textlink="">
      <xdr:nvSpPr>
        <xdr:cNvPr id="607" name="【消防施設】&#10;有形固定資産減価償却率該当値テキスト"/>
        <xdr:cNvSpPr txBox="1"/>
      </xdr:nvSpPr>
      <xdr:spPr>
        <a:xfrm>
          <a:off x="16357600" y="1343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608" name="楕円 607"/>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87086</xdr:rowOff>
    </xdr:from>
    <xdr:to>
      <xdr:col>85</xdr:col>
      <xdr:colOff>127000</xdr:colOff>
      <xdr:row>79</xdr:row>
      <xdr:rowOff>95250</xdr:rowOff>
    </xdr:to>
    <xdr:cxnSp macro="">
      <xdr:nvCxnSpPr>
        <xdr:cNvPr id="609" name="直線コネクタ 608"/>
        <xdr:cNvCxnSpPr/>
      </xdr:nvCxnSpPr>
      <xdr:spPr>
        <a:xfrm flipV="1">
          <a:off x="15481300" y="136316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52614</xdr:rowOff>
    </xdr:from>
    <xdr:to>
      <xdr:col>76</xdr:col>
      <xdr:colOff>165100</xdr:colOff>
      <xdr:row>79</xdr:row>
      <xdr:rowOff>154214</xdr:rowOff>
    </xdr:to>
    <xdr:sp macro="" textlink="">
      <xdr:nvSpPr>
        <xdr:cNvPr id="610" name="楕円 609"/>
        <xdr:cNvSpPr/>
      </xdr:nvSpPr>
      <xdr:spPr>
        <a:xfrm>
          <a:off x="14541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95250</xdr:rowOff>
    </xdr:from>
    <xdr:to>
      <xdr:col>81</xdr:col>
      <xdr:colOff>50800</xdr:colOff>
      <xdr:row>79</xdr:row>
      <xdr:rowOff>103414</xdr:rowOff>
    </xdr:to>
    <xdr:cxnSp macro="">
      <xdr:nvCxnSpPr>
        <xdr:cNvPr id="611" name="直線コネクタ 610"/>
        <xdr:cNvCxnSpPr/>
      </xdr:nvCxnSpPr>
      <xdr:spPr>
        <a:xfrm flipV="1">
          <a:off x="14592300" y="136398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49349</xdr:rowOff>
    </xdr:from>
    <xdr:to>
      <xdr:col>72</xdr:col>
      <xdr:colOff>38100</xdr:colOff>
      <xdr:row>79</xdr:row>
      <xdr:rowOff>150949</xdr:rowOff>
    </xdr:to>
    <xdr:sp macro="" textlink="">
      <xdr:nvSpPr>
        <xdr:cNvPr id="612" name="楕円 611"/>
        <xdr:cNvSpPr/>
      </xdr:nvSpPr>
      <xdr:spPr>
        <a:xfrm>
          <a:off x="13652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100149</xdr:rowOff>
    </xdr:from>
    <xdr:to>
      <xdr:col>76</xdr:col>
      <xdr:colOff>114300</xdr:colOff>
      <xdr:row>79</xdr:row>
      <xdr:rowOff>103414</xdr:rowOff>
    </xdr:to>
    <xdr:cxnSp macro="">
      <xdr:nvCxnSpPr>
        <xdr:cNvPr id="613" name="直線コネクタ 612"/>
        <xdr:cNvCxnSpPr/>
      </xdr:nvCxnSpPr>
      <xdr:spPr>
        <a:xfrm>
          <a:off x="13703300" y="136446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4"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5"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6"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162577</xdr:rowOff>
    </xdr:from>
    <xdr:ext cx="405111" cy="259045"/>
    <xdr:sp macro="" textlink="">
      <xdr:nvSpPr>
        <xdr:cNvPr id="617" name="n_1mainValue【消防施設】&#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170741</xdr:rowOff>
    </xdr:from>
    <xdr:ext cx="405111" cy="259045"/>
    <xdr:sp macro="" textlink="">
      <xdr:nvSpPr>
        <xdr:cNvPr id="618" name="n_2mainValue【消防施設】&#10;有形固定資産減価償却率"/>
        <xdr:cNvSpPr txBox="1"/>
      </xdr:nvSpPr>
      <xdr:spPr>
        <a:xfrm>
          <a:off x="14389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167476</xdr:rowOff>
    </xdr:from>
    <xdr:ext cx="405111" cy="259045"/>
    <xdr:sp macro="" textlink="">
      <xdr:nvSpPr>
        <xdr:cNvPr id="619" name="n_3mainValue【消防施設】&#10;有形固定資産減価償却率"/>
        <xdr:cNvSpPr txBox="1"/>
      </xdr:nvSpPr>
      <xdr:spPr>
        <a:xfrm>
          <a:off x="13500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0" name="直線コネクタ 6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1" name="テキスト ボックス 6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2" name="直線コネクタ 6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3" name="テキスト ボックス 6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4" name="直線コネクタ 6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5" name="テキスト ボックス 6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6" name="直線コネクタ 6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7" name="テキスト ボックス 6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8" name="直線コネクタ 6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9" name="テキスト ボックス 6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1" name="直線コネクタ 64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3" name="直線コネクタ 64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5" name="直線コネクタ 64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7" name="フローチャート: 判断 64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48" name="フローチャート: 判断 64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49" name="フローチャート: 判断 648"/>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0" name="フローチャート: 判断 649"/>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656" name="楕円 655"/>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57"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73710</xdr:rowOff>
    </xdr:from>
    <xdr:to>
      <xdr:col>112</xdr:col>
      <xdr:colOff>38100</xdr:colOff>
      <xdr:row>86</xdr:row>
      <xdr:rowOff>3860</xdr:rowOff>
    </xdr:to>
    <xdr:sp macro="" textlink="">
      <xdr:nvSpPr>
        <xdr:cNvPr id="658" name="楕円 657"/>
        <xdr:cNvSpPr/>
      </xdr:nvSpPr>
      <xdr:spPr>
        <a:xfrm>
          <a:off x="21272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124510</xdr:rowOff>
    </xdr:to>
    <xdr:cxnSp macro="">
      <xdr:nvCxnSpPr>
        <xdr:cNvPr id="659" name="直線コネクタ 658"/>
        <xdr:cNvCxnSpPr/>
      </xdr:nvCxnSpPr>
      <xdr:spPr>
        <a:xfrm flipV="1">
          <a:off x="21323300" y="1469593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60" name="楕円 659"/>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124510</xdr:rowOff>
    </xdr:from>
    <xdr:to>
      <xdr:col>111</xdr:col>
      <xdr:colOff>177800</xdr:colOff>
      <xdr:row>85</xdr:row>
      <xdr:rowOff>140970</xdr:rowOff>
    </xdr:to>
    <xdr:cxnSp macro="">
      <xdr:nvCxnSpPr>
        <xdr:cNvPr id="661" name="直線コネクタ 660"/>
        <xdr:cNvCxnSpPr/>
      </xdr:nvCxnSpPr>
      <xdr:spPr>
        <a:xfrm flipV="1">
          <a:off x="20434300" y="14697760"/>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105714</xdr:rowOff>
    </xdr:from>
    <xdr:to>
      <xdr:col>102</xdr:col>
      <xdr:colOff>165100</xdr:colOff>
      <xdr:row>86</xdr:row>
      <xdr:rowOff>35864</xdr:rowOff>
    </xdr:to>
    <xdr:sp macro="" textlink="">
      <xdr:nvSpPr>
        <xdr:cNvPr id="662" name="楕円 661"/>
        <xdr:cNvSpPr/>
      </xdr:nvSpPr>
      <xdr:spPr>
        <a:xfrm>
          <a:off x="19494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156514</xdr:rowOff>
    </xdr:to>
    <xdr:cxnSp macro="">
      <xdr:nvCxnSpPr>
        <xdr:cNvPr id="663" name="直線コネクタ 662"/>
        <xdr:cNvCxnSpPr/>
      </xdr:nvCxnSpPr>
      <xdr:spPr>
        <a:xfrm flipV="1">
          <a:off x="19545300" y="1471422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4"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5"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6"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166437</xdr:rowOff>
    </xdr:from>
    <xdr:ext cx="469744" cy="259045"/>
    <xdr:sp macro="" textlink="">
      <xdr:nvSpPr>
        <xdr:cNvPr id="667" name="n_1mainValue【消防施設】&#10;一人当たり面積"/>
        <xdr:cNvSpPr txBox="1"/>
      </xdr:nvSpPr>
      <xdr:spPr>
        <a:xfrm>
          <a:off x="210757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68"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26991</xdr:rowOff>
    </xdr:from>
    <xdr:ext cx="469744" cy="259045"/>
    <xdr:sp macro="" textlink="">
      <xdr:nvSpPr>
        <xdr:cNvPr id="669" name="n_3mainValue【消防施設】&#10;一人当たり面積"/>
        <xdr:cNvSpPr txBox="1"/>
      </xdr:nvSpPr>
      <xdr:spPr>
        <a:xfrm>
          <a:off x="19310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0" name="直線コネクタ 6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1" name="テキスト ボックス 6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2" name="直線コネクタ 6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3" name="テキスト ボックス 6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4" name="直線コネクタ 6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5" name="テキスト ボックス 6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6" name="直線コネクタ 6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7" name="テキスト ボックス 6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8" name="直線コネクタ 6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9" name="テキスト ボックス 6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0" name="直線コネクタ 6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1" name="テキスト ボックス 6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3" name="直線コネクタ 69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5" name="直線コネクタ 69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7" name="直線コネクタ 69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69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99" name="フローチャート: 判断 6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0" name="フローチャート: 判断 6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1" name="フローチャート: 判断 700"/>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2" name="フローチャート: 判断 70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104139</xdr:rowOff>
    </xdr:from>
    <xdr:to>
      <xdr:col>85</xdr:col>
      <xdr:colOff>177800</xdr:colOff>
      <xdr:row>106</xdr:row>
      <xdr:rowOff>34289</xdr:rowOff>
    </xdr:to>
    <xdr:sp macro="" textlink="">
      <xdr:nvSpPr>
        <xdr:cNvPr id="708" name="楕円 707"/>
        <xdr:cNvSpPr/>
      </xdr:nvSpPr>
      <xdr:spPr>
        <a:xfrm>
          <a:off x="162687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82566</xdr:rowOff>
    </xdr:from>
    <xdr:ext cx="405111" cy="259045"/>
    <xdr:sp macro="" textlink="">
      <xdr:nvSpPr>
        <xdr:cNvPr id="709" name="【庁舎】&#10;有形固定資産減価償却率該当値テキスト"/>
        <xdr:cNvSpPr txBox="1"/>
      </xdr:nvSpPr>
      <xdr:spPr>
        <a:xfrm>
          <a:off x="16357600" y="1808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10" name="楕円 709"/>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154939</xdr:rowOff>
    </xdr:from>
    <xdr:to>
      <xdr:col>85</xdr:col>
      <xdr:colOff>127000</xdr:colOff>
      <xdr:row>106</xdr:row>
      <xdr:rowOff>7620</xdr:rowOff>
    </xdr:to>
    <xdr:cxnSp macro="">
      <xdr:nvCxnSpPr>
        <xdr:cNvPr id="711" name="直線コネクタ 710"/>
        <xdr:cNvCxnSpPr/>
      </xdr:nvCxnSpPr>
      <xdr:spPr>
        <a:xfrm flipV="1">
          <a:off x="15481300" y="181571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153670</xdr:rowOff>
    </xdr:from>
    <xdr:to>
      <xdr:col>76</xdr:col>
      <xdr:colOff>165100</xdr:colOff>
      <xdr:row>106</xdr:row>
      <xdr:rowOff>83820</xdr:rowOff>
    </xdr:to>
    <xdr:sp macro="" textlink="">
      <xdr:nvSpPr>
        <xdr:cNvPr id="712" name="楕円 711"/>
        <xdr:cNvSpPr/>
      </xdr:nvSpPr>
      <xdr:spPr>
        <a:xfrm>
          <a:off x="14541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33020</xdr:rowOff>
    </xdr:to>
    <xdr:cxnSp macro="">
      <xdr:nvCxnSpPr>
        <xdr:cNvPr id="713" name="直線コネクタ 712"/>
        <xdr:cNvCxnSpPr/>
      </xdr:nvCxnSpPr>
      <xdr:spPr>
        <a:xfrm flipV="1">
          <a:off x="14592300" y="18181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62230</xdr:rowOff>
    </xdr:to>
    <xdr:sp macro="" textlink="">
      <xdr:nvSpPr>
        <xdr:cNvPr id="714" name="楕円 713"/>
        <xdr:cNvSpPr/>
      </xdr:nvSpPr>
      <xdr:spPr>
        <a:xfrm>
          <a:off x="13652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xdr:rowOff>
    </xdr:from>
    <xdr:to>
      <xdr:col>76</xdr:col>
      <xdr:colOff>114300</xdr:colOff>
      <xdr:row>106</xdr:row>
      <xdr:rowOff>33020</xdr:rowOff>
    </xdr:to>
    <xdr:cxnSp macro="">
      <xdr:nvCxnSpPr>
        <xdr:cNvPr id="715" name="直線コネクタ 714"/>
        <xdr:cNvCxnSpPr/>
      </xdr:nvCxnSpPr>
      <xdr:spPr>
        <a:xfrm>
          <a:off x="13703300" y="181851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16"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17"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18"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19" name="n_1mainValue【庁舎】&#10;有形固定資産減価償却率"/>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74947</xdr:rowOff>
    </xdr:from>
    <xdr:ext cx="405111" cy="259045"/>
    <xdr:sp macro="" textlink="">
      <xdr:nvSpPr>
        <xdr:cNvPr id="720" name="n_2mainValue【庁舎】&#10;有形固定資産減価償却率"/>
        <xdr:cNvSpPr txBox="1"/>
      </xdr:nvSpPr>
      <xdr:spPr>
        <a:xfrm>
          <a:off x="14389744" y="1824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53357</xdr:rowOff>
    </xdr:from>
    <xdr:ext cx="405111" cy="259045"/>
    <xdr:sp macro="" textlink="">
      <xdr:nvSpPr>
        <xdr:cNvPr id="721" name="n_3mainValue【庁舎】&#10;有形固定資産減価償却率"/>
        <xdr:cNvSpPr txBox="1"/>
      </xdr:nvSpPr>
      <xdr:spPr>
        <a:xfrm>
          <a:off x="13500744" y="182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2" name="正方形/長方形 7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3" name="正方形/長方形 7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4" name="正方形/長方形 7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5" name="正方形/長方形 7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6" name="正方形/長方形 7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7" name="正方形/長方形 7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8" name="正方形/長方形 7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9" name="正方形/長方形 7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0" name="テキスト ボックス 7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1" name="直線コネクタ 7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2" name="直線コネクタ 7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3" name="テキスト ボックス 7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4" name="直線コネクタ 7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5" name="テキスト ボックス 7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6" name="直線コネクタ 7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7" name="テキスト ボックス 7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8" name="直線コネクタ 7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9" name="テキスト ボックス 7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0" name="直線コネクタ 7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1" name="テキスト ボックス 7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2" name="直線コネクタ 7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3" name="テキスト ボックス 7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4" name="直線コネクタ 7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5" name="テキスト ボックス 7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7" name="直線コネクタ 74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4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49" name="直線コネクタ 74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1" name="直線コネクタ 75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2"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3" name="フローチャート: 判断 75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4" name="フローチャート: 判断 75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5" name="フローチャート: 判断 754"/>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6" name="フローチャート: 判断 755"/>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105411</xdr:rowOff>
    </xdr:from>
    <xdr:to>
      <xdr:col>116</xdr:col>
      <xdr:colOff>114300</xdr:colOff>
      <xdr:row>104</xdr:row>
      <xdr:rowOff>35561</xdr:rowOff>
    </xdr:to>
    <xdr:sp macro="" textlink="">
      <xdr:nvSpPr>
        <xdr:cNvPr id="762" name="楕円 761"/>
        <xdr:cNvSpPr/>
      </xdr:nvSpPr>
      <xdr:spPr>
        <a:xfrm>
          <a:off x="22110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128288</xdr:rowOff>
    </xdr:from>
    <xdr:ext cx="469744" cy="259045"/>
    <xdr:sp macro="" textlink="">
      <xdr:nvSpPr>
        <xdr:cNvPr id="763" name="【庁舎】&#10;一人当たり面積該当値テキスト"/>
        <xdr:cNvSpPr txBox="1"/>
      </xdr:nvSpPr>
      <xdr:spPr>
        <a:xfrm>
          <a:off x="22199600"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120106</xdr:rowOff>
    </xdr:from>
    <xdr:to>
      <xdr:col>112</xdr:col>
      <xdr:colOff>38100</xdr:colOff>
      <xdr:row>104</xdr:row>
      <xdr:rowOff>50256</xdr:rowOff>
    </xdr:to>
    <xdr:sp macro="" textlink="">
      <xdr:nvSpPr>
        <xdr:cNvPr id="764" name="楕円 763"/>
        <xdr:cNvSpPr/>
      </xdr:nvSpPr>
      <xdr:spPr>
        <a:xfrm>
          <a:off x="212725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103</xdr:row>
      <xdr:rowOff>170906</xdr:rowOff>
    </xdr:to>
    <xdr:cxnSp macro="">
      <xdr:nvCxnSpPr>
        <xdr:cNvPr id="765" name="直線コネクタ 764"/>
        <xdr:cNvCxnSpPr/>
      </xdr:nvCxnSpPr>
      <xdr:spPr>
        <a:xfrm flipV="1">
          <a:off x="21323300" y="1781556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133169</xdr:rowOff>
    </xdr:from>
    <xdr:to>
      <xdr:col>107</xdr:col>
      <xdr:colOff>101600</xdr:colOff>
      <xdr:row>104</xdr:row>
      <xdr:rowOff>63319</xdr:rowOff>
    </xdr:to>
    <xdr:sp macro="" textlink="">
      <xdr:nvSpPr>
        <xdr:cNvPr id="766" name="楕円 765"/>
        <xdr:cNvSpPr/>
      </xdr:nvSpPr>
      <xdr:spPr>
        <a:xfrm>
          <a:off x="20383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170906</xdr:rowOff>
    </xdr:from>
    <xdr:to>
      <xdr:col>111</xdr:col>
      <xdr:colOff>177800</xdr:colOff>
      <xdr:row>104</xdr:row>
      <xdr:rowOff>12519</xdr:rowOff>
    </xdr:to>
    <xdr:cxnSp macro="">
      <xdr:nvCxnSpPr>
        <xdr:cNvPr id="767" name="直線コネクタ 766"/>
        <xdr:cNvCxnSpPr/>
      </xdr:nvCxnSpPr>
      <xdr:spPr>
        <a:xfrm flipV="1">
          <a:off x="20434300" y="1783025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147864</xdr:rowOff>
    </xdr:from>
    <xdr:to>
      <xdr:col>102</xdr:col>
      <xdr:colOff>165100</xdr:colOff>
      <xdr:row>104</xdr:row>
      <xdr:rowOff>78014</xdr:rowOff>
    </xdr:to>
    <xdr:sp macro="" textlink="">
      <xdr:nvSpPr>
        <xdr:cNvPr id="768" name="楕円 767"/>
        <xdr:cNvSpPr/>
      </xdr:nvSpPr>
      <xdr:spPr>
        <a:xfrm>
          <a:off x="194945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12519</xdr:rowOff>
    </xdr:from>
    <xdr:to>
      <xdr:col>107</xdr:col>
      <xdr:colOff>50800</xdr:colOff>
      <xdr:row>104</xdr:row>
      <xdr:rowOff>27214</xdr:rowOff>
    </xdr:to>
    <xdr:cxnSp macro="">
      <xdr:nvCxnSpPr>
        <xdr:cNvPr id="769" name="直線コネクタ 768"/>
        <xdr:cNvCxnSpPr/>
      </xdr:nvCxnSpPr>
      <xdr:spPr>
        <a:xfrm flipV="1">
          <a:off x="19545300" y="178433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0"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1"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2"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66783</xdr:rowOff>
    </xdr:from>
    <xdr:ext cx="469744" cy="259045"/>
    <xdr:sp macro="" textlink="">
      <xdr:nvSpPr>
        <xdr:cNvPr id="773" name="n_1mainValue【庁舎】&#10;一人当たり面積"/>
        <xdr:cNvSpPr txBox="1"/>
      </xdr:nvSpPr>
      <xdr:spPr>
        <a:xfrm>
          <a:off x="21075727" y="1755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79846</xdr:rowOff>
    </xdr:from>
    <xdr:ext cx="469744" cy="259045"/>
    <xdr:sp macro="" textlink="">
      <xdr:nvSpPr>
        <xdr:cNvPr id="774" name="n_2mainValue【庁舎】&#10;一人当たり面積"/>
        <xdr:cNvSpPr txBox="1"/>
      </xdr:nvSpPr>
      <xdr:spPr>
        <a:xfrm>
          <a:off x="20199427" y="1756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94541</xdr:rowOff>
    </xdr:from>
    <xdr:ext cx="469744" cy="259045"/>
    <xdr:sp macro="" textlink="">
      <xdr:nvSpPr>
        <xdr:cNvPr id="775" name="n_3mainValue【庁舎】&#10;一人当たり面積"/>
        <xdr:cNvSpPr txBox="1"/>
      </xdr:nvSpPr>
      <xdr:spPr>
        <a:xfrm>
          <a:off x="19310427" y="1758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6" name="正方形/長方形 7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7" name="正方形/長方形 7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8" name="テキスト ボックス 7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類似団体を⽐較して特に有形固定資産償却率が高くなっている施設は、福祉施設・消防施設・市民体育館・市営プール・市⺠会館である。全体的な施設の更新・統廃合・⻑寿命化など平成</a:t>
          </a:r>
          <a:r>
            <a:rPr kumimoji="1" lang="en-US" altLang="ja-JP" sz="1300">
              <a:latin typeface="ＭＳ ゴシック" panose="020B0609070205080204" pitchFamily="49" charset="-128"/>
              <a:ea typeface="ＭＳ ゴシック" panose="020B0609070205080204" pitchFamily="49" charset="-128"/>
            </a:rPr>
            <a:t>29</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月に策定した公共施設等総合管理計画に基づき老朽化対策に取り組んでいくこととなるが、令和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年度までに各施設の個別計画を策定し、今後も、有形固定資産償却率の上昇している施設等優先順位を定め、個別計画に基づき対策を</a:t>
          </a:r>
          <a:r>
            <a:rPr kumimoji="1" lang="ja-JP" altLang="en-US" sz="1300">
              <a:latin typeface="ＭＳ Ｐゴシック" panose="020B0600070205080204" pitchFamily="50" charset="-128"/>
              <a:ea typeface="ＭＳ Ｐゴシック" panose="020B0600070205080204" pitchFamily="50" charset="-128"/>
            </a:rPr>
            <a:t>講じる</a:t>
          </a:r>
          <a:r>
            <a:rPr kumimoji="1" lang="ja-JP" altLang="en-US" sz="1300">
              <a:latin typeface="ＭＳ ゴシック" panose="020B0609070205080204" pitchFamily="49" charset="-128"/>
              <a:ea typeface="ＭＳ ゴシック" panose="020B0609070205080204" pitchFamily="49"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また市内に中心となる産業がないこと等により、財政基盤が弱く類似団体平均を下回っている。今後も行政評価による事業の見直しを行い支出の削減を図ると供に、ふるさと納税の推進や市有財産の利活用による財源の確保を図る。また、第６次長期振興計画に沿った形で施策の重点化・効率化に努め、活気あるまちづくりを展開しつつ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ポイントの増となった要因として、経常収支比率の分母である経常一般財源等収入の市税・普通交付税、臨時財政対策債が減少し、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％の減となったことや、分子である経常歳出の一般財源からの充当額が、前年度より減少したものの、基金積立金の減額等により差し引かれる臨時の一般財源が減少したことにより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％の増となったことによるものである。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111578</xdr:rowOff>
    </xdr:to>
    <xdr:cxnSp macro="">
      <xdr:nvCxnSpPr>
        <xdr:cNvPr id="134" name="直線コネクタ 133"/>
        <xdr:cNvCxnSpPr/>
      </xdr:nvCxnSpPr>
      <xdr:spPr>
        <a:xfrm>
          <a:off x="4114800" y="10315847"/>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152944</xdr:rowOff>
    </xdr:to>
    <xdr:cxnSp macro="">
      <xdr:nvCxnSpPr>
        <xdr:cNvPr id="137" name="直線コネクタ 136"/>
        <xdr:cNvCxnSpPr/>
      </xdr:nvCxnSpPr>
      <xdr:spPr>
        <a:xfrm flipV="1">
          <a:off x="3225800" y="1031584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52977</xdr:rowOff>
    </xdr:from>
    <xdr:to>
      <xdr:col>15</xdr:col>
      <xdr:colOff>82550</xdr:colOff>
      <xdr:row>60</xdr:row>
      <xdr:rowOff>152944</xdr:rowOff>
    </xdr:to>
    <xdr:cxnSp macro="">
      <xdr:nvCxnSpPr>
        <xdr:cNvPr id="140" name="直線コネクタ 139"/>
        <xdr:cNvCxnSpPr/>
      </xdr:nvCxnSpPr>
      <xdr:spPr>
        <a:xfrm>
          <a:off x="2336800" y="10339977"/>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61</xdr:row>
      <xdr:rowOff>36649</xdr:rowOff>
    </xdr:to>
    <xdr:cxnSp macro="">
      <xdr:nvCxnSpPr>
        <xdr:cNvPr id="143" name="直線コネクタ 142"/>
        <xdr:cNvCxnSpPr/>
      </xdr:nvCxnSpPr>
      <xdr:spPr>
        <a:xfrm flipV="1">
          <a:off x="1447800" y="1033997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60778</xdr:rowOff>
    </xdr:from>
    <xdr:to>
      <xdr:col>23</xdr:col>
      <xdr:colOff>184150</xdr:colOff>
      <xdr:row>60</xdr:row>
      <xdr:rowOff>162378</xdr:rowOff>
    </xdr:to>
    <xdr:sp macro="" textlink="">
      <xdr:nvSpPr>
        <xdr:cNvPr id="153" name="楕円 152"/>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32855</xdr:rowOff>
    </xdr:from>
    <xdr:ext cx="762000" cy="259045"/>
    <xdr:sp macro="" textlink="">
      <xdr:nvSpPr>
        <xdr:cNvPr id="154" name="財政構造の弾力性該当値テキスト"/>
        <xdr:cNvSpPr txBox="1"/>
      </xdr:nvSpPr>
      <xdr:spPr>
        <a:xfrm>
          <a:off x="5041900" y="1031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7" name="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8" name="テキスト ボックス 157"/>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9" name="楕円 158"/>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88554</xdr:rowOff>
    </xdr:from>
    <xdr:ext cx="762000" cy="259045"/>
    <xdr:sp macro="" textlink="">
      <xdr:nvSpPr>
        <xdr:cNvPr id="160" name="テキスト ボックス 159"/>
        <xdr:cNvSpPr txBox="1"/>
      </xdr:nvSpPr>
      <xdr:spPr>
        <a:xfrm>
          <a:off x="1955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157299</xdr:rowOff>
    </xdr:from>
    <xdr:to>
      <xdr:col>7</xdr:col>
      <xdr:colOff>31750</xdr:colOff>
      <xdr:row>61</xdr:row>
      <xdr:rowOff>87449</xdr:rowOff>
    </xdr:to>
    <xdr:sp macro="" textlink="">
      <xdr:nvSpPr>
        <xdr:cNvPr id="161" name="楕円 160"/>
        <xdr:cNvSpPr/>
      </xdr:nvSpPr>
      <xdr:spPr>
        <a:xfrm>
          <a:off x="1397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72226</xdr:rowOff>
    </xdr:from>
    <xdr:ext cx="762000" cy="259045"/>
    <xdr:sp macro="" textlink="">
      <xdr:nvSpPr>
        <xdr:cNvPr id="162" name="テキスト ボックス 161"/>
        <xdr:cNvSpPr txBox="1"/>
      </xdr:nvSpPr>
      <xdr:spPr>
        <a:xfrm>
          <a:off x="1066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人件費・物件費等決算額の人口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人当たり金額が類似団体を下回った主な要因は、物件費の占める割合が類似団体よりも下回っていることが主な要因と考えられる。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これは、市における様々な業務をまちづくり公社に補助金として支出しているためである。また、会計任用制度導入による人件費の上昇が懸念される。なお一層の業務量の把握と人員の適正配置に努める。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152256</xdr:rowOff>
    </xdr:from>
    <xdr:to>
      <xdr:col>23</xdr:col>
      <xdr:colOff>133350</xdr:colOff>
      <xdr:row>84</xdr:row>
      <xdr:rowOff>11626</xdr:rowOff>
    </xdr:to>
    <xdr:cxnSp macro="">
      <xdr:nvCxnSpPr>
        <xdr:cNvPr id="193" name="直線コネクタ 192"/>
        <xdr:cNvCxnSpPr/>
      </xdr:nvCxnSpPr>
      <xdr:spPr>
        <a:xfrm>
          <a:off x="4114800" y="14382606"/>
          <a:ext cx="838200" cy="3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131009</xdr:rowOff>
    </xdr:from>
    <xdr:to>
      <xdr:col>19</xdr:col>
      <xdr:colOff>133350</xdr:colOff>
      <xdr:row>83</xdr:row>
      <xdr:rowOff>152256</xdr:rowOff>
    </xdr:to>
    <xdr:cxnSp macro="">
      <xdr:nvCxnSpPr>
        <xdr:cNvPr id="196" name="直線コネクタ 195"/>
        <xdr:cNvCxnSpPr/>
      </xdr:nvCxnSpPr>
      <xdr:spPr>
        <a:xfrm>
          <a:off x="3225800" y="14361359"/>
          <a:ext cx="889000" cy="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99972</xdr:rowOff>
    </xdr:from>
    <xdr:to>
      <xdr:col>15</xdr:col>
      <xdr:colOff>82550</xdr:colOff>
      <xdr:row>83</xdr:row>
      <xdr:rowOff>131009</xdr:rowOff>
    </xdr:to>
    <xdr:cxnSp macro="">
      <xdr:nvCxnSpPr>
        <xdr:cNvPr id="199" name="直線コネクタ 198"/>
        <xdr:cNvCxnSpPr/>
      </xdr:nvCxnSpPr>
      <xdr:spPr>
        <a:xfrm>
          <a:off x="2336800" y="14330322"/>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80722</xdr:rowOff>
    </xdr:from>
    <xdr:to>
      <xdr:col>11</xdr:col>
      <xdr:colOff>31750</xdr:colOff>
      <xdr:row>83</xdr:row>
      <xdr:rowOff>99972</xdr:rowOff>
    </xdr:to>
    <xdr:cxnSp macro="">
      <xdr:nvCxnSpPr>
        <xdr:cNvPr id="202" name="直線コネクタ 201"/>
        <xdr:cNvCxnSpPr/>
      </xdr:nvCxnSpPr>
      <xdr:spPr>
        <a:xfrm>
          <a:off x="1447800" y="14311072"/>
          <a:ext cx="889000" cy="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132276</xdr:rowOff>
    </xdr:from>
    <xdr:to>
      <xdr:col>23</xdr:col>
      <xdr:colOff>184150</xdr:colOff>
      <xdr:row>84</xdr:row>
      <xdr:rowOff>62426</xdr:rowOff>
    </xdr:to>
    <xdr:sp macro="" textlink="">
      <xdr:nvSpPr>
        <xdr:cNvPr id="212" name="楕円 211"/>
        <xdr:cNvSpPr/>
      </xdr:nvSpPr>
      <xdr:spPr>
        <a:xfrm>
          <a:off x="4902200" y="143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148803</xdr:rowOff>
    </xdr:from>
    <xdr:ext cx="762000" cy="259045"/>
    <xdr:sp macro="" textlink="">
      <xdr:nvSpPr>
        <xdr:cNvPr id="213" name="人件費・物件費等の状況該当値テキスト"/>
        <xdr:cNvSpPr txBox="1"/>
      </xdr:nvSpPr>
      <xdr:spPr>
        <a:xfrm>
          <a:off x="5041900" y="1420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101456</xdr:rowOff>
    </xdr:from>
    <xdr:to>
      <xdr:col>19</xdr:col>
      <xdr:colOff>184150</xdr:colOff>
      <xdr:row>84</xdr:row>
      <xdr:rowOff>31606</xdr:rowOff>
    </xdr:to>
    <xdr:sp macro="" textlink="">
      <xdr:nvSpPr>
        <xdr:cNvPr id="214" name="楕円 213"/>
        <xdr:cNvSpPr/>
      </xdr:nvSpPr>
      <xdr:spPr>
        <a:xfrm>
          <a:off x="4064000" y="143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41783</xdr:rowOff>
    </xdr:from>
    <xdr:ext cx="736600" cy="259045"/>
    <xdr:sp macro="" textlink="">
      <xdr:nvSpPr>
        <xdr:cNvPr id="215" name="テキスト ボックス 214"/>
        <xdr:cNvSpPr txBox="1"/>
      </xdr:nvSpPr>
      <xdr:spPr>
        <a:xfrm>
          <a:off x="3733800" y="1410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80209</xdr:rowOff>
    </xdr:from>
    <xdr:to>
      <xdr:col>15</xdr:col>
      <xdr:colOff>133350</xdr:colOff>
      <xdr:row>84</xdr:row>
      <xdr:rowOff>10359</xdr:rowOff>
    </xdr:to>
    <xdr:sp macro="" textlink="">
      <xdr:nvSpPr>
        <xdr:cNvPr id="216" name="楕円 215"/>
        <xdr:cNvSpPr/>
      </xdr:nvSpPr>
      <xdr:spPr>
        <a:xfrm>
          <a:off x="3175000" y="1431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20536</xdr:rowOff>
    </xdr:from>
    <xdr:ext cx="762000" cy="259045"/>
    <xdr:sp macro="" textlink="">
      <xdr:nvSpPr>
        <xdr:cNvPr id="217" name="テキスト ボックス 216"/>
        <xdr:cNvSpPr txBox="1"/>
      </xdr:nvSpPr>
      <xdr:spPr>
        <a:xfrm>
          <a:off x="2844800" y="1407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49172</xdr:rowOff>
    </xdr:from>
    <xdr:to>
      <xdr:col>11</xdr:col>
      <xdr:colOff>82550</xdr:colOff>
      <xdr:row>83</xdr:row>
      <xdr:rowOff>150772</xdr:rowOff>
    </xdr:to>
    <xdr:sp macro="" textlink="">
      <xdr:nvSpPr>
        <xdr:cNvPr id="218" name="楕円 217"/>
        <xdr:cNvSpPr/>
      </xdr:nvSpPr>
      <xdr:spPr>
        <a:xfrm>
          <a:off x="2286000" y="142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160949</xdr:rowOff>
    </xdr:from>
    <xdr:ext cx="762000" cy="259045"/>
    <xdr:sp macro="" textlink="">
      <xdr:nvSpPr>
        <xdr:cNvPr id="219" name="テキスト ボックス 218"/>
        <xdr:cNvSpPr txBox="1"/>
      </xdr:nvSpPr>
      <xdr:spPr>
        <a:xfrm>
          <a:off x="1955800" y="1404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29922</xdr:rowOff>
    </xdr:from>
    <xdr:to>
      <xdr:col>7</xdr:col>
      <xdr:colOff>31750</xdr:colOff>
      <xdr:row>83</xdr:row>
      <xdr:rowOff>131522</xdr:rowOff>
    </xdr:to>
    <xdr:sp macro="" textlink="">
      <xdr:nvSpPr>
        <xdr:cNvPr id="220" name="楕円 219"/>
        <xdr:cNvSpPr/>
      </xdr:nvSpPr>
      <xdr:spPr>
        <a:xfrm>
          <a:off x="1397000" y="14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141699</xdr:rowOff>
    </xdr:from>
    <xdr:ext cx="762000" cy="259045"/>
    <xdr:sp macro="" textlink="">
      <xdr:nvSpPr>
        <xdr:cNvPr id="221" name="テキスト ボックス 220"/>
        <xdr:cNvSpPr txBox="1"/>
      </xdr:nvSpPr>
      <xdr:spPr>
        <a:xfrm>
          <a:off x="1066800" y="1402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ラスパイレス指数においては、対前年度比で</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２ポイント減少しているものの、類似団体平均値を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を上回らないように努める。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125488</xdr:rowOff>
    </xdr:to>
    <xdr:cxnSp macro="">
      <xdr:nvCxnSpPr>
        <xdr:cNvPr id="257" name="直線コネクタ 256"/>
        <xdr:cNvCxnSpPr/>
      </xdr:nvCxnSpPr>
      <xdr:spPr>
        <a:xfrm flipV="1">
          <a:off x="16179800" y="150186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125488</xdr:rowOff>
    </xdr:to>
    <xdr:cxnSp macro="">
      <xdr:nvCxnSpPr>
        <xdr:cNvPr id="260" name="直線コネクタ 259"/>
        <xdr:cNvCxnSpPr/>
      </xdr:nvCxnSpPr>
      <xdr:spPr>
        <a:xfrm>
          <a:off x="15290800" y="1501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113998</xdr:rowOff>
    </xdr:to>
    <xdr:cxnSp macro="">
      <xdr:nvCxnSpPr>
        <xdr:cNvPr id="263" name="直線コネクタ 262"/>
        <xdr:cNvCxnSpPr/>
      </xdr:nvCxnSpPr>
      <xdr:spPr>
        <a:xfrm flipV="1">
          <a:off x="14401800" y="1501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113998</xdr:rowOff>
    </xdr:from>
    <xdr:to>
      <xdr:col>68</xdr:col>
      <xdr:colOff>152400</xdr:colOff>
      <xdr:row>87</xdr:row>
      <xdr:rowOff>159959</xdr:rowOff>
    </xdr:to>
    <xdr:cxnSp macro="">
      <xdr:nvCxnSpPr>
        <xdr:cNvPr id="266" name="直線コネクタ 265"/>
        <xdr:cNvCxnSpPr/>
      </xdr:nvCxnSpPr>
      <xdr:spPr>
        <a:xfrm flipV="1">
          <a:off x="13512800" y="150301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8" name="楕円 277"/>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79" name="テキスト ボックス 278"/>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63198</xdr:rowOff>
    </xdr:from>
    <xdr:to>
      <xdr:col>68</xdr:col>
      <xdr:colOff>203200</xdr:colOff>
      <xdr:row>87</xdr:row>
      <xdr:rowOff>164798</xdr:rowOff>
    </xdr:to>
    <xdr:sp macro="" textlink="">
      <xdr:nvSpPr>
        <xdr:cNvPr id="282" name="楕円 281"/>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149575</xdr:rowOff>
    </xdr:from>
    <xdr:ext cx="762000" cy="259045"/>
    <xdr:sp macro="" textlink="">
      <xdr:nvSpPr>
        <xdr:cNvPr id="283" name="テキスト ボックス 282"/>
        <xdr:cNvSpPr txBox="1"/>
      </xdr:nvSpPr>
      <xdr:spPr>
        <a:xfrm>
          <a:off x="14020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4" name="楕円 283"/>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5" name="テキスト ボックス 284"/>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の上昇は、人口減少も大きな要因と考えられるが、これまでも定員管理適正化計画に基づき人員の削減を行ってきており、急激な職員数の減少により住民サービスの低下も危惧されることから、業務量の把握と人員の適正配置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152460</xdr:rowOff>
    </xdr:from>
    <xdr:to>
      <xdr:col>81</xdr:col>
      <xdr:colOff>44450</xdr:colOff>
      <xdr:row>63</xdr:row>
      <xdr:rowOff>30420</xdr:rowOff>
    </xdr:to>
    <xdr:cxnSp macro="">
      <xdr:nvCxnSpPr>
        <xdr:cNvPr id="322" name="直線コネクタ 321"/>
        <xdr:cNvCxnSpPr/>
      </xdr:nvCxnSpPr>
      <xdr:spPr>
        <a:xfrm>
          <a:off x="16179800" y="10782360"/>
          <a:ext cx="8382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135225</xdr:rowOff>
    </xdr:from>
    <xdr:to>
      <xdr:col>77</xdr:col>
      <xdr:colOff>44450</xdr:colOff>
      <xdr:row>62</xdr:row>
      <xdr:rowOff>152460</xdr:rowOff>
    </xdr:to>
    <xdr:cxnSp macro="">
      <xdr:nvCxnSpPr>
        <xdr:cNvPr id="325" name="直線コネクタ 324"/>
        <xdr:cNvCxnSpPr/>
      </xdr:nvCxnSpPr>
      <xdr:spPr>
        <a:xfrm>
          <a:off x="15290800" y="1076512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108796</xdr:rowOff>
    </xdr:from>
    <xdr:to>
      <xdr:col>72</xdr:col>
      <xdr:colOff>203200</xdr:colOff>
      <xdr:row>62</xdr:row>
      <xdr:rowOff>135225</xdr:rowOff>
    </xdr:to>
    <xdr:cxnSp macro="">
      <xdr:nvCxnSpPr>
        <xdr:cNvPr id="328" name="直線コネクタ 327"/>
        <xdr:cNvCxnSpPr/>
      </xdr:nvCxnSpPr>
      <xdr:spPr>
        <a:xfrm>
          <a:off x="14401800" y="10738696"/>
          <a:ext cx="8890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63984</xdr:rowOff>
    </xdr:from>
    <xdr:to>
      <xdr:col>68</xdr:col>
      <xdr:colOff>152400</xdr:colOff>
      <xdr:row>62</xdr:row>
      <xdr:rowOff>108796</xdr:rowOff>
    </xdr:to>
    <xdr:cxnSp macro="">
      <xdr:nvCxnSpPr>
        <xdr:cNvPr id="331" name="直線コネクタ 330"/>
        <xdr:cNvCxnSpPr/>
      </xdr:nvCxnSpPr>
      <xdr:spPr>
        <a:xfrm>
          <a:off x="13512800" y="10693884"/>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151070</xdr:rowOff>
    </xdr:from>
    <xdr:to>
      <xdr:col>81</xdr:col>
      <xdr:colOff>95250</xdr:colOff>
      <xdr:row>63</xdr:row>
      <xdr:rowOff>81220</xdr:rowOff>
    </xdr:to>
    <xdr:sp macro="" textlink="">
      <xdr:nvSpPr>
        <xdr:cNvPr id="341" name="楕円 340"/>
        <xdr:cNvSpPr/>
      </xdr:nvSpPr>
      <xdr:spPr>
        <a:xfrm>
          <a:off x="169672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123147</xdr:rowOff>
    </xdr:from>
    <xdr:ext cx="762000" cy="259045"/>
    <xdr:sp macro="" textlink="">
      <xdr:nvSpPr>
        <xdr:cNvPr id="342" name="定員管理の状況該当値テキスト"/>
        <xdr:cNvSpPr txBox="1"/>
      </xdr:nvSpPr>
      <xdr:spPr>
        <a:xfrm>
          <a:off x="17106900" y="107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101660</xdr:rowOff>
    </xdr:from>
    <xdr:to>
      <xdr:col>77</xdr:col>
      <xdr:colOff>95250</xdr:colOff>
      <xdr:row>63</xdr:row>
      <xdr:rowOff>31810</xdr:rowOff>
    </xdr:to>
    <xdr:sp macro="" textlink="">
      <xdr:nvSpPr>
        <xdr:cNvPr id="343" name="楕円 342"/>
        <xdr:cNvSpPr/>
      </xdr:nvSpPr>
      <xdr:spPr>
        <a:xfrm>
          <a:off x="16129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16587</xdr:rowOff>
    </xdr:from>
    <xdr:ext cx="736600" cy="259045"/>
    <xdr:sp macro="" textlink="">
      <xdr:nvSpPr>
        <xdr:cNvPr id="344" name="テキスト ボックス 343"/>
        <xdr:cNvSpPr txBox="1"/>
      </xdr:nvSpPr>
      <xdr:spPr>
        <a:xfrm>
          <a:off x="15798800" y="1081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84425</xdr:rowOff>
    </xdr:from>
    <xdr:to>
      <xdr:col>73</xdr:col>
      <xdr:colOff>44450</xdr:colOff>
      <xdr:row>63</xdr:row>
      <xdr:rowOff>14575</xdr:rowOff>
    </xdr:to>
    <xdr:sp macro="" textlink="">
      <xdr:nvSpPr>
        <xdr:cNvPr id="345" name="楕円 344"/>
        <xdr:cNvSpPr/>
      </xdr:nvSpPr>
      <xdr:spPr>
        <a:xfrm>
          <a:off x="15240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170802</xdr:rowOff>
    </xdr:from>
    <xdr:ext cx="762000" cy="259045"/>
    <xdr:sp macro="" textlink="">
      <xdr:nvSpPr>
        <xdr:cNvPr id="346" name="テキスト ボックス 345"/>
        <xdr:cNvSpPr txBox="1"/>
      </xdr:nvSpPr>
      <xdr:spPr>
        <a:xfrm>
          <a:off x="14909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57996</xdr:rowOff>
    </xdr:from>
    <xdr:to>
      <xdr:col>68</xdr:col>
      <xdr:colOff>203200</xdr:colOff>
      <xdr:row>62</xdr:row>
      <xdr:rowOff>159596</xdr:rowOff>
    </xdr:to>
    <xdr:sp macro="" textlink="">
      <xdr:nvSpPr>
        <xdr:cNvPr id="347" name="楕円 346"/>
        <xdr:cNvSpPr/>
      </xdr:nvSpPr>
      <xdr:spPr>
        <a:xfrm>
          <a:off x="14351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144373</xdr:rowOff>
    </xdr:from>
    <xdr:ext cx="762000" cy="259045"/>
    <xdr:sp macro="" textlink="">
      <xdr:nvSpPr>
        <xdr:cNvPr id="348" name="テキスト ボックス 347"/>
        <xdr:cNvSpPr txBox="1"/>
      </xdr:nvSpPr>
      <xdr:spPr>
        <a:xfrm>
          <a:off x="14020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13184</xdr:rowOff>
    </xdr:from>
    <xdr:to>
      <xdr:col>64</xdr:col>
      <xdr:colOff>152400</xdr:colOff>
      <xdr:row>62</xdr:row>
      <xdr:rowOff>114784</xdr:rowOff>
    </xdr:to>
    <xdr:sp macro="" textlink="">
      <xdr:nvSpPr>
        <xdr:cNvPr id="349" name="楕円 348"/>
        <xdr:cNvSpPr/>
      </xdr:nvSpPr>
      <xdr:spPr>
        <a:xfrm>
          <a:off x="13462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99561</xdr:rowOff>
    </xdr:from>
    <xdr:ext cx="762000" cy="259045"/>
    <xdr:sp macro="" textlink="">
      <xdr:nvSpPr>
        <xdr:cNvPr id="350" name="テキスト ボックス 349"/>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行財政改革により、新規の地方債発行の抑制や任意の繰上償還などに努めたことで、昨年に引き続き類似団平均値を下回っている。しかし</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ポイント上昇している。この要因は、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汚泥再生処理センターなどの整備や改修に係る地方債の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元金</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開始による公債費の上昇によるものである。今後も老朽化した公共施設の改修が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見込まれることから、年度における元金償還額を上回らない地方債発行を行い、平準化を図る。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26035</xdr:rowOff>
    </xdr:to>
    <xdr:cxnSp macro="">
      <xdr:nvCxnSpPr>
        <xdr:cNvPr id="384" name="直線コネクタ 383"/>
        <xdr:cNvCxnSpPr/>
      </xdr:nvCxnSpPr>
      <xdr:spPr>
        <a:xfrm>
          <a:off x="16179800" y="63656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22013</xdr:rowOff>
    </xdr:to>
    <xdr:cxnSp macro="">
      <xdr:nvCxnSpPr>
        <xdr:cNvPr id="387" name="直線コネクタ 386"/>
        <xdr:cNvCxnSpPr/>
      </xdr:nvCxnSpPr>
      <xdr:spPr>
        <a:xfrm>
          <a:off x="15290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13970</xdr:rowOff>
    </xdr:to>
    <xdr:cxnSp macro="">
      <xdr:nvCxnSpPr>
        <xdr:cNvPr id="390" name="直線コネクタ 389"/>
        <xdr:cNvCxnSpPr/>
      </xdr:nvCxnSpPr>
      <xdr:spPr>
        <a:xfrm>
          <a:off x="14401800" y="635560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11959</xdr:rowOff>
    </xdr:from>
    <xdr:to>
      <xdr:col>68</xdr:col>
      <xdr:colOff>152400</xdr:colOff>
      <xdr:row>37</xdr:row>
      <xdr:rowOff>15981</xdr:rowOff>
    </xdr:to>
    <xdr:cxnSp macro="">
      <xdr:nvCxnSpPr>
        <xdr:cNvPr id="393" name="直線コネクタ 392"/>
        <xdr:cNvCxnSpPr/>
      </xdr:nvCxnSpPr>
      <xdr:spPr>
        <a:xfrm flipV="1">
          <a:off x="13512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146685</xdr:rowOff>
    </xdr:from>
    <xdr:to>
      <xdr:col>81</xdr:col>
      <xdr:colOff>95250</xdr:colOff>
      <xdr:row>37</xdr:row>
      <xdr:rowOff>76835</xdr:rowOff>
    </xdr:to>
    <xdr:sp macro="" textlink="">
      <xdr:nvSpPr>
        <xdr:cNvPr id="403" name="楕円 402"/>
        <xdr:cNvSpPr/>
      </xdr:nvSpPr>
      <xdr:spPr>
        <a:xfrm>
          <a:off x="169672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163212</xdr:rowOff>
    </xdr:from>
    <xdr:ext cx="762000" cy="259045"/>
    <xdr:sp macro="" textlink="">
      <xdr:nvSpPr>
        <xdr:cNvPr id="404" name="公債費負担の状況該当値テキスト"/>
        <xdr:cNvSpPr txBox="1"/>
      </xdr:nvSpPr>
      <xdr:spPr>
        <a:xfrm>
          <a:off x="17106900" y="616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5" name="楕円 404"/>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6" name="テキスト ボックス 40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7" name="楕円 406"/>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08" name="テキスト ボックス 407"/>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132609</xdr:rowOff>
    </xdr:from>
    <xdr:to>
      <xdr:col>68</xdr:col>
      <xdr:colOff>203200</xdr:colOff>
      <xdr:row>37</xdr:row>
      <xdr:rowOff>62759</xdr:rowOff>
    </xdr:to>
    <xdr:sp macro="" textlink="">
      <xdr:nvSpPr>
        <xdr:cNvPr id="409" name="楕円 408"/>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72936</xdr:rowOff>
    </xdr:from>
    <xdr:ext cx="762000" cy="259045"/>
    <xdr:sp macro="" textlink="">
      <xdr:nvSpPr>
        <xdr:cNvPr id="410" name="テキスト ボックス 409"/>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1" name="楕円 410"/>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2" name="テキスト ボックス 411"/>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将来負担比率は、類似団体平均値を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ポイント上昇している。これは、近年行った公共施設の老朽化による大規模修繕や平成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年度に行った防災行政無線のデジタル化事業によって地方債残高が増えたことが主な要因である。公共施設等管理計画に基づき、新規の地方債発行の平準化を図り、将来負担比率の悪化を抑制したい。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70104</xdr:rowOff>
    </xdr:from>
    <xdr:to>
      <xdr:col>81</xdr:col>
      <xdr:colOff>44450</xdr:colOff>
      <xdr:row>14</xdr:row>
      <xdr:rowOff>71138</xdr:rowOff>
    </xdr:to>
    <xdr:cxnSp macro="">
      <xdr:nvCxnSpPr>
        <xdr:cNvPr id="448" name="直線コネクタ 447"/>
        <xdr:cNvCxnSpPr/>
      </xdr:nvCxnSpPr>
      <xdr:spPr>
        <a:xfrm>
          <a:off x="16179800" y="2470404"/>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70104</xdr:rowOff>
    </xdr:from>
    <xdr:to>
      <xdr:col>77</xdr:col>
      <xdr:colOff>44450</xdr:colOff>
      <xdr:row>14</xdr:row>
      <xdr:rowOff>112849</xdr:rowOff>
    </xdr:to>
    <xdr:cxnSp macro="">
      <xdr:nvCxnSpPr>
        <xdr:cNvPr id="451" name="直線コネクタ 450"/>
        <xdr:cNvCxnSpPr/>
      </xdr:nvCxnSpPr>
      <xdr:spPr>
        <a:xfrm flipV="1">
          <a:off x="15290800" y="2470404"/>
          <a:ext cx="889000" cy="4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131879</xdr:rowOff>
    </xdr:from>
    <xdr:ext cx="736600" cy="259045"/>
    <xdr:sp macro="" textlink="">
      <xdr:nvSpPr>
        <xdr:cNvPr id="453" name="テキスト ボックス 452"/>
        <xdr:cNvSpPr txBox="1"/>
      </xdr:nvSpPr>
      <xdr:spPr>
        <a:xfrm>
          <a:off x="15798800" y="253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112849</xdr:rowOff>
    </xdr:from>
    <xdr:to>
      <xdr:col>72</xdr:col>
      <xdr:colOff>203200</xdr:colOff>
      <xdr:row>14</xdr:row>
      <xdr:rowOff>136289</xdr:rowOff>
    </xdr:to>
    <xdr:cxnSp macro="">
      <xdr:nvCxnSpPr>
        <xdr:cNvPr id="454" name="直線コネクタ 453"/>
        <xdr:cNvCxnSpPr/>
      </xdr:nvCxnSpPr>
      <xdr:spPr>
        <a:xfrm flipV="1">
          <a:off x="14401800" y="2513149"/>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136289</xdr:rowOff>
    </xdr:from>
    <xdr:to>
      <xdr:col>68</xdr:col>
      <xdr:colOff>152400</xdr:colOff>
      <xdr:row>14</xdr:row>
      <xdr:rowOff>155248</xdr:rowOff>
    </xdr:to>
    <xdr:cxnSp macro="">
      <xdr:nvCxnSpPr>
        <xdr:cNvPr id="457" name="直線コネクタ 456"/>
        <xdr:cNvCxnSpPr/>
      </xdr:nvCxnSpPr>
      <xdr:spPr>
        <a:xfrm flipV="1">
          <a:off x="13512800" y="253658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20338</xdr:rowOff>
    </xdr:from>
    <xdr:to>
      <xdr:col>81</xdr:col>
      <xdr:colOff>95250</xdr:colOff>
      <xdr:row>14</xdr:row>
      <xdr:rowOff>121938</xdr:rowOff>
    </xdr:to>
    <xdr:sp macro="" textlink="">
      <xdr:nvSpPr>
        <xdr:cNvPr id="467" name="楕円 466"/>
        <xdr:cNvSpPr/>
      </xdr:nvSpPr>
      <xdr:spPr>
        <a:xfrm>
          <a:off x="16967200" y="24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36865</xdr:rowOff>
    </xdr:from>
    <xdr:ext cx="762000" cy="259045"/>
    <xdr:sp macro="" textlink="">
      <xdr:nvSpPr>
        <xdr:cNvPr id="468" name="将来負担の状況該当値テキスト"/>
        <xdr:cNvSpPr txBox="1"/>
      </xdr:nvSpPr>
      <xdr:spPr>
        <a:xfrm>
          <a:off x="17106900" y="22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19304</xdr:rowOff>
    </xdr:from>
    <xdr:to>
      <xdr:col>77</xdr:col>
      <xdr:colOff>95250</xdr:colOff>
      <xdr:row>14</xdr:row>
      <xdr:rowOff>120904</xdr:rowOff>
    </xdr:to>
    <xdr:sp macro="" textlink="">
      <xdr:nvSpPr>
        <xdr:cNvPr id="469" name="楕円 468"/>
        <xdr:cNvSpPr/>
      </xdr:nvSpPr>
      <xdr:spPr>
        <a:xfrm>
          <a:off x="16129000" y="24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131081</xdr:rowOff>
    </xdr:from>
    <xdr:ext cx="736600" cy="259045"/>
    <xdr:sp macro="" textlink="">
      <xdr:nvSpPr>
        <xdr:cNvPr id="470" name="テキスト ボックス 469"/>
        <xdr:cNvSpPr txBox="1"/>
      </xdr:nvSpPr>
      <xdr:spPr>
        <a:xfrm>
          <a:off x="15798800" y="2188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62049</xdr:rowOff>
    </xdr:from>
    <xdr:to>
      <xdr:col>73</xdr:col>
      <xdr:colOff>44450</xdr:colOff>
      <xdr:row>14</xdr:row>
      <xdr:rowOff>163649</xdr:rowOff>
    </xdr:to>
    <xdr:sp macro="" textlink="">
      <xdr:nvSpPr>
        <xdr:cNvPr id="471" name="楕円 470"/>
        <xdr:cNvSpPr/>
      </xdr:nvSpPr>
      <xdr:spPr>
        <a:xfrm>
          <a:off x="15240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148426</xdr:rowOff>
    </xdr:from>
    <xdr:ext cx="762000" cy="259045"/>
    <xdr:sp macro="" textlink="">
      <xdr:nvSpPr>
        <xdr:cNvPr id="472" name="テキスト ボックス 471"/>
        <xdr:cNvSpPr txBox="1"/>
      </xdr:nvSpPr>
      <xdr:spPr>
        <a:xfrm>
          <a:off x="14909800" y="254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85489</xdr:rowOff>
    </xdr:from>
    <xdr:to>
      <xdr:col>68</xdr:col>
      <xdr:colOff>203200</xdr:colOff>
      <xdr:row>15</xdr:row>
      <xdr:rowOff>15639</xdr:rowOff>
    </xdr:to>
    <xdr:sp macro="" textlink="">
      <xdr:nvSpPr>
        <xdr:cNvPr id="473" name="楕円 472"/>
        <xdr:cNvSpPr/>
      </xdr:nvSpPr>
      <xdr:spPr>
        <a:xfrm>
          <a:off x="14351000" y="24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416</xdr:rowOff>
    </xdr:from>
    <xdr:ext cx="762000" cy="259045"/>
    <xdr:sp macro="" textlink="">
      <xdr:nvSpPr>
        <xdr:cNvPr id="474" name="テキスト ボックス 473"/>
        <xdr:cNvSpPr txBox="1"/>
      </xdr:nvSpPr>
      <xdr:spPr>
        <a:xfrm>
          <a:off x="14020800" y="257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104448</xdr:rowOff>
    </xdr:from>
    <xdr:to>
      <xdr:col>64</xdr:col>
      <xdr:colOff>152400</xdr:colOff>
      <xdr:row>15</xdr:row>
      <xdr:rowOff>34598</xdr:rowOff>
    </xdr:to>
    <xdr:sp macro="" textlink="">
      <xdr:nvSpPr>
        <xdr:cNvPr id="475" name="楕円 474"/>
        <xdr:cNvSpPr/>
      </xdr:nvSpPr>
      <xdr:spPr>
        <a:xfrm>
          <a:off x="13462000" y="2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19375</xdr:rowOff>
    </xdr:from>
    <xdr:ext cx="762000" cy="259045"/>
    <xdr:sp macro="" textlink="">
      <xdr:nvSpPr>
        <xdr:cNvPr id="476" name="テキスト ボックス 475"/>
        <xdr:cNvSpPr txBox="1"/>
      </xdr:nvSpPr>
      <xdr:spPr>
        <a:xfrm>
          <a:off x="13131800" y="25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％と類似団体平均値に比して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ポイント低い水準となっている。前年度と比べて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ポイントの減となっている。主な要因は、経常収支比率の分母である経常一般財源等収入が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％減少しているものの、人件費における経常経費充当一般財源等が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％減少しているためである。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28702</xdr:rowOff>
    </xdr:to>
    <xdr:cxnSp macro="">
      <xdr:nvCxnSpPr>
        <xdr:cNvPr id="64" name="直線コネクタ 63"/>
        <xdr:cNvCxnSpPr/>
      </xdr:nvCxnSpPr>
      <xdr:spPr>
        <a:xfrm flipV="1">
          <a:off x="3987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42418</xdr:rowOff>
    </xdr:to>
    <xdr:cxnSp macro="">
      <xdr:nvCxnSpPr>
        <xdr:cNvPr id="67" name="直線コネクタ 66"/>
        <xdr:cNvCxnSpPr/>
      </xdr:nvCxnSpPr>
      <xdr:spPr>
        <a:xfrm flipV="1">
          <a:off x="3098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42418</xdr:rowOff>
    </xdr:to>
    <xdr:cxnSp macro="">
      <xdr:nvCxnSpPr>
        <xdr:cNvPr id="70" name="直線コネクタ 69"/>
        <xdr:cNvCxnSpPr/>
      </xdr:nvCxnSpPr>
      <xdr:spPr>
        <a:xfrm>
          <a:off x="2209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38</xdr:row>
      <xdr:rowOff>99568</xdr:rowOff>
    </xdr:to>
    <xdr:cxnSp macro="">
      <xdr:nvCxnSpPr>
        <xdr:cNvPr id="73" name="直線コネクタ 72"/>
        <xdr:cNvCxnSpPr/>
      </xdr:nvCxnSpPr>
      <xdr:spPr>
        <a:xfrm flipV="1">
          <a:off x="1320800" y="6363208"/>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物件費が類似団体平均値に比して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下回っている。主な要因は、公社を設立し、アウトソーシングを行っており、補助金として支出しているためである。今後更なるアウトソーシングの活用を図ることで、逆に物件費の増大が懸念されるので、行政評価を活かし事務事業の重点化・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15</xdr:row>
      <xdr:rowOff>162379</xdr:rowOff>
    </xdr:to>
    <xdr:cxnSp macro="">
      <xdr:nvCxnSpPr>
        <xdr:cNvPr id="127" name="直線コネクタ 126"/>
        <xdr:cNvCxnSpPr/>
      </xdr:nvCxnSpPr>
      <xdr:spPr>
        <a:xfrm>
          <a:off x="15671800" y="2701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129721</xdr:rowOff>
    </xdr:to>
    <xdr:cxnSp macro="">
      <xdr:nvCxnSpPr>
        <xdr:cNvPr id="130" name="直線コネクタ 129"/>
        <xdr:cNvCxnSpPr/>
      </xdr:nvCxnSpPr>
      <xdr:spPr>
        <a:xfrm>
          <a:off x="14782800" y="2636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64407</xdr:rowOff>
    </xdr:to>
    <xdr:cxnSp macro="">
      <xdr:nvCxnSpPr>
        <xdr:cNvPr id="133" name="直線コネクタ 132"/>
        <xdr:cNvCxnSpPr/>
      </xdr:nvCxnSpPr>
      <xdr:spPr>
        <a:xfrm>
          <a:off x="13893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107950</xdr:rowOff>
    </xdr:to>
    <xdr:cxnSp macro="">
      <xdr:nvCxnSpPr>
        <xdr:cNvPr id="136" name="直線コネクタ 135"/>
        <xdr:cNvCxnSpPr/>
      </xdr:nvCxnSpPr>
      <xdr:spPr>
        <a:xfrm flipV="1">
          <a:off x="13004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6" name="楕円 145"/>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7"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48" name="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0" name="楕円 149"/>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1" name="テキスト ボックス 150"/>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2" name="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扶助費は、類似団体平均値に比して、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ポイント上回っており、子育て支援として本市独自で行っている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歳以下医療費無償化事業や保育所等利用料の軽減などが要因として挙げられる。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121557</xdr:rowOff>
    </xdr:to>
    <xdr:cxnSp macro="">
      <xdr:nvCxnSpPr>
        <xdr:cNvPr id="190" name="直線コネクタ 189"/>
        <xdr:cNvCxnSpPr/>
      </xdr:nvCxnSpPr>
      <xdr:spPr>
        <a:xfrm>
          <a:off x="3987800" y="9700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48078</xdr:rowOff>
    </xdr:to>
    <xdr:cxnSp macro="">
      <xdr:nvCxnSpPr>
        <xdr:cNvPr id="193" name="直線コネクタ 192"/>
        <xdr:cNvCxnSpPr/>
      </xdr:nvCxnSpPr>
      <xdr:spPr>
        <a:xfrm flipV="1">
          <a:off x="3098800" y="9700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48078</xdr:rowOff>
    </xdr:to>
    <xdr:cxnSp macro="">
      <xdr:nvCxnSpPr>
        <xdr:cNvPr id="196" name="直線コネクタ 195"/>
        <xdr:cNvCxnSpPr/>
      </xdr:nvCxnSpPr>
      <xdr:spPr>
        <a:xfrm>
          <a:off x="2209800" y="9711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165100</xdr:rowOff>
    </xdr:to>
    <xdr:cxnSp macro="">
      <xdr:nvCxnSpPr>
        <xdr:cNvPr id="199" name="直線コネクタ 198"/>
        <xdr:cNvCxnSpPr/>
      </xdr:nvCxnSpPr>
      <xdr:spPr>
        <a:xfrm flipV="1">
          <a:off x="1320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9" name="楕円 208"/>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10"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1" name="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3" name="楕円 212"/>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4" name="テキスト ボックス 213"/>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6" name="テキスト ボックス 215"/>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その他は、類似団体平均値を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ポイント下回っている。しかし、その他に含まれる繰出金は、介護保険特別会計や後期高齢者医療保険特別会計などへの繰出金における経常経費充当一般財源が、前年度比で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ている。今後も普通会計を圧迫することがないよう、国民健康保険税や介護保険料の適正な賦課徴収に努めると共に、医療費や介護給付費を抑制すべく、集団検診の受診率の向上や介護予防などにより健康増進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171087</xdr:rowOff>
    </xdr:to>
    <xdr:cxnSp macro="">
      <xdr:nvCxnSpPr>
        <xdr:cNvPr id="253" name="直線コネクタ 252"/>
        <xdr:cNvCxnSpPr/>
      </xdr:nvCxnSpPr>
      <xdr:spPr>
        <a:xfrm>
          <a:off x="15671800" y="95681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171087</xdr:rowOff>
    </xdr:to>
    <xdr:cxnSp macro="">
      <xdr:nvCxnSpPr>
        <xdr:cNvPr id="256" name="直線コネクタ 255"/>
        <xdr:cNvCxnSpPr/>
      </xdr:nvCxnSpPr>
      <xdr:spPr>
        <a:xfrm flipV="1">
          <a:off x="14782800" y="9568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171087</xdr:rowOff>
    </xdr:from>
    <xdr:to>
      <xdr:col>73</xdr:col>
      <xdr:colOff>180975</xdr:colOff>
      <xdr:row>56</xdr:row>
      <xdr:rowOff>12700</xdr:rowOff>
    </xdr:to>
    <xdr:cxnSp macro="">
      <xdr:nvCxnSpPr>
        <xdr:cNvPr id="259" name="直線コネクタ 258"/>
        <xdr:cNvCxnSpPr/>
      </xdr:nvCxnSpPr>
      <xdr:spPr>
        <a:xfrm flipV="1">
          <a:off x="13893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19231</xdr:rowOff>
    </xdr:to>
    <xdr:cxnSp macro="">
      <xdr:nvCxnSpPr>
        <xdr:cNvPr id="262" name="直線コネクタ 261"/>
        <xdr:cNvCxnSpPr/>
      </xdr:nvCxnSpPr>
      <xdr:spPr>
        <a:xfrm flipV="1">
          <a:off x="13004800" y="96139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120287</xdr:rowOff>
    </xdr:from>
    <xdr:to>
      <xdr:col>82</xdr:col>
      <xdr:colOff>158750</xdr:colOff>
      <xdr:row>56</xdr:row>
      <xdr:rowOff>50437</xdr:rowOff>
    </xdr:to>
    <xdr:sp macro="" textlink="">
      <xdr:nvSpPr>
        <xdr:cNvPr id="272" name="楕円 271"/>
        <xdr:cNvSpPr/>
      </xdr:nvSpPr>
      <xdr:spPr>
        <a:xfrm>
          <a:off x="164592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136814</xdr:rowOff>
    </xdr:from>
    <xdr:ext cx="762000" cy="259045"/>
    <xdr:sp macro="" textlink="">
      <xdr:nvSpPr>
        <xdr:cNvPr id="273" name="その他該当値テキスト"/>
        <xdr:cNvSpPr txBox="1"/>
      </xdr:nvSpPr>
      <xdr:spPr>
        <a:xfrm>
          <a:off x="16598900" y="93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4" name="楕円 27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5" name="テキスト ボックス 27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120287</xdr:rowOff>
    </xdr:from>
    <xdr:to>
      <xdr:col>74</xdr:col>
      <xdr:colOff>31750</xdr:colOff>
      <xdr:row>56</xdr:row>
      <xdr:rowOff>50437</xdr:rowOff>
    </xdr:to>
    <xdr:sp macro="" textlink="">
      <xdr:nvSpPr>
        <xdr:cNvPr id="276" name="楕円 275"/>
        <xdr:cNvSpPr/>
      </xdr:nvSpPr>
      <xdr:spPr>
        <a:xfrm>
          <a:off x="14732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60614</xdr:rowOff>
    </xdr:from>
    <xdr:ext cx="762000" cy="259045"/>
    <xdr:sp macro="" textlink="">
      <xdr:nvSpPr>
        <xdr:cNvPr id="277" name="テキスト ボックス 276"/>
        <xdr:cNvSpPr txBox="1"/>
      </xdr:nvSpPr>
      <xdr:spPr>
        <a:xfrm>
          <a:off x="14401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80" name="楕円 279"/>
        <xdr:cNvSpPr/>
      </xdr:nvSpPr>
      <xdr:spPr>
        <a:xfrm>
          <a:off x="12954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81" name="テキスト ボックス 280"/>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補助費等は、類似団体平均値と比較して</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ポイント上回っている。補助費等における経常経費充当一般財源等は、前年度比で</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増加している。この主な要因は、地域公共交通に係る補助金、有人国境離島法に基づく、航路・航空路の運賃低廉化に対する負担金及び雇用機会拡充に係る補助金に加え、本市基幹作物であるさとうきびの不作によるさとうきび生産者経営安定化支援緊急対策事業補助金や第２子以降の児童生徒に対する給食費無償化事業補助金が加わったことなどによるもの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133858</xdr:rowOff>
    </xdr:to>
    <xdr:cxnSp macro="">
      <xdr:nvCxnSpPr>
        <xdr:cNvPr id="311" name="直線コネクタ 310"/>
        <xdr:cNvCxnSpPr/>
      </xdr:nvCxnSpPr>
      <xdr:spPr>
        <a:xfrm>
          <a:off x="15671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38</xdr:row>
      <xdr:rowOff>8128</xdr:rowOff>
    </xdr:to>
    <xdr:cxnSp macro="">
      <xdr:nvCxnSpPr>
        <xdr:cNvPr id="314" name="直線コネクタ 313"/>
        <xdr:cNvCxnSpPr/>
      </xdr:nvCxnSpPr>
      <xdr:spPr>
        <a:xfrm flipV="1">
          <a:off x="14782800" y="6450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8128</xdr:rowOff>
    </xdr:to>
    <xdr:cxnSp macro="">
      <xdr:nvCxnSpPr>
        <xdr:cNvPr id="317" name="直線コネクタ 316"/>
        <xdr:cNvCxnSpPr/>
      </xdr:nvCxnSpPr>
      <xdr:spPr>
        <a:xfrm>
          <a:off x="13893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115570</xdr:rowOff>
    </xdr:to>
    <xdr:cxnSp macro="">
      <xdr:nvCxnSpPr>
        <xdr:cNvPr id="320" name="直線コネクタ 319"/>
        <xdr:cNvCxnSpPr/>
      </xdr:nvCxnSpPr>
      <xdr:spPr>
        <a:xfrm>
          <a:off x="13004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30" name="楕円 329"/>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1"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2" name="楕円 331"/>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3" name="テキスト ボックス 332"/>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4" name="楕円 333"/>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5" name="テキスト ボックス 334"/>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6" name="楕円 335"/>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7" name="テキスト ボックス 336"/>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8" name="楕円 33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9" name="テキスト ボックス 33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公債費は、類似団体平均値にして、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新規の地方債発行の抑制や任意の繰上償還により、経年変化では、公債費の比率は、改善傾向にあ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ポイント上昇している。これは、平成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２６年度から平成２７年度にかけて行った大型の普通建設事業による元金償還が開始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引き続き、元金償還額を上回る地方債の発行を抑制していく。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14605</xdr:rowOff>
    </xdr:to>
    <xdr:cxnSp macro="">
      <xdr:nvCxnSpPr>
        <xdr:cNvPr id="371" name="直線コネクタ 370"/>
        <xdr:cNvCxnSpPr/>
      </xdr:nvCxnSpPr>
      <xdr:spPr>
        <a:xfrm>
          <a:off x="3987800" y="128485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75</xdr:row>
      <xdr:rowOff>3175</xdr:rowOff>
    </xdr:to>
    <xdr:cxnSp macro="">
      <xdr:nvCxnSpPr>
        <xdr:cNvPr id="374" name="直線コネクタ 373"/>
        <xdr:cNvCxnSpPr/>
      </xdr:nvCxnSpPr>
      <xdr:spPr>
        <a:xfrm flipV="1">
          <a:off x="3098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3175</xdr:rowOff>
    </xdr:from>
    <xdr:to>
      <xdr:col>15</xdr:col>
      <xdr:colOff>98425</xdr:colOff>
      <xdr:row>75</xdr:row>
      <xdr:rowOff>3175</xdr:rowOff>
    </xdr:to>
    <xdr:cxnSp macro="">
      <xdr:nvCxnSpPr>
        <xdr:cNvPr id="377" name="直線コネクタ 376"/>
        <xdr:cNvCxnSpPr/>
      </xdr:nvCxnSpPr>
      <xdr:spPr>
        <a:xfrm>
          <a:off x="2209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xdr:rowOff>
    </xdr:from>
    <xdr:to>
      <xdr:col>11</xdr:col>
      <xdr:colOff>9525</xdr:colOff>
      <xdr:row>75</xdr:row>
      <xdr:rowOff>8890</xdr:rowOff>
    </xdr:to>
    <xdr:cxnSp macro="">
      <xdr:nvCxnSpPr>
        <xdr:cNvPr id="380" name="直線コネクタ 379"/>
        <xdr:cNvCxnSpPr/>
      </xdr:nvCxnSpPr>
      <xdr:spPr>
        <a:xfrm flipV="1">
          <a:off x="1320800" y="128619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90" name="楕円 389"/>
        <xdr:cNvSpPr/>
      </xdr:nvSpPr>
      <xdr:spPr>
        <a:xfrm>
          <a:off x="47752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151782</xdr:rowOff>
    </xdr:from>
    <xdr:ext cx="762000" cy="259045"/>
    <xdr:sp macro="" textlink="">
      <xdr:nvSpPr>
        <xdr:cNvPr id="391" name="公債費該当値テキスト"/>
        <xdr:cNvSpPr txBox="1"/>
      </xdr:nvSpPr>
      <xdr:spPr>
        <a:xfrm>
          <a:off x="4914900" y="126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2" name="楕円 391"/>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3" name="テキスト ボックス 392"/>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4" name="楕円 393"/>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64152</xdr:rowOff>
    </xdr:from>
    <xdr:ext cx="762000" cy="259045"/>
    <xdr:sp macro="" textlink="">
      <xdr:nvSpPr>
        <xdr:cNvPr id="395" name="テキスト ボックス 394"/>
        <xdr:cNvSpPr txBox="1"/>
      </xdr:nvSpPr>
      <xdr:spPr>
        <a:xfrm>
          <a:off x="2717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123825</xdr:rowOff>
    </xdr:from>
    <xdr:to>
      <xdr:col>11</xdr:col>
      <xdr:colOff>60325</xdr:colOff>
      <xdr:row>75</xdr:row>
      <xdr:rowOff>53975</xdr:rowOff>
    </xdr:to>
    <xdr:sp macro="" textlink="">
      <xdr:nvSpPr>
        <xdr:cNvPr id="396" name="楕円 395"/>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64152</xdr:rowOff>
    </xdr:from>
    <xdr:ext cx="762000" cy="259045"/>
    <xdr:sp macro="" textlink="">
      <xdr:nvSpPr>
        <xdr:cNvPr id="397" name="テキスト ボックス 396"/>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8" name="楕円 397"/>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9" name="テキスト ボックス 398"/>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公債費以外は、類似団体平均値を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主な要因としては、補助費等における、本市特有のさとうきび生産者経営安定化支援緊急対策事業補助金や第２子以降の児童生徒に対する給食費無償化事業補助金、扶助費における市独自の子育て支援に係る経費などが挙げられる。　多様化する市民ニーズに対応するために、事務事業評価を行い、費用対効果を踏まえて、事業精査を図る。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24130</xdr:rowOff>
    </xdr:from>
    <xdr:to>
      <xdr:col>82</xdr:col>
      <xdr:colOff>107950</xdr:colOff>
      <xdr:row>78</xdr:row>
      <xdr:rowOff>66039</xdr:rowOff>
    </xdr:to>
    <xdr:cxnSp macro="">
      <xdr:nvCxnSpPr>
        <xdr:cNvPr id="432" name="直線コネクタ 431"/>
        <xdr:cNvCxnSpPr/>
      </xdr:nvCxnSpPr>
      <xdr:spPr>
        <a:xfrm>
          <a:off x="15671800" y="133972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24130</xdr:rowOff>
    </xdr:from>
    <xdr:to>
      <xdr:col>78</xdr:col>
      <xdr:colOff>69850</xdr:colOff>
      <xdr:row>78</xdr:row>
      <xdr:rowOff>134620</xdr:rowOff>
    </xdr:to>
    <xdr:cxnSp macro="">
      <xdr:nvCxnSpPr>
        <xdr:cNvPr id="435" name="直線コネクタ 434"/>
        <xdr:cNvCxnSpPr/>
      </xdr:nvCxnSpPr>
      <xdr:spPr>
        <a:xfrm flipV="1">
          <a:off x="14782800" y="13397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24130</xdr:rowOff>
    </xdr:from>
    <xdr:to>
      <xdr:col>73</xdr:col>
      <xdr:colOff>180975</xdr:colOff>
      <xdr:row>78</xdr:row>
      <xdr:rowOff>134620</xdr:rowOff>
    </xdr:to>
    <xdr:cxnSp macro="">
      <xdr:nvCxnSpPr>
        <xdr:cNvPr id="438" name="直線コネクタ 437"/>
        <xdr:cNvCxnSpPr/>
      </xdr:nvCxnSpPr>
      <xdr:spPr>
        <a:xfrm>
          <a:off x="13893800" y="13397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24130</xdr:rowOff>
    </xdr:from>
    <xdr:to>
      <xdr:col>69</xdr:col>
      <xdr:colOff>92075</xdr:colOff>
      <xdr:row>79</xdr:row>
      <xdr:rowOff>12700</xdr:rowOff>
    </xdr:to>
    <xdr:cxnSp macro="">
      <xdr:nvCxnSpPr>
        <xdr:cNvPr id="441" name="直線コネクタ 440"/>
        <xdr:cNvCxnSpPr/>
      </xdr:nvCxnSpPr>
      <xdr:spPr>
        <a:xfrm flipV="1">
          <a:off x="13004800" y="13397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15239</xdr:rowOff>
    </xdr:from>
    <xdr:to>
      <xdr:col>82</xdr:col>
      <xdr:colOff>158750</xdr:colOff>
      <xdr:row>78</xdr:row>
      <xdr:rowOff>116839</xdr:rowOff>
    </xdr:to>
    <xdr:sp macro="" textlink="">
      <xdr:nvSpPr>
        <xdr:cNvPr id="451" name="楕円 450"/>
        <xdr:cNvSpPr/>
      </xdr:nvSpPr>
      <xdr:spPr>
        <a:xfrm>
          <a:off x="16459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158766</xdr:rowOff>
    </xdr:from>
    <xdr:ext cx="762000" cy="259045"/>
    <xdr:sp macro="" textlink="">
      <xdr:nvSpPr>
        <xdr:cNvPr id="452" name="公債費以外該当値テキスト"/>
        <xdr:cNvSpPr txBox="1"/>
      </xdr:nvSpPr>
      <xdr:spPr>
        <a:xfrm>
          <a:off x="16598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144780</xdr:rowOff>
    </xdr:from>
    <xdr:to>
      <xdr:col>78</xdr:col>
      <xdr:colOff>120650</xdr:colOff>
      <xdr:row>78</xdr:row>
      <xdr:rowOff>74930</xdr:rowOff>
    </xdr:to>
    <xdr:sp macro="" textlink="">
      <xdr:nvSpPr>
        <xdr:cNvPr id="453" name="楕円 45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59707</xdr:rowOff>
    </xdr:from>
    <xdr:ext cx="736600" cy="259045"/>
    <xdr:sp macro="" textlink="">
      <xdr:nvSpPr>
        <xdr:cNvPr id="454" name="テキスト ボックス 45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83820</xdr:rowOff>
    </xdr:from>
    <xdr:to>
      <xdr:col>74</xdr:col>
      <xdr:colOff>31750</xdr:colOff>
      <xdr:row>79</xdr:row>
      <xdr:rowOff>13970</xdr:rowOff>
    </xdr:to>
    <xdr:sp macro="" textlink="">
      <xdr:nvSpPr>
        <xdr:cNvPr id="455" name="楕円 454"/>
        <xdr:cNvSpPr/>
      </xdr:nvSpPr>
      <xdr:spPr>
        <a:xfrm>
          <a:off x="14732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56" name="テキスト ボックス 455"/>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57" name="楕円 456"/>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58" name="テキスト ボックス 457"/>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133350</xdr:rowOff>
    </xdr:from>
    <xdr:to>
      <xdr:col>65</xdr:col>
      <xdr:colOff>53975</xdr:colOff>
      <xdr:row>79</xdr:row>
      <xdr:rowOff>63500</xdr:rowOff>
    </xdr:to>
    <xdr:sp macro="" textlink="">
      <xdr:nvSpPr>
        <xdr:cNvPr id="459" name="楕円 458"/>
        <xdr:cNvSpPr/>
      </xdr:nvSpPr>
      <xdr:spPr>
        <a:xfrm>
          <a:off x="12954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48277</xdr:rowOff>
    </xdr:from>
    <xdr:ext cx="762000" cy="259045"/>
    <xdr:sp macro="" textlink="">
      <xdr:nvSpPr>
        <xdr:cNvPr id="460" name="テキスト ボックス 459"/>
        <xdr:cNvSpPr txBox="1"/>
      </xdr:nvSpPr>
      <xdr:spPr>
        <a:xfrm>
          <a:off x="12623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102235</xdr:rowOff>
    </xdr:from>
    <xdr:to>
      <xdr:col>29</xdr:col>
      <xdr:colOff>127000</xdr:colOff>
      <xdr:row>15</xdr:row>
      <xdr:rowOff>137643</xdr:rowOff>
    </xdr:to>
    <xdr:cxnSp macro="">
      <xdr:nvCxnSpPr>
        <xdr:cNvPr id="50" name="直線コネクタ 49"/>
        <xdr:cNvCxnSpPr/>
      </xdr:nvCxnSpPr>
      <xdr:spPr bwMode="auto">
        <a:xfrm flipV="1">
          <a:off x="5003800" y="2721610"/>
          <a:ext cx="647700" cy="3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137643</xdr:rowOff>
    </xdr:from>
    <xdr:to>
      <xdr:col>26</xdr:col>
      <xdr:colOff>50800</xdr:colOff>
      <xdr:row>16</xdr:row>
      <xdr:rowOff>20409</xdr:rowOff>
    </xdr:to>
    <xdr:cxnSp macro="">
      <xdr:nvCxnSpPr>
        <xdr:cNvPr id="53" name="直線コネクタ 52"/>
        <xdr:cNvCxnSpPr/>
      </xdr:nvCxnSpPr>
      <xdr:spPr bwMode="auto">
        <a:xfrm flipV="1">
          <a:off x="4305300" y="2757018"/>
          <a:ext cx="698500" cy="54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20409</xdr:rowOff>
    </xdr:from>
    <xdr:to>
      <xdr:col>22</xdr:col>
      <xdr:colOff>114300</xdr:colOff>
      <xdr:row>16</xdr:row>
      <xdr:rowOff>38252</xdr:rowOff>
    </xdr:to>
    <xdr:cxnSp macro="">
      <xdr:nvCxnSpPr>
        <xdr:cNvPr id="56" name="直線コネクタ 55"/>
        <xdr:cNvCxnSpPr/>
      </xdr:nvCxnSpPr>
      <xdr:spPr bwMode="auto">
        <a:xfrm flipV="1">
          <a:off x="3606800" y="2811234"/>
          <a:ext cx="698500" cy="17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18936</xdr:rowOff>
    </xdr:from>
    <xdr:to>
      <xdr:col>18</xdr:col>
      <xdr:colOff>177800</xdr:colOff>
      <xdr:row>16</xdr:row>
      <xdr:rowOff>38252</xdr:rowOff>
    </xdr:to>
    <xdr:cxnSp macro="">
      <xdr:nvCxnSpPr>
        <xdr:cNvPr id="59" name="直線コネクタ 58"/>
        <xdr:cNvCxnSpPr/>
      </xdr:nvCxnSpPr>
      <xdr:spPr bwMode="auto">
        <a:xfrm>
          <a:off x="2908300" y="2809761"/>
          <a:ext cx="698500" cy="19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51435</xdr:rowOff>
    </xdr:from>
    <xdr:to>
      <xdr:col>29</xdr:col>
      <xdr:colOff>177800</xdr:colOff>
      <xdr:row>15</xdr:row>
      <xdr:rowOff>153035</xdr:rowOff>
    </xdr:to>
    <xdr:sp macro="" textlink="">
      <xdr:nvSpPr>
        <xdr:cNvPr id="69" name="楕円 68"/>
        <xdr:cNvSpPr/>
      </xdr:nvSpPr>
      <xdr:spPr bwMode="auto">
        <a:xfrm>
          <a:off x="5600700" y="267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67962</xdr:rowOff>
    </xdr:from>
    <xdr:ext cx="762000" cy="259045"/>
    <xdr:sp macro="" textlink="">
      <xdr:nvSpPr>
        <xdr:cNvPr id="70" name="人口1人当たり決算額の推移該当値テキスト130"/>
        <xdr:cNvSpPr txBox="1"/>
      </xdr:nvSpPr>
      <xdr:spPr>
        <a:xfrm>
          <a:off x="57404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86843</xdr:rowOff>
    </xdr:from>
    <xdr:to>
      <xdr:col>26</xdr:col>
      <xdr:colOff>101600</xdr:colOff>
      <xdr:row>16</xdr:row>
      <xdr:rowOff>16993</xdr:rowOff>
    </xdr:to>
    <xdr:sp macro="" textlink="">
      <xdr:nvSpPr>
        <xdr:cNvPr id="71" name="楕円 70"/>
        <xdr:cNvSpPr/>
      </xdr:nvSpPr>
      <xdr:spPr bwMode="auto">
        <a:xfrm>
          <a:off x="4953000" y="270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27170</xdr:rowOff>
    </xdr:from>
    <xdr:ext cx="736600" cy="259045"/>
    <xdr:sp macro="" textlink="">
      <xdr:nvSpPr>
        <xdr:cNvPr id="72" name="テキスト ボックス 71"/>
        <xdr:cNvSpPr txBox="1"/>
      </xdr:nvSpPr>
      <xdr:spPr>
        <a:xfrm>
          <a:off x="4622800" y="247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141059</xdr:rowOff>
    </xdr:from>
    <xdr:to>
      <xdr:col>22</xdr:col>
      <xdr:colOff>165100</xdr:colOff>
      <xdr:row>16</xdr:row>
      <xdr:rowOff>71209</xdr:rowOff>
    </xdr:to>
    <xdr:sp macro="" textlink="">
      <xdr:nvSpPr>
        <xdr:cNvPr id="73" name="楕円 72"/>
        <xdr:cNvSpPr/>
      </xdr:nvSpPr>
      <xdr:spPr bwMode="auto">
        <a:xfrm>
          <a:off x="4254500" y="276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81386</xdr:rowOff>
    </xdr:from>
    <xdr:ext cx="762000" cy="259045"/>
    <xdr:sp macro="" textlink="">
      <xdr:nvSpPr>
        <xdr:cNvPr id="74" name="テキスト ボックス 73"/>
        <xdr:cNvSpPr txBox="1"/>
      </xdr:nvSpPr>
      <xdr:spPr>
        <a:xfrm>
          <a:off x="3924300" y="252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158902</xdr:rowOff>
    </xdr:from>
    <xdr:to>
      <xdr:col>19</xdr:col>
      <xdr:colOff>38100</xdr:colOff>
      <xdr:row>16</xdr:row>
      <xdr:rowOff>89052</xdr:rowOff>
    </xdr:to>
    <xdr:sp macro="" textlink="">
      <xdr:nvSpPr>
        <xdr:cNvPr id="75" name="楕円 74"/>
        <xdr:cNvSpPr/>
      </xdr:nvSpPr>
      <xdr:spPr bwMode="auto">
        <a:xfrm>
          <a:off x="3556000" y="277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99229</xdr:rowOff>
    </xdr:from>
    <xdr:ext cx="762000" cy="259045"/>
    <xdr:sp macro="" textlink="">
      <xdr:nvSpPr>
        <xdr:cNvPr id="76" name="テキスト ボックス 75"/>
        <xdr:cNvSpPr txBox="1"/>
      </xdr:nvSpPr>
      <xdr:spPr>
        <a:xfrm>
          <a:off x="3225800" y="254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139586</xdr:rowOff>
    </xdr:from>
    <xdr:to>
      <xdr:col>15</xdr:col>
      <xdr:colOff>101600</xdr:colOff>
      <xdr:row>16</xdr:row>
      <xdr:rowOff>69736</xdr:rowOff>
    </xdr:to>
    <xdr:sp macro="" textlink="">
      <xdr:nvSpPr>
        <xdr:cNvPr id="77" name="楕円 76"/>
        <xdr:cNvSpPr/>
      </xdr:nvSpPr>
      <xdr:spPr bwMode="auto">
        <a:xfrm>
          <a:off x="2857500" y="275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79913</xdr:rowOff>
    </xdr:from>
    <xdr:ext cx="762000" cy="259045"/>
    <xdr:sp macro="" textlink="">
      <xdr:nvSpPr>
        <xdr:cNvPr id="78" name="テキスト ボックス 77"/>
        <xdr:cNvSpPr txBox="1"/>
      </xdr:nvSpPr>
      <xdr:spPr>
        <a:xfrm>
          <a:off x="2527300" y="25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310257</xdr:rowOff>
    </xdr:from>
    <xdr:to>
      <xdr:col>29</xdr:col>
      <xdr:colOff>127000</xdr:colOff>
      <xdr:row>37</xdr:row>
      <xdr:rowOff>323878</xdr:rowOff>
    </xdr:to>
    <xdr:cxnSp macro="">
      <xdr:nvCxnSpPr>
        <xdr:cNvPr id="112" name="直線コネクタ 111"/>
        <xdr:cNvCxnSpPr/>
      </xdr:nvCxnSpPr>
      <xdr:spPr bwMode="auto">
        <a:xfrm flipV="1">
          <a:off x="5003800" y="7434957"/>
          <a:ext cx="6477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295035</xdr:rowOff>
    </xdr:from>
    <xdr:ext cx="762000" cy="259045"/>
    <xdr:sp macro="" textlink="">
      <xdr:nvSpPr>
        <xdr:cNvPr id="113" name="人口1人当たり決算額の推移平均値テキスト445"/>
        <xdr:cNvSpPr txBox="1"/>
      </xdr:nvSpPr>
      <xdr:spPr>
        <a:xfrm>
          <a:off x="5740400" y="741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323878</xdr:rowOff>
    </xdr:from>
    <xdr:to>
      <xdr:col>26</xdr:col>
      <xdr:colOff>50800</xdr:colOff>
      <xdr:row>37</xdr:row>
      <xdr:rowOff>324777</xdr:rowOff>
    </xdr:to>
    <xdr:cxnSp macro="">
      <xdr:nvCxnSpPr>
        <xdr:cNvPr id="115" name="直線コネクタ 114"/>
        <xdr:cNvCxnSpPr/>
      </xdr:nvCxnSpPr>
      <xdr:spPr bwMode="auto">
        <a:xfrm flipV="1">
          <a:off x="4305300" y="7448578"/>
          <a:ext cx="698500" cy="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321980</xdr:rowOff>
    </xdr:from>
    <xdr:to>
      <xdr:col>22</xdr:col>
      <xdr:colOff>114300</xdr:colOff>
      <xdr:row>37</xdr:row>
      <xdr:rowOff>324777</xdr:rowOff>
    </xdr:to>
    <xdr:cxnSp macro="">
      <xdr:nvCxnSpPr>
        <xdr:cNvPr id="118" name="直線コネクタ 117"/>
        <xdr:cNvCxnSpPr/>
      </xdr:nvCxnSpPr>
      <xdr:spPr bwMode="auto">
        <a:xfrm>
          <a:off x="3606800" y="7446680"/>
          <a:ext cx="698500" cy="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321980</xdr:rowOff>
    </xdr:from>
    <xdr:to>
      <xdr:col>18</xdr:col>
      <xdr:colOff>177800</xdr:colOff>
      <xdr:row>38</xdr:row>
      <xdr:rowOff>2504</xdr:rowOff>
    </xdr:to>
    <xdr:cxnSp macro="">
      <xdr:nvCxnSpPr>
        <xdr:cNvPr id="121" name="直線コネクタ 120"/>
        <xdr:cNvCxnSpPr/>
      </xdr:nvCxnSpPr>
      <xdr:spPr bwMode="auto">
        <a:xfrm flipV="1">
          <a:off x="2908300" y="7446680"/>
          <a:ext cx="698500" cy="2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259457</xdr:rowOff>
    </xdr:from>
    <xdr:to>
      <xdr:col>29</xdr:col>
      <xdr:colOff>177800</xdr:colOff>
      <xdr:row>38</xdr:row>
      <xdr:rowOff>18157</xdr:rowOff>
    </xdr:to>
    <xdr:sp macro="" textlink="">
      <xdr:nvSpPr>
        <xdr:cNvPr id="131" name="楕円 130"/>
        <xdr:cNvSpPr/>
      </xdr:nvSpPr>
      <xdr:spPr bwMode="auto">
        <a:xfrm>
          <a:off x="5600700" y="738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104534</xdr:rowOff>
    </xdr:from>
    <xdr:ext cx="762000" cy="259045"/>
    <xdr:sp macro="" textlink="">
      <xdr:nvSpPr>
        <xdr:cNvPr id="132" name="人口1人当たり決算額の推移該当値テキスト445"/>
        <xdr:cNvSpPr txBox="1"/>
      </xdr:nvSpPr>
      <xdr:spPr>
        <a:xfrm>
          <a:off x="5740400" y="722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273078</xdr:rowOff>
    </xdr:from>
    <xdr:to>
      <xdr:col>26</xdr:col>
      <xdr:colOff>101600</xdr:colOff>
      <xdr:row>38</xdr:row>
      <xdr:rowOff>31778</xdr:rowOff>
    </xdr:to>
    <xdr:sp macro="" textlink="">
      <xdr:nvSpPr>
        <xdr:cNvPr id="133" name="楕円 132"/>
        <xdr:cNvSpPr/>
      </xdr:nvSpPr>
      <xdr:spPr bwMode="auto">
        <a:xfrm>
          <a:off x="4953000" y="739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41955</xdr:rowOff>
    </xdr:from>
    <xdr:ext cx="736600" cy="259045"/>
    <xdr:sp macro="" textlink="">
      <xdr:nvSpPr>
        <xdr:cNvPr id="134" name="テキスト ボックス 133"/>
        <xdr:cNvSpPr txBox="1"/>
      </xdr:nvSpPr>
      <xdr:spPr>
        <a:xfrm>
          <a:off x="4622800" y="716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273977</xdr:rowOff>
    </xdr:from>
    <xdr:to>
      <xdr:col>22</xdr:col>
      <xdr:colOff>165100</xdr:colOff>
      <xdr:row>38</xdr:row>
      <xdr:rowOff>32677</xdr:rowOff>
    </xdr:to>
    <xdr:sp macro="" textlink="">
      <xdr:nvSpPr>
        <xdr:cNvPr id="135" name="楕円 134"/>
        <xdr:cNvSpPr/>
      </xdr:nvSpPr>
      <xdr:spPr bwMode="auto">
        <a:xfrm>
          <a:off x="4254500" y="73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42854</xdr:rowOff>
    </xdr:from>
    <xdr:ext cx="762000" cy="259045"/>
    <xdr:sp macro="" textlink="">
      <xdr:nvSpPr>
        <xdr:cNvPr id="136" name="テキスト ボックス 135"/>
        <xdr:cNvSpPr txBox="1"/>
      </xdr:nvSpPr>
      <xdr:spPr>
        <a:xfrm>
          <a:off x="3924300" y="716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271180</xdr:rowOff>
    </xdr:from>
    <xdr:to>
      <xdr:col>19</xdr:col>
      <xdr:colOff>38100</xdr:colOff>
      <xdr:row>38</xdr:row>
      <xdr:rowOff>29880</xdr:rowOff>
    </xdr:to>
    <xdr:sp macro="" textlink="">
      <xdr:nvSpPr>
        <xdr:cNvPr id="137" name="楕円 136"/>
        <xdr:cNvSpPr/>
      </xdr:nvSpPr>
      <xdr:spPr bwMode="auto">
        <a:xfrm>
          <a:off x="3556000" y="739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40057</xdr:rowOff>
    </xdr:from>
    <xdr:ext cx="762000" cy="259045"/>
    <xdr:sp macro="" textlink="">
      <xdr:nvSpPr>
        <xdr:cNvPr id="138" name="テキスト ボックス 137"/>
        <xdr:cNvSpPr txBox="1"/>
      </xdr:nvSpPr>
      <xdr:spPr>
        <a:xfrm>
          <a:off x="3225800" y="716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294604</xdr:rowOff>
    </xdr:from>
    <xdr:to>
      <xdr:col>15</xdr:col>
      <xdr:colOff>101600</xdr:colOff>
      <xdr:row>38</xdr:row>
      <xdr:rowOff>53304</xdr:rowOff>
    </xdr:to>
    <xdr:sp macro="" textlink="">
      <xdr:nvSpPr>
        <xdr:cNvPr id="139" name="楕円 138"/>
        <xdr:cNvSpPr/>
      </xdr:nvSpPr>
      <xdr:spPr bwMode="auto">
        <a:xfrm>
          <a:off x="2857500" y="7419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38081</xdr:rowOff>
    </xdr:from>
    <xdr:ext cx="762000" cy="259045"/>
    <xdr:sp macro="" textlink="">
      <xdr:nvSpPr>
        <xdr:cNvPr id="140" name="テキスト ボックス 139"/>
        <xdr:cNvSpPr txBox="1"/>
      </xdr:nvSpPr>
      <xdr:spPr>
        <a:xfrm>
          <a:off x="2527300" y="750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72314</xdr:rowOff>
    </xdr:from>
    <xdr:to>
      <xdr:col>24</xdr:col>
      <xdr:colOff>63500</xdr:colOff>
      <xdr:row>34</xdr:row>
      <xdr:rowOff>94247</xdr:rowOff>
    </xdr:to>
    <xdr:cxnSp macro="">
      <xdr:nvCxnSpPr>
        <xdr:cNvPr id="61" name="直線コネクタ 60"/>
        <xdr:cNvCxnSpPr/>
      </xdr:nvCxnSpPr>
      <xdr:spPr>
        <a:xfrm>
          <a:off x="3797300" y="5901614"/>
          <a:ext cx="8382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72314</xdr:rowOff>
    </xdr:from>
    <xdr:to>
      <xdr:col>19</xdr:col>
      <xdr:colOff>177800</xdr:colOff>
      <xdr:row>34</xdr:row>
      <xdr:rowOff>94907</xdr:rowOff>
    </xdr:to>
    <xdr:cxnSp macro="">
      <xdr:nvCxnSpPr>
        <xdr:cNvPr id="64" name="直線コネクタ 63"/>
        <xdr:cNvCxnSpPr/>
      </xdr:nvCxnSpPr>
      <xdr:spPr>
        <a:xfrm flipV="1">
          <a:off x="2908300" y="5901614"/>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94907</xdr:rowOff>
    </xdr:from>
    <xdr:to>
      <xdr:col>15</xdr:col>
      <xdr:colOff>50800</xdr:colOff>
      <xdr:row>34</xdr:row>
      <xdr:rowOff>129603</xdr:rowOff>
    </xdr:to>
    <xdr:cxnSp macro="">
      <xdr:nvCxnSpPr>
        <xdr:cNvPr id="67" name="直線コネクタ 66"/>
        <xdr:cNvCxnSpPr/>
      </xdr:nvCxnSpPr>
      <xdr:spPr>
        <a:xfrm flipV="1">
          <a:off x="2019300" y="5924207"/>
          <a:ext cx="8890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103861</xdr:rowOff>
    </xdr:from>
    <xdr:to>
      <xdr:col>10</xdr:col>
      <xdr:colOff>114300</xdr:colOff>
      <xdr:row>34</xdr:row>
      <xdr:rowOff>129603</xdr:rowOff>
    </xdr:to>
    <xdr:cxnSp macro="">
      <xdr:nvCxnSpPr>
        <xdr:cNvPr id="70" name="直線コネクタ 69"/>
        <xdr:cNvCxnSpPr/>
      </xdr:nvCxnSpPr>
      <xdr:spPr>
        <a:xfrm>
          <a:off x="1130300" y="5761711"/>
          <a:ext cx="889000" cy="1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43447</xdr:rowOff>
    </xdr:from>
    <xdr:to>
      <xdr:col>24</xdr:col>
      <xdr:colOff>114300</xdr:colOff>
      <xdr:row>34</xdr:row>
      <xdr:rowOff>145047</xdr:rowOff>
    </xdr:to>
    <xdr:sp macro="" textlink="">
      <xdr:nvSpPr>
        <xdr:cNvPr id="80" name="楕円 79"/>
        <xdr:cNvSpPr/>
      </xdr:nvSpPr>
      <xdr:spPr>
        <a:xfrm>
          <a:off x="4584700" y="58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66324</xdr:rowOff>
    </xdr:from>
    <xdr:ext cx="534377" cy="259045"/>
    <xdr:sp macro="" textlink="">
      <xdr:nvSpPr>
        <xdr:cNvPr id="81" name="人件費該当値テキスト"/>
        <xdr:cNvSpPr txBox="1"/>
      </xdr:nvSpPr>
      <xdr:spPr>
        <a:xfrm>
          <a:off x="4686300" y="57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21514</xdr:rowOff>
    </xdr:from>
    <xdr:to>
      <xdr:col>20</xdr:col>
      <xdr:colOff>38100</xdr:colOff>
      <xdr:row>34</xdr:row>
      <xdr:rowOff>123114</xdr:rowOff>
    </xdr:to>
    <xdr:sp macro="" textlink="">
      <xdr:nvSpPr>
        <xdr:cNvPr id="82" name="楕円 81"/>
        <xdr:cNvSpPr/>
      </xdr:nvSpPr>
      <xdr:spPr>
        <a:xfrm>
          <a:off x="3746500" y="58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139641</xdr:rowOff>
    </xdr:from>
    <xdr:ext cx="534377" cy="259045"/>
    <xdr:sp macro="" textlink="">
      <xdr:nvSpPr>
        <xdr:cNvPr id="83" name="テキスト ボックス 82"/>
        <xdr:cNvSpPr txBox="1"/>
      </xdr:nvSpPr>
      <xdr:spPr>
        <a:xfrm>
          <a:off x="3530111" y="562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44107</xdr:rowOff>
    </xdr:from>
    <xdr:to>
      <xdr:col>15</xdr:col>
      <xdr:colOff>101600</xdr:colOff>
      <xdr:row>34</xdr:row>
      <xdr:rowOff>145707</xdr:rowOff>
    </xdr:to>
    <xdr:sp macro="" textlink="">
      <xdr:nvSpPr>
        <xdr:cNvPr id="84" name="楕円 83"/>
        <xdr:cNvSpPr/>
      </xdr:nvSpPr>
      <xdr:spPr>
        <a:xfrm>
          <a:off x="2857500" y="58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162234</xdr:rowOff>
    </xdr:from>
    <xdr:ext cx="534377" cy="259045"/>
    <xdr:sp macro="" textlink="">
      <xdr:nvSpPr>
        <xdr:cNvPr id="85" name="テキスト ボックス 84"/>
        <xdr:cNvSpPr txBox="1"/>
      </xdr:nvSpPr>
      <xdr:spPr>
        <a:xfrm>
          <a:off x="2641111" y="56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78803</xdr:rowOff>
    </xdr:from>
    <xdr:to>
      <xdr:col>10</xdr:col>
      <xdr:colOff>165100</xdr:colOff>
      <xdr:row>35</xdr:row>
      <xdr:rowOff>8953</xdr:rowOff>
    </xdr:to>
    <xdr:sp macro="" textlink="">
      <xdr:nvSpPr>
        <xdr:cNvPr id="86" name="楕円 85"/>
        <xdr:cNvSpPr/>
      </xdr:nvSpPr>
      <xdr:spPr>
        <a:xfrm>
          <a:off x="1968500" y="5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25480</xdr:rowOff>
    </xdr:from>
    <xdr:ext cx="534377" cy="259045"/>
    <xdr:sp macro="" textlink="">
      <xdr:nvSpPr>
        <xdr:cNvPr id="87" name="テキスト ボックス 86"/>
        <xdr:cNvSpPr txBox="1"/>
      </xdr:nvSpPr>
      <xdr:spPr>
        <a:xfrm>
          <a:off x="1752111" y="5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53061</xdr:rowOff>
    </xdr:from>
    <xdr:to>
      <xdr:col>6</xdr:col>
      <xdr:colOff>38100</xdr:colOff>
      <xdr:row>33</xdr:row>
      <xdr:rowOff>154661</xdr:rowOff>
    </xdr:to>
    <xdr:sp macro="" textlink="">
      <xdr:nvSpPr>
        <xdr:cNvPr id="88" name="楕円 87"/>
        <xdr:cNvSpPr/>
      </xdr:nvSpPr>
      <xdr:spPr>
        <a:xfrm>
          <a:off x="1079500" y="57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171188</xdr:rowOff>
    </xdr:from>
    <xdr:ext cx="599010" cy="259045"/>
    <xdr:sp macro="" textlink="">
      <xdr:nvSpPr>
        <xdr:cNvPr id="89" name="テキスト ボックス 88"/>
        <xdr:cNvSpPr txBox="1"/>
      </xdr:nvSpPr>
      <xdr:spPr>
        <a:xfrm>
          <a:off x="830795" y="548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124645</xdr:rowOff>
    </xdr:from>
    <xdr:to>
      <xdr:col>24</xdr:col>
      <xdr:colOff>63500</xdr:colOff>
      <xdr:row>56</xdr:row>
      <xdr:rowOff>157335</xdr:rowOff>
    </xdr:to>
    <xdr:cxnSp macro="">
      <xdr:nvCxnSpPr>
        <xdr:cNvPr id="121" name="直線コネクタ 120"/>
        <xdr:cNvCxnSpPr/>
      </xdr:nvCxnSpPr>
      <xdr:spPr>
        <a:xfrm flipV="1">
          <a:off x="3797300" y="9725845"/>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157335</xdr:rowOff>
    </xdr:from>
    <xdr:to>
      <xdr:col>19</xdr:col>
      <xdr:colOff>177800</xdr:colOff>
      <xdr:row>57</xdr:row>
      <xdr:rowOff>22014</xdr:rowOff>
    </xdr:to>
    <xdr:cxnSp macro="">
      <xdr:nvCxnSpPr>
        <xdr:cNvPr id="124" name="直線コネクタ 123"/>
        <xdr:cNvCxnSpPr/>
      </xdr:nvCxnSpPr>
      <xdr:spPr>
        <a:xfrm flipV="1">
          <a:off x="2908300" y="9758535"/>
          <a:ext cx="889000" cy="3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22014</xdr:rowOff>
    </xdr:from>
    <xdr:to>
      <xdr:col>15</xdr:col>
      <xdr:colOff>50800</xdr:colOff>
      <xdr:row>57</xdr:row>
      <xdr:rowOff>66135</xdr:rowOff>
    </xdr:to>
    <xdr:cxnSp macro="">
      <xdr:nvCxnSpPr>
        <xdr:cNvPr id="127" name="直線コネクタ 126"/>
        <xdr:cNvCxnSpPr/>
      </xdr:nvCxnSpPr>
      <xdr:spPr>
        <a:xfrm flipV="1">
          <a:off x="2019300" y="9794664"/>
          <a:ext cx="889000" cy="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66135</xdr:rowOff>
    </xdr:from>
    <xdr:to>
      <xdr:col>10</xdr:col>
      <xdr:colOff>114300</xdr:colOff>
      <xdr:row>57</xdr:row>
      <xdr:rowOff>141529</xdr:rowOff>
    </xdr:to>
    <xdr:cxnSp macro="">
      <xdr:nvCxnSpPr>
        <xdr:cNvPr id="130" name="直線コネクタ 129"/>
        <xdr:cNvCxnSpPr/>
      </xdr:nvCxnSpPr>
      <xdr:spPr>
        <a:xfrm flipV="1">
          <a:off x="1130300" y="9838785"/>
          <a:ext cx="8890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73845</xdr:rowOff>
    </xdr:from>
    <xdr:to>
      <xdr:col>24</xdr:col>
      <xdr:colOff>114300</xdr:colOff>
      <xdr:row>57</xdr:row>
      <xdr:rowOff>3995</xdr:rowOff>
    </xdr:to>
    <xdr:sp macro="" textlink="">
      <xdr:nvSpPr>
        <xdr:cNvPr id="140" name="楕円 139"/>
        <xdr:cNvSpPr/>
      </xdr:nvSpPr>
      <xdr:spPr>
        <a:xfrm>
          <a:off x="4584700" y="96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52272</xdr:rowOff>
    </xdr:from>
    <xdr:ext cx="534377" cy="259045"/>
    <xdr:sp macro="" textlink="">
      <xdr:nvSpPr>
        <xdr:cNvPr id="141" name="物件費該当値テキスト"/>
        <xdr:cNvSpPr txBox="1"/>
      </xdr:nvSpPr>
      <xdr:spPr>
        <a:xfrm>
          <a:off x="4686300" y="96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106535</xdr:rowOff>
    </xdr:from>
    <xdr:to>
      <xdr:col>20</xdr:col>
      <xdr:colOff>38100</xdr:colOff>
      <xdr:row>57</xdr:row>
      <xdr:rowOff>36685</xdr:rowOff>
    </xdr:to>
    <xdr:sp macro="" textlink="">
      <xdr:nvSpPr>
        <xdr:cNvPr id="142" name="楕円 141"/>
        <xdr:cNvSpPr/>
      </xdr:nvSpPr>
      <xdr:spPr>
        <a:xfrm>
          <a:off x="3746500" y="97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27812</xdr:rowOff>
    </xdr:from>
    <xdr:ext cx="534377" cy="259045"/>
    <xdr:sp macro="" textlink="">
      <xdr:nvSpPr>
        <xdr:cNvPr id="143" name="テキスト ボックス 142"/>
        <xdr:cNvSpPr txBox="1"/>
      </xdr:nvSpPr>
      <xdr:spPr>
        <a:xfrm>
          <a:off x="3530111" y="98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142664</xdr:rowOff>
    </xdr:from>
    <xdr:to>
      <xdr:col>15</xdr:col>
      <xdr:colOff>101600</xdr:colOff>
      <xdr:row>57</xdr:row>
      <xdr:rowOff>72814</xdr:rowOff>
    </xdr:to>
    <xdr:sp macro="" textlink="">
      <xdr:nvSpPr>
        <xdr:cNvPr id="144" name="楕円 143"/>
        <xdr:cNvSpPr/>
      </xdr:nvSpPr>
      <xdr:spPr>
        <a:xfrm>
          <a:off x="2857500" y="97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63941</xdr:rowOff>
    </xdr:from>
    <xdr:ext cx="534377" cy="259045"/>
    <xdr:sp macro="" textlink="">
      <xdr:nvSpPr>
        <xdr:cNvPr id="145" name="テキスト ボックス 144"/>
        <xdr:cNvSpPr txBox="1"/>
      </xdr:nvSpPr>
      <xdr:spPr>
        <a:xfrm>
          <a:off x="2641111" y="98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xdr:rowOff>
    </xdr:from>
    <xdr:to>
      <xdr:col>10</xdr:col>
      <xdr:colOff>165100</xdr:colOff>
      <xdr:row>57</xdr:row>
      <xdr:rowOff>116935</xdr:rowOff>
    </xdr:to>
    <xdr:sp macro="" textlink="">
      <xdr:nvSpPr>
        <xdr:cNvPr id="146" name="楕円 145"/>
        <xdr:cNvSpPr/>
      </xdr:nvSpPr>
      <xdr:spPr>
        <a:xfrm>
          <a:off x="1968500" y="97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108062</xdr:rowOff>
    </xdr:from>
    <xdr:ext cx="534377" cy="259045"/>
    <xdr:sp macro="" textlink="">
      <xdr:nvSpPr>
        <xdr:cNvPr id="147" name="テキスト ボックス 146"/>
        <xdr:cNvSpPr txBox="1"/>
      </xdr:nvSpPr>
      <xdr:spPr>
        <a:xfrm>
          <a:off x="1752111" y="98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90729</xdr:rowOff>
    </xdr:from>
    <xdr:to>
      <xdr:col>6</xdr:col>
      <xdr:colOff>38100</xdr:colOff>
      <xdr:row>58</xdr:row>
      <xdr:rowOff>20879</xdr:rowOff>
    </xdr:to>
    <xdr:sp macro="" textlink="">
      <xdr:nvSpPr>
        <xdr:cNvPr id="148" name="楕円 147"/>
        <xdr:cNvSpPr/>
      </xdr:nvSpPr>
      <xdr:spPr>
        <a:xfrm>
          <a:off x="1079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12006</xdr:rowOff>
    </xdr:from>
    <xdr:ext cx="534377" cy="259045"/>
    <xdr:sp macro="" textlink="">
      <xdr:nvSpPr>
        <xdr:cNvPr id="149" name="テキスト ボックス 148"/>
        <xdr:cNvSpPr txBox="1"/>
      </xdr:nvSpPr>
      <xdr:spPr>
        <a:xfrm>
          <a:off x="863111" y="99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23571</xdr:rowOff>
    </xdr:from>
    <xdr:to>
      <xdr:col>24</xdr:col>
      <xdr:colOff>63500</xdr:colOff>
      <xdr:row>78</xdr:row>
      <xdr:rowOff>41813</xdr:rowOff>
    </xdr:to>
    <xdr:cxnSp macro="">
      <xdr:nvCxnSpPr>
        <xdr:cNvPr id="176" name="直線コネクタ 175"/>
        <xdr:cNvCxnSpPr/>
      </xdr:nvCxnSpPr>
      <xdr:spPr>
        <a:xfrm flipV="1">
          <a:off x="3797300" y="13396671"/>
          <a:ext cx="8382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168847</xdr:rowOff>
    </xdr:from>
    <xdr:to>
      <xdr:col>19</xdr:col>
      <xdr:colOff>177800</xdr:colOff>
      <xdr:row>78</xdr:row>
      <xdr:rowOff>41813</xdr:rowOff>
    </xdr:to>
    <xdr:cxnSp macro="">
      <xdr:nvCxnSpPr>
        <xdr:cNvPr id="179" name="直線コネクタ 178"/>
        <xdr:cNvCxnSpPr/>
      </xdr:nvCxnSpPr>
      <xdr:spPr>
        <a:xfrm>
          <a:off x="2908300" y="13370497"/>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168847</xdr:rowOff>
    </xdr:from>
    <xdr:to>
      <xdr:col>15</xdr:col>
      <xdr:colOff>50800</xdr:colOff>
      <xdr:row>78</xdr:row>
      <xdr:rowOff>1305</xdr:rowOff>
    </xdr:to>
    <xdr:cxnSp macro="">
      <xdr:nvCxnSpPr>
        <xdr:cNvPr id="182" name="直線コネクタ 181"/>
        <xdr:cNvCxnSpPr/>
      </xdr:nvCxnSpPr>
      <xdr:spPr>
        <a:xfrm flipV="1">
          <a:off x="2019300" y="13370497"/>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155587</xdr:rowOff>
    </xdr:from>
    <xdr:to>
      <xdr:col>10</xdr:col>
      <xdr:colOff>114300</xdr:colOff>
      <xdr:row>78</xdr:row>
      <xdr:rowOff>1305</xdr:rowOff>
    </xdr:to>
    <xdr:cxnSp macro="">
      <xdr:nvCxnSpPr>
        <xdr:cNvPr id="185" name="直線コネクタ 184"/>
        <xdr:cNvCxnSpPr/>
      </xdr:nvCxnSpPr>
      <xdr:spPr>
        <a:xfrm>
          <a:off x="1130300" y="13357237"/>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144221</xdr:rowOff>
    </xdr:from>
    <xdr:to>
      <xdr:col>24</xdr:col>
      <xdr:colOff>114300</xdr:colOff>
      <xdr:row>78</xdr:row>
      <xdr:rowOff>74371</xdr:rowOff>
    </xdr:to>
    <xdr:sp macro="" textlink="">
      <xdr:nvSpPr>
        <xdr:cNvPr id="195" name="楕円 194"/>
        <xdr:cNvSpPr/>
      </xdr:nvSpPr>
      <xdr:spPr>
        <a:xfrm>
          <a:off x="45847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63738</xdr:rowOff>
    </xdr:from>
    <xdr:ext cx="469744" cy="259045"/>
    <xdr:sp macro="" textlink="">
      <xdr:nvSpPr>
        <xdr:cNvPr id="196" name="維持補修費該当値テキスト"/>
        <xdr:cNvSpPr txBox="1"/>
      </xdr:nvSpPr>
      <xdr:spPr>
        <a:xfrm>
          <a:off x="4686300" y="132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162463</xdr:rowOff>
    </xdr:from>
    <xdr:to>
      <xdr:col>20</xdr:col>
      <xdr:colOff>38100</xdr:colOff>
      <xdr:row>78</xdr:row>
      <xdr:rowOff>92613</xdr:rowOff>
    </xdr:to>
    <xdr:sp macro="" textlink="">
      <xdr:nvSpPr>
        <xdr:cNvPr id="197" name="楕円 196"/>
        <xdr:cNvSpPr/>
      </xdr:nvSpPr>
      <xdr:spPr>
        <a:xfrm>
          <a:off x="3746500" y="133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83740</xdr:rowOff>
    </xdr:from>
    <xdr:ext cx="469744" cy="259045"/>
    <xdr:sp macro="" textlink="">
      <xdr:nvSpPr>
        <xdr:cNvPr id="198" name="テキスト ボックス 197"/>
        <xdr:cNvSpPr txBox="1"/>
      </xdr:nvSpPr>
      <xdr:spPr>
        <a:xfrm>
          <a:off x="3562428" y="13456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118047</xdr:rowOff>
    </xdr:from>
    <xdr:to>
      <xdr:col>15</xdr:col>
      <xdr:colOff>101600</xdr:colOff>
      <xdr:row>78</xdr:row>
      <xdr:rowOff>48197</xdr:rowOff>
    </xdr:to>
    <xdr:sp macro="" textlink="">
      <xdr:nvSpPr>
        <xdr:cNvPr id="199" name="楕円 198"/>
        <xdr:cNvSpPr/>
      </xdr:nvSpPr>
      <xdr:spPr>
        <a:xfrm>
          <a:off x="2857500" y="1331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39324</xdr:rowOff>
    </xdr:from>
    <xdr:ext cx="469744" cy="259045"/>
    <xdr:sp macro="" textlink="">
      <xdr:nvSpPr>
        <xdr:cNvPr id="200" name="テキスト ボックス 199"/>
        <xdr:cNvSpPr txBox="1"/>
      </xdr:nvSpPr>
      <xdr:spPr>
        <a:xfrm>
          <a:off x="2673428" y="1341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121955</xdr:rowOff>
    </xdr:from>
    <xdr:to>
      <xdr:col>10</xdr:col>
      <xdr:colOff>165100</xdr:colOff>
      <xdr:row>78</xdr:row>
      <xdr:rowOff>52105</xdr:rowOff>
    </xdr:to>
    <xdr:sp macro="" textlink="">
      <xdr:nvSpPr>
        <xdr:cNvPr id="201" name="楕円 200"/>
        <xdr:cNvSpPr/>
      </xdr:nvSpPr>
      <xdr:spPr>
        <a:xfrm>
          <a:off x="1968500" y="1332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43232</xdr:rowOff>
    </xdr:from>
    <xdr:ext cx="469744" cy="259045"/>
    <xdr:sp macro="" textlink="">
      <xdr:nvSpPr>
        <xdr:cNvPr id="202" name="テキスト ボックス 201"/>
        <xdr:cNvSpPr txBox="1"/>
      </xdr:nvSpPr>
      <xdr:spPr>
        <a:xfrm>
          <a:off x="1784428" y="1341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104787</xdr:rowOff>
    </xdr:from>
    <xdr:to>
      <xdr:col>6</xdr:col>
      <xdr:colOff>38100</xdr:colOff>
      <xdr:row>78</xdr:row>
      <xdr:rowOff>34937</xdr:rowOff>
    </xdr:to>
    <xdr:sp macro="" textlink="">
      <xdr:nvSpPr>
        <xdr:cNvPr id="203" name="楕円 202"/>
        <xdr:cNvSpPr/>
      </xdr:nvSpPr>
      <xdr:spPr>
        <a:xfrm>
          <a:off x="1079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51464</xdr:rowOff>
    </xdr:from>
    <xdr:ext cx="469744" cy="259045"/>
    <xdr:sp macro="" textlink="">
      <xdr:nvSpPr>
        <xdr:cNvPr id="204" name="テキスト ボックス 203"/>
        <xdr:cNvSpPr txBox="1"/>
      </xdr:nvSpPr>
      <xdr:spPr>
        <a:xfrm>
          <a:off x="895428" y="13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24295</xdr:rowOff>
    </xdr:from>
    <xdr:to>
      <xdr:col>24</xdr:col>
      <xdr:colOff>63500</xdr:colOff>
      <xdr:row>93</xdr:row>
      <xdr:rowOff>107226</xdr:rowOff>
    </xdr:to>
    <xdr:cxnSp macro="">
      <xdr:nvCxnSpPr>
        <xdr:cNvPr id="234" name="直線コネクタ 233"/>
        <xdr:cNvCxnSpPr/>
      </xdr:nvCxnSpPr>
      <xdr:spPr>
        <a:xfrm>
          <a:off x="3797300" y="15969145"/>
          <a:ext cx="838200" cy="8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24295</xdr:rowOff>
    </xdr:from>
    <xdr:to>
      <xdr:col>19</xdr:col>
      <xdr:colOff>177800</xdr:colOff>
      <xdr:row>93</xdr:row>
      <xdr:rowOff>24409</xdr:rowOff>
    </xdr:to>
    <xdr:cxnSp macro="">
      <xdr:nvCxnSpPr>
        <xdr:cNvPr id="237" name="直線コネクタ 236"/>
        <xdr:cNvCxnSpPr/>
      </xdr:nvCxnSpPr>
      <xdr:spPr>
        <a:xfrm flipV="1">
          <a:off x="2908300" y="159691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24409</xdr:rowOff>
    </xdr:from>
    <xdr:to>
      <xdr:col>15</xdr:col>
      <xdr:colOff>50800</xdr:colOff>
      <xdr:row>93</xdr:row>
      <xdr:rowOff>162928</xdr:rowOff>
    </xdr:to>
    <xdr:cxnSp macro="">
      <xdr:nvCxnSpPr>
        <xdr:cNvPr id="240" name="直線コネクタ 239"/>
        <xdr:cNvCxnSpPr/>
      </xdr:nvCxnSpPr>
      <xdr:spPr>
        <a:xfrm flipV="1">
          <a:off x="2019300" y="15969259"/>
          <a:ext cx="889000" cy="1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162928</xdr:rowOff>
    </xdr:from>
    <xdr:to>
      <xdr:col>10</xdr:col>
      <xdr:colOff>114300</xdr:colOff>
      <xdr:row>94</xdr:row>
      <xdr:rowOff>77419</xdr:rowOff>
    </xdr:to>
    <xdr:cxnSp macro="">
      <xdr:nvCxnSpPr>
        <xdr:cNvPr id="243" name="直線コネクタ 242"/>
        <xdr:cNvCxnSpPr/>
      </xdr:nvCxnSpPr>
      <xdr:spPr>
        <a:xfrm flipV="1">
          <a:off x="1130300" y="16107778"/>
          <a:ext cx="889000" cy="8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56426</xdr:rowOff>
    </xdr:from>
    <xdr:to>
      <xdr:col>24</xdr:col>
      <xdr:colOff>114300</xdr:colOff>
      <xdr:row>93</xdr:row>
      <xdr:rowOff>158026</xdr:rowOff>
    </xdr:to>
    <xdr:sp macro="" textlink="">
      <xdr:nvSpPr>
        <xdr:cNvPr id="253" name="楕円 252"/>
        <xdr:cNvSpPr/>
      </xdr:nvSpPr>
      <xdr:spPr>
        <a:xfrm>
          <a:off x="4584700" y="16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79303</xdr:rowOff>
    </xdr:from>
    <xdr:ext cx="599010" cy="259045"/>
    <xdr:sp macro="" textlink="">
      <xdr:nvSpPr>
        <xdr:cNvPr id="254" name="扶助費該当値テキスト"/>
        <xdr:cNvSpPr txBox="1"/>
      </xdr:nvSpPr>
      <xdr:spPr>
        <a:xfrm>
          <a:off x="4686300" y="1585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144945</xdr:rowOff>
    </xdr:from>
    <xdr:to>
      <xdr:col>20</xdr:col>
      <xdr:colOff>38100</xdr:colOff>
      <xdr:row>93</xdr:row>
      <xdr:rowOff>75095</xdr:rowOff>
    </xdr:to>
    <xdr:sp macro="" textlink="">
      <xdr:nvSpPr>
        <xdr:cNvPr id="255" name="楕円 254"/>
        <xdr:cNvSpPr/>
      </xdr:nvSpPr>
      <xdr:spPr>
        <a:xfrm>
          <a:off x="3746500" y="1591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91622</xdr:rowOff>
    </xdr:from>
    <xdr:ext cx="599010" cy="259045"/>
    <xdr:sp macro="" textlink="">
      <xdr:nvSpPr>
        <xdr:cNvPr id="256" name="テキスト ボックス 255"/>
        <xdr:cNvSpPr txBox="1"/>
      </xdr:nvSpPr>
      <xdr:spPr>
        <a:xfrm>
          <a:off x="3497795" y="1569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145059</xdr:rowOff>
    </xdr:from>
    <xdr:to>
      <xdr:col>15</xdr:col>
      <xdr:colOff>101600</xdr:colOff>
      <xdr:row>93</xdr:row>
      <xdr:rowOff>75209</xdr:rowOff>
    </xdr:to>
    <xdr:sp macro="" textlink="">
      <xdr:nvSpPr>
        <xdr:cNvPr id="257" name="楕円 256"/>
        <xdr:cNvSpPr/>
      </xdr:nvSpPr>
      <xdr:spPr>
        <a:xfrm>
          <a:off x="28575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91736</xdr:rowOff>
    </xdr:from>
    <xdr:ext cx="599010" cy="259045"/>
    <xdr:sp macro="" textlink="">
      <xdr:nvSpPr>
        <xdr:cNvPr id="258" name="テキスト ボックス 257"/>
        <xdr:cNvSpPr txBox="1"/>
      </xdr:nvSpPr>
      <xdr:spPr>
        <a:xfrm>
          <a:off x="2608795" y="1569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112128</xdr:rowOff>
    </xdr:from>
    <xdr:to>
      <xdr:col>10</xdr:col>
      <xdr:colOff>165100</xdr:colOff>
      <xdr:row>94</xdr:row>
      <xdr:rowOff>42278</xdr:rowOff>
    </xdr:to>
    <xdr:sp macro="" textlink="">
      <xdr:nvSpPr>
        <xdr:cNvPr id="259" name="楕円 258"/>
        <xdr:cNvSpPr/>
      </xdr:nvSpPr>
      <xdr:spPr>
        <a:xfrm>
          <a:off x="1968500" y="16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58805</xdr:rowOff>
    </xdr:from>
    <xdr:ext cx="599010" cy="259045"/>
    <xdr:sp macro="" textlink="">
      <xdr:nvSpPr>
        <xdr:cNvPr id="260" name="テキスト ボックス 259"/>
        <xdr:cNvSpPr txBox="1"/>
      </xdr:nvSpPr>
      <xdr:spPr>
        <a:xfrm>
          <a:off x="1719795" y="15832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26619</xdr:rowOff>
    </xdr:from>
    <xdr:to>
      <xdr:col>6</xdr:col>
      <xdr:colOff>38100</xdr:colOff>
      <xdr:row>94</xdr:row>
      <xdr:rowOff>128219</xdr:rowOff>
    </xdr:to>
    <xdr:sp macro="" textlink="">
      <xdr:nvSpPr>
        <xdr:cNvPr id="261" name="楕円 260"/>
        <xdr:cNvSpPr/>
      </xdr:nvSpPr>
      <xdr:spPr>
        <a:xfrm>
          <a:off x="1079500" y="161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144746</xdr:rowOff>
    </xdr:from>
    <xdr:ext cx="599010" cy="259045"/>
    <xdr:sp macro="" textlink="">
      <xdr:nvSpPr>
        <xdr:cNvPr id="262" name="テキスト ボックス 261"/>
        <xdr:cNvSpPr txBox="1"/>
      </xdr:nvSpPr>
      <xdr:spPr>
        <a:xfrm>
          <a:off x="830795" y="159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120795</xdr:rowOff>
    </xdr:from>
    <xdr:to>
      <xdr:col>55</xdr:col>
      <xdr:colOff>0</xdr:colOff>
      <xdr:row>34</xdr:row>
      <xdr:rowOff>154155</xdr:rowOff>
    </xdr:to>
    <xdr:cxnSp macro="">
      <xdr:nvCxnSpPr>
        <xdr:cNvPr id="291" name="直線コネクタ 290"/>
        <xdr:cNvCxnSpPr/>
      </xdr:nvCxnSpPr>
      <xdr:spPr>
        <a:xfrm flipV="1">
          <a:off x="9639300" y="5950095"/>
          <a:ext cx="838200" cy="3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154155</xdr:rowOff>
    </xdr:from>
    <xdr:to>
      <xdr:col>50</xdr:col>
      <xdr:colOff>114300</xdr:colOff>
      <xdr:row>34</xdr:row>
      <xdr:rowOff>155191</xdr:rowOff>
    </xdr:to>
    <xdr:cxnSp macro="">
      <xdr:nvCxnSpPr>
        <xdr:cNvPr id="294" name="直線コネクタ 293"/>
        <xdr:cNvCxnSpPr/>
      </xdr:nvCxnSpPr>
      <xdr:spPr>
        <a:xfrm flipV="1">
          <a:off x="8750300" y="5983455"/>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138138</xdr:rowOff>
    </xdr:from>
    <xdr:to>
      <xdr:col>45</xdr:col>
      <xdr:colOff>177800</xdr:colOff>
      <xdr:row>34</xdr:row>
      <xdr:rowOff>155191</xdr:rowOff>
    </xdr:to>
    <xdr:cxnSp macro="">
      <xdr:nvCxnSpPr>
        <xdr:cNvPr id="297" name="直線コネクタ 296"/>
        <xdr:cNvCxnSpPr/>
      </xdr:nvCxnSpPr>
      <xdr:spPr>
        <a:xfrm>
          <a:off x="7861300" y="596743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138138</xdr:rowOff>
    </xdr:from>
    <xdr:to>
      <xdr:col>41</xdr:col>
      <xdr:colOff>50800</xdr:colOff>
      <xdr:row>35</xdr:row>
      <xdr:rowOff>78824</xdr:rowOff>
    </xdr:to>
    <xdr:cxnSp macro="">
      <xdr:nvCxnSpPr>
        <xdr:cNvPr id="300" name="直線コネクタ 299"/>
        <xdr:cNvCxnSpPr/>
      </xdr:nvCxnSpPr>
      <xdr:spPr>
        <a:xfrm flipV="1">
          <a:off x="6972300" y="5967438"/>
          <a:ext cx="889000" cy="1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69995</xdr:rowOff>
    </xdr:from>
    <xdr:to>
      <xdr:col>55</xdr:col>
      <xdr:colOff>50800</xdr:colOff>
      <xdr:row>35</xdr:row>
      <xdr:rowOff>145</xdr:rowOff>
    </xdr:to>
    <xdr:sp macro="" textlink="">
      <xdr:nvSpPr>
        <xdr:cNvPr id="310" name="楕円 309"/>
        <xdr:cNvSpPr/>
      </xdr:nvSpPr>
      <xdr:spPr>
        <a:xfrm>
          <a:off x="10426700" y="58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92872</xdr:rowOff>
    </xdr:from>
    <xdr:ext cx="599010" cy="259045"/>
    <xdr:sp macro="" textlink="">
      <xdr:nvSpPr>
        <xdr:cNvPr id="311" name="補助費等該当値テキスト"/>
        <xdr:cNvSpPr txBox="1"/>
      </xdr:nvSpPr>
      <xdr:spPr>
        <a:xfrm>
          <a:off x="10528300" y="575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103355</xdr:rowOff>
    </xdr:from>
    <xdr:to>
      <xdr:col>50</xdr:col>
      <xdr:colOff>165100</xdr:colOff>
      <xdr:row>35</xdr:row>
      <xdr:rowOff>33505</xdr:rowOff>
    </xdr:to>
    <xdr:sp macro="" textlink="">
      <xdr:nvSpPr>
        <xdr:cNvPr id="312" name="楕円 311"/>
        <xdr:cNvSpPr/>
      </xdr:nvSpPr>
      <xdr:spPr>
        <a:xfrm>
          <a:off x="9588500" y="593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50032</xdr:rowOff>
    </xdr:from>
    <xdr:ext cx="534377" cy="259045"/>
    <xdr:sp macro="" textlink="">
      <xdr:nvSpPr>
        <xdr:cNvPr id="313" name="テキスト ボックス 312"/>
        <xdr:cNvSpPr txBox="1"/>
      </xdr:nvSpPr>
      <xdr:spPr>
        <a:xfrm>
          <a:off x="9372111" y="570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104391</xdr:rowOff>
    </xdr:from>
    <xdr:to>
      <xdr:col>46</xdr:col>
      <xdr:colOff>38100</xdr:colOff>
      <xdr:row>35</xdr:row>
      <xdr:rowOff>34541</xdr:rowOff>
    </xdr:to>
    <xdr:sp macro="" textlink="">
      <xdr:nvSpPr>
        <xdr:cNvPr id="314" name="楕円 313"/>
        <xdr:cNvSpPr/>
      </xdr:nvSpPr>
      <xdr:spPr>
        <a:xfrm>
          <a:off x="8699500" y="59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51068</xdr:rowOff>
    </xdr:from>
    <xdr:ext cx="534377" cy="259045"/>
    <xdr:sp macro="" textlink="">
      <xdr:nvSpPr>
        <xdr:cNvPr id="315" name="テキスト ボックス 314"/>
        <xdr:cNvSpPr txBox="1"/>
      </xdr:nvSpPr>
      <xdr:spPr>
        <a:xfrm>
          <a:off x="8483111" y="570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87338</xdr:rowOff>
    </xdr:from>
    <xdr:to>
      <xdr:col>41</xdr:col>
      <xdr:colOff>101600</xdr:colOff>
      <xdr:row>35</xdr:row>
      <xdr:rowOff>17488</xdr:rowOff>
    </xdr:to>
    <xdr:sp macro="" textlink="">
      <xdr:nvSpPr>
        <xdr:cNvPr id="316" name="楕円 315"/>
        <xdr:cNvSpPr/>
      </xdr:nvSpPr>
      <xdr:spPr>
        <a:xfrm>
          <a:off x="7810500" y="59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34015</xdr:rowOff>
    </xdr:from>
    <xdr:ext cx="599010" cy="259045"/>
    <xdr:sp macro="" textlink="">
      <xdr:nvSpPr>
        <xdr:cNvPr id="317" name="テキスト ボックス 316"/>
        <xdr:cNvSpPr txBox="1"/>
      </xdr:nvSpPr>
      <xdr:spPr>
        <a:xfrm>
          <a:off x="7561795" y="56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28024</xdr:rowOff>
    </xdr:from>
    <xdr:to>
      <xdr:col>36</xdr:col>
      <xdr:colOff>165100</xdr:colOff>
      <xdr:row>35</xdr:row>
      <xdr:rowOff>129624</xdr:rowOff>
    </xdr:to>
    <xdr:sp macro="" textlink="">
      <xdr:nvSpPr>
        <xdr:cNvPr id="318" name="楕円 317"/>
        <xdr:cNvSpPr/>
      </xdr:nvSpPr>
      <xdr:spPr>
        <a:xfrm>
          <a:off x="6921500" y="60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146151</xdr:rowOff>
    </xdr:from>
    <xdr:ext cx="534377" cy="259045"/>
    <xdr:sp macro="" textlink="">
      <xdr:nvSpPr>
        <xdr:cNvPr id="319" name="テキスト ボックス 318"/>
        <xdr:cNvSpPr txBox="1"/>
      </xdr:nvSpPr>
      <xdr:spPr>
        <a:xfrm>
          <a:off x="6705111" y="58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135562</xdr:rowOff>
    </xdr:from>
    <xdr:to>
      <xdr:col>55</xdr:col>
      <xdr:colOff>0</xdr:colOff>
      <xdr:row>57</xdr:row>
      <xdr:rowOff>98699</xdr:rowOff>
    </xdr:to>
    <xdr:cxnSp macro="">
      <xdr:nvCxnSpPr>
        <xdr:cNvPr id="346" name="直線コネクタ 345"/>
        <xdr:cNvCxnSpPr/>
      </xdr:nvCxnSpPr>
      <xdr:spPr>
        <a:xfrm flipV="1">
          <a:off x="9639300" y="9565312"/>
          <a:ext cx="838200" cy="3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26081</xdr:rowOff>
    </xdr:from>
    <xdr:to>
      <xdr:col>50</xdr:col>
      <xdr:colOff>114300</xdr:colOff>
      <xdr:row>57</xdr:row>
      <xdr:rowOff>98699</xdr:rowOff>
    </xdr:to>
    <xdr:cxnSp macro="">
      <xdr:nvCxnSpPr>
        <xdr:cNvPr id="349" name="直線コネクタ 348"/>
        <xdr:cNvCxnSpPr/>
      </xdr:nvCxnSpPr>
      <xdr:spPr>
        <a:xfrm>
          <a:off x="8750300" y="9798731"/>
          <a:ext cx="8890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57824</xdr:rowOff>
    </xdr:from>
    <xdr:to>
      <xdr:col>45</xdr:col>
      <xdr:colOff>177800</xdr:colOff>
      <xdr:row>57</xdr:row>
      <xdr:rowOff>26081</xdr:rowOff>
    </xdr:to>
    <xdr:cxnSp macro="">
      <xdr:nvCxnSpPr>
        <xdr:cNvPr id="352" name="直線コネクタ 351"/>
        <xdr:cNvCxnSpPr/>
      </xdr:nvCxnSpPr>
      <xdr:spPr>
        <a:xfrm>
          <a:off x="7861300" y="9487574"/>
          <a:ext cx="889000" cy="31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57824</xdr:rowOff>
    </xdr:from>
    <xdr:to>
      <xdr:col>41</xdr:col>
      <xdr:colOff>50800</xdr:colOff>
      <xdr:row>56</xdr:row>
      <xdr:rowOff>141634</xdr:rowOff>
    </xdr:to>
    <xdr:cxnSp macro="">
      <xdr:nvCxnSpPr>
        <xdr:cNvPr id="355" name="直線コネクタ 354"/>
        <xdr:cNvCxnSpPr/>
      </xdr:nvCxnSpPr>
      <xdr:spPr>
        <a:xfrm flipV="1">
          <a:off x="6972300" y="9487574"/>
          <a:ext cx="889000" cy="25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84762</xdr:rowOff>
    </xdr:from>
    <xdr:to>
      <xdr:col>55</xdr:col>
      <xdr:colOff>50800</xdr:colOff>
      <xdr:row>56</xdr:row>
      <xdr:rowOff>14912</xdr:rowOff>
    </xdr:to>
    <xdr:sp macro="" textlink="">
      <xdr:nvSpPr>
        <xdr:cNvPr id="365" name="楕円 364"/>
        <xdr:cNvSpPr/>
      </xdr:nvSpPr>
      <xdr:spPr>
        <a:xfrm>
          <a:off x="10426700" y="95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107639</xdr:rowOff>
    </xdr:from>
    <xdr:ext cx="599010" cy="259045"/>
    <xdr:sp macro="" textlink="">
      <xdr:nvSpPr>
        <xdr:cNvPr id="366" name="普通建設事業費該当値テキスト"/>
        <xdr:cNvSpPr txBox="1"/>
      </xdr:nvSpPr>
      <xdr:spPr>
        <a:xfrm>
          <a:off x="10528300" y="936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47899</xdr:rowOff>
    </xdr:from>
    <xdr:to>
      <xdr:col>50</xdr:col>
      <xdr:colOff>165100</xdr:colOff>
      <xdr:row>57</xdr:row>
      <xdr:rowOff>149499</xdr:rowOff>
    </xdr:to>
    <xdr:sp macro="" textlink="">
      <xdr:nvSpPr>
        <xdr:cNvPr id="367" name="楕円 366"/>
        <xdr:cNvSpPr/>
      </xdr:nvSpPr>
      <xdr:spPr>
        <a:xfrm>
          <a:off x="9588500" y="98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140626</xdr:rowOff>
    </xdr:from>
    <xdr:ext cx="534377" cy="259045"/>
    <xdr:sp macro="" textlink="">
      <xdr:nvSpPr>
        <xdr:cNvPr id="368" name="テキスト ボックス 367"/>
        <xdr:cNvSpPr txBox="1"/>
      </xdr:nvSpPr>
      <xdr:spPr>
        <a:xfrm>
          <a:off x="9372111" y="991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146731</xdr:rowOff>
    </xdr:from>
    <xdr:to>
      <xdr:col>46</xdr:col>
      <xdr:colOff>38100</xdr:colOff>
      <xdr:row>57</xdr:row>
      <xdr:rowOff>76881</xdr:rowOff>
    </xdr:to>
    <xdr:sp macro="" textlink="">
      <xdr:nvSpPr>
        <xdr:cNvPr id="369" name="楕円 368"/>
        <xdr:cNvSpPr/>
      </xdr:nvSpPr>
      <xdr:spPr>
        <a:xfrm>
          <a:off x="8699500" y="97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68008</xdr:rowOff>
    </xdr:from>
    <xdr:ext cx="534377" cy="259045"/>
    <xdr:sp macro="" textlink="">
      <xdr:nvSpPr>
        <xdr:cNvPr id="370" name="テキスト ボックス 369"/>
        <xdr:cNvSpPr txBox="1"/>
      </xdr:nvSpPr>
      <xdr:spPr>
        <a:xfrm>
          <a:off x="8483111" y="98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7024</xdr:rowOff>
    </xdr:from>
    <xdr:to>
      <xdr:col>41</xdr:col>
      <xdr:colOff>101600</xdr:colOff>
      <xdr:row>55</xdr:row>
      <xdr:rowOff>108624</xdr:rowOff>
    </xdr:to>
    <xdr:sp macro="" textlink="">
      <xdr:nvSpPr>
        <xdr:cNvPr id="371" name="楕円 370"/>
        <xdr:cNvSpPr/>
      </xdr:nvSpPr>
      <xdr:spPr>
        <a:xfrm>
          <a:off x="7810500" y="94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125151</xdr:rowOff>
    </xdr:from>
    <xdr:ext cx="599010" cy="259045"/>
    <xdr:sp macro="" textlink="">
      <xdr:nvSpPr>
        <xdr:cNvPr id="372" name="テキスト ボックス 371"/>
        <xdr:cNvSpPr txBox="1"/>
      </xdr:nvSpPr>
      <xdr:spPr>
        <a:xfrm>
          <a:off x="7561795" y="921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90834</xdr:rowOff>
    </xdr:from>
    <xdr:to>
      <xdr:col>36</xdr:col>
      <xdr:colOff>165100</xdr:colOff>
      <xdr:row>57</xdr:row>
      <xdr:rowOff>20984</xdr:rowOff>
    </xdr:to>
    <xdr:sp macro="" textlink="">
      <xdr:nvSpPr>
        <xdr:cNvPr id="373" name="楕円 372"/>
        <xdr:cNvSpPr/>
      </xdr:nvSpPr>
      <xdr:spPr>
        <a:xfrm>
          <a:off x="6921500" y="9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12111</xdr:rowOff>
    </xdr:from>
    <xdr:ext cx="534377" cy="259045"/>
    <xdr:sp macro="" textlink="">
      <xdr:nvSpPr>
        <xdr:cNvPr id="374" name="テキスト ボックス 373"/>
        <xdr:cNvSpPr txBox="1"/>
      </xdr:nvSpPr>
      <xdr:spPr>
        <a:xfrm>
          <a:off x="6705111" y="978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55950</xdr:rowOff>
    </xdr:from>
    <xdr:to>
      <xdr:col>55</xdr:col>
      <xdr:colOff>0</xdr:colOff>
      <xdr:row>78</xdr:row>
      <xdr:rowOff>109910</xdr:rowOff>
    </xdr:to>
    <xdr:cxnSp macro="">
      <xdr:nvCxnSpPr>
        <xdr:cNvPr id="401" name="直線コネクタ 400"/>
        <xdr:cNvCxnSpPr/>
      </xdr:nvCxnSpPr>
      <xdr:spPr>
        <a:xfrm flipV="1">
          <a:off x="9639300" y="12914700"/>
          <a:ext cx="838200" cy="56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137926</xdr:rowOff>
    </xdr:from>
    <xdr:to>
      <xdr:col>50</xdr:col>
      <xdr:colOff>114300</xdr:colOff>
      <xdr:row>78</xdr:row>
      <xdr:rowOff>109910</xdr:rowOff>
    </xdr:to>
    <xdr:cxnSp macro="">
      <xdr:nvCxnSpPr>
        <xdr:cNvPr id="404" name="直線コネクタ 403"/>
        <xdr:cNvCxnSpPr/>
      </xdr:nvCxnSpPr>
      <xdr:spPr>
        <a:xfrm>
          <a:off x="8750300" y="13339576"/>
          <a:ext cx="889000" cy="1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145196</xdr:rowOff>
    </xdr:from>
    <xdr:to>
      <xdr:col>45</xdr:col>
      <xdr:colOff>177800</xdr:colOff>
      <xdr:row>77</xdr:row>
      <xdr:rowOff>137926</xdr:rowOff>
    </xdr:to>
    <xdr:cxnSp macro="">
      <xdr:nvCxnSpPr>
        <xdr:cNvPr id="407" name="直線コネクタ 406"/>
        <xdr:cNvCxnSpPr/>
      </xdr:nvCxnSpPr>
      <xdr:spPr>
        <a:xfrm>
          <a:off x="7861300" y="12661046"/>
          <a:ext cx="889000" cy="67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145196</xdr:rowOff>
    </xdr:from>
    <xdr:to>
      <xdr:col>41</xdr:col>
      <xdr:colOff>50800</xdr:colOff>
      <xdr:row>75</xdr:row>
      <xdr:rowOff>155263</xdr:rowOff>
    </xdr:to>
    <xdr:cxnSp macro="">
      <xdr:nvCxnSpPr>
        <xdr:cNvPr id="410" name="直線コネクタ 409"/>
        <xdr:cNvCxnSpPr/>
      </xdr:nvCxnSpPr>
      <xdr:spPr>
        <a:xfrm flipV="1">
          <a:off x="6972300" y="12661046"/>
          <a:ext cx="889000" cy="3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5150</xdr:rowOff>
    </xdr:from>
    <xdr:to>
      <xdr:col>55</xdr:col>
      <xdr:colOff>50800</xdr:colOff>
      <xdr:row>75</xdr:row>
      <xdr:rowOff>106750</xdr:rowOff>
    </xdr:to>
    <xdr:sp macro="" textlink="">
      <xdr:nvSpPr>
        <xdr:cNvPr id="420" name="楕円 419"/>
        <xdr:cNvSpPr/>
      </xdr:nvSpPr>
      <xdr:spPr>
        <a:xfrm>
          <a:off x="10426700" y="128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28027</xdr:rowOff>
    </xdr:from>
    <xdr:ext cx="534377" cy="259045"/>
    <xdr:sp macro="" textlink="">
      <xdr:nvSpPr>
        <xdr:cNvPr id="421" name="普通建設事業費 （ うち新規整備　）該当値テキスト"/>
        <xdr:cNvSpPr txBox="1"/>
      </xdr:nvSpPr>
      <xdr:spPr>
        <a:xfrm>
          <a:off x="10528300" y="1271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59110</xdr:rowOff>
    </xdr:from>
    <xdr:to>
      <xdr:col>50</xdr:col>
      <xdr:colOff>165100</xdr:colOff>
      <xdr:row>78</xdr:row>
      <xdr:rowOff>160710</xdr:rowOff>
    </xdr:to>
    <xdr:sp macro="" textlink="">
      <xdr:nvSpPr>
        <xdr:cNvPr id="422" name="楕円 421"/>
        <xdr:cNvSpPr/>
      </xdr:nvSpPr>
      <xdr:spPr>
        <a:xfrm>
          <a:off x="9588500" y="1343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151837</xdr:rowOff>
    </xdr:from>
    <xdr:ext cx="469744" cy="259045"/>
    <xdr:sp macro="" textlink="">
      <xdr:nvSpPr>
        <xdr:cNvPr id="423" name="テキスト ボックス 422"/>
        <xdr:cNvSpPr txBox="1"/>
      </xdr:nvSpPr>
      <xdr:spPr>
        <a:xfrm>
          <a:off x="9404428" y="1352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87126</xdr:rowOff>
    </xdr:from>
    <xdr:to>
      <xdr:col>46</xdr:col>
      <xdr:colOff>38100</xdr:colOff>
      <xdr:row>78</xdr:row>
      <xdr:rowOff>17276</xdr:rowOff>
    </xdr:to>
    <xdr:sp macro="" textlink="">
      <xdr:nvSpPr>
        <xdr:cNvPr id="424" name="楕円 423"/>
        <xdr:cNvSpPr/>
      </xdr:nvSpPr>
      <xdr:spPr>
        <a:xfrm>
          <a:off x="8699500" y="132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8403</xdr:rowOff>
    </xdr:from>
    <xdr:ext cx="534377" cy="259045"/>
    <xdr:sp macro="" textlink="">
      <xdr:nvSpPr>
        <xdr:cNvPr id="425" name="テキスト ボックス 424"/>
        <xdr:cNvSpPr txBox="1"/>
      </xdr:nvSpPr>
      <xdr:spPr>
        <a:xfrm>
          <a:off x="8483111" y="133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94396</xdr:rowOff>
    </xdr:from>
    <xdr:to>
      <xdr:col>41</xdr:col>
      <xdr:colOff>101600</xdr:colOff>
      <xdr:row>74</xdr:row>
      <xdr:rowOff>24546</xdr:rowOff>
    </xdr:to>
    <xdr:sp macro="" textlink="">
      <xdr:nvSpPr>
        <xdr:cNvPr id="426" name="楕円 425"/>
        <xdr:cNvSpPr/>
      </xdr:nvSpPr>
      <xdr:spPr>
        <a:xfrm>
          <a:off x="7810500" y="126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41073</xdr:rowOff>
    </xdr:from>
    <xdr:ext cx="534377" cy="259045"/>
    <xdr:sp macro="" textlink="">
      <xdr:nvSpPr>
        <xdr:cNvPr id="427" name="テキスト ボックス 426"/>
        <xdr:cNvSpPr txBox="1"/>
      </xdr:nvSpPr>
      <xdr:spPr>
        <a:xfrm>
          <a:off x="7594111" y="123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104463</xdr:rowOff>
    </xdr:from>
    <xdr:to>
      <xdr:col>36</xdr:col>
      <xdr:colOff>165100</xdr:colOff>
      <xdr:row>76</xdr:row>
      <xdr:rowOff>34613</xdr:rowOff>
    </xdr:to>
    <xdr:sp macro="" textlink="">
      <xdr:nvSpPr>
        <xdr:cNvPr id="428" name="楕円 427"/>
        <xdr:cNvSpPr/>
      </xdr:nvSpPr>
      <xdr:spPr>
        <a:xfrm>
          <a:off x="6921500" y="129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51140</xdr:rowOff>
    </xdr:from>
    <xdr:ext cx="534377" cy="259045"/>
    <xdr:sp macro="" textlink="">
      <xdr:nvSpPr>
        <xdr:cNvPr id="429" name="テキスト ボックス 428"/>
        <xdr:cNvSpPr txBox="1"/>
      </xdr:nvSpPr>
      <xdr:spPr>
        <a:xfrm>
          <a:off x="6705111" y="127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8386</xdr:rowOff>
    </xdr:from>
    <xdr:to>
      <xdr:col>55</xdr:col>
      <xdr:colOff>0</xdr:colOff>
      <xdr:row>97</xdr:row>
      <xdr:rowOff>91553</xdr:rowOff>
    </xdr:to>
    <xdr:cxnSp macro="">
      <xdr:nvCxnSpPr>
        <xdr:cNvPr id="460" name="直線コネクタ 459"/>
        <xdr:cNvCxnSpPr/>
      </xdr:nvCxnSpPr>
      <xdr:spPr>
        <a:xfrm flipV="1">
          <a:off x="9639300" y="16639036"/>
          <a:ext cx="838200" cy="8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91553</xdr:rowOff>
    </xdr:from>
    <xdr:to>
      <xdr:col>50</xdr:col>
      <xdr:colOff>114300</xdr:colOff>
      <xdr:row>97</xdr:row>
      <xdr:rowOff>118081</xdr:rowOff>
    </xdr:to>
    <xdr:cxnSp macro="">
      <xdr:nvCxnSpPr>
        <xdr:cNvPr id="463" name="直線コネクタ 462"/>
        <xdr:cNvCxnSpPr/>
      </xdr:nvCxnSpPr>
      <xdr:spPr>
        <a:xfrm flipV="1">
          <a:off x="8750300" y="16722203"/>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118081</xdr:rowOff>
    </xdr:from>
    <xdr:to>
      <xdr:col>45</xdr:col>
      <xdr:colOff>177800</xdr:colOff>
      <xdr:row>98</xdr:row>
      <xdr:rowOff>148876</xdr:rowOff>
    </xdr:to>
    <xdr:cxnSp macro="">
      <xdr:nvCxnSpPr>
        <xdr:cNvPr id="466" name="直線コネクタ 465"/>
        <xdr:cNvCxnSpPr/>
      </xdr:nvCxnSpPr>
      <xdr:spPr>
        <a:xfrm flipV="1">
          <a:off x="7861300" y="16748731"/>
          <a:ext cx="889000" cy="20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148876</xdr:rowOff>
    </xdr:from>
    <xdr:to>
      <xdr:col>41</xdr:col>
      <xdr:colOff>50800</xdr:colOff>
      <xdr:row>99</xdr:row>
      <xdr:rowOff>67168</xdr:rowOff>
    </xdr:to>
    <xdr:cxnSp macro="">
      <xdr:nvCxnSpPr>
        <xdr:cNvPr id="469" name="直線コネクタ 468"/>
        <xdr:cNvCxnSpPr/>
      </xdr:nvCxnSpPr>
      <xdr:spPr>
        <a:xfrm flipV="1">
          <a:off x="6972300" y="16950976"/>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129036</xdr:rowOff>
    </xdr:from>
    <xdr:to>
      <xdr:col>55</xdr:col>
      <xdr:colOff>50800</xdr:colOff>
      <xdr:row>97</xdr:row>
      <xdr:rowOff>59186</xdr:rowOff>
    </xdr:to>
    <xdr:sp macro="" textlink="">
      <xdr:nvSpPr>
        <xdr:cNvPr id="479" name="楕円 478"/>
        <xdr:cNvSpPr/>
      </xdr:nvSpPr>
      <xdr:spPr>
        <a:xfrm>
          <a:off x="10426700" y="1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107463</xdr:rowOff>
    </xdr:from>
    <xdr:ext cx="534377" cy="259045"/>
    <xdr:sp macro="" textlink="">
      <xdr:nvSpPr>
        <xdr:cNvPr id="480" name="普通建設事業費 （ うち更新整備　）該当値テキスト"/>
        <xdr:cNvSpPr txBox="1"/>
      </xdr:nvSpPr>
      <xdr:spPr>
        <a:xfrm>
          <a:off x="10528300" y="1656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40753</xdr:rowOff>
    </xdr:from>
    <xdr:to>
      <xdr:col>50</xdr:col>
      <xdr:colOff>165100</xdr:colOff>
      <xdr:row>97</xdr:row>
      <xdr:rowOff>142353</xdr:rowOff>
    </xdr:to>
    <xdr:sp macro="" textlink="">
      <xdr:nvSpPr>
        <xdr:cNvPr id="481" name="楕円 480"/>
        <xdr:cNvSpPr/>
      </xdr:nvSpPr>
      <xdr:spPr>
        <a:xfrm>
          <a:off x="9588500" y="166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133480</xdr:rowOff>
    </xdr:from>
    <xdr:ext cx="534377" cy="259045"/>
    <xdr:sp macro="" textlink="">
      <xdr:nvSpPr>
        <xdr:cNvPr id="482" name="テキスト ボックス 481"/>
        <xdr:cNvSpPr txBox="1"/>
      </xdr:nvSpPr>
      <xdr:spPr>
        <a:xfrm>
          <a:off x="9372111" y="167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67281</xdr:rowOff>
    </xdr:from>
    <xdr:to>
      <xdr:col>46</xdr:col>
      <xdr:colOff>38100</xdr:colOff>
      <xdr:row>97</xdr:row>
      <xdr:rowOff>168881</xdr:rowOff>
    </xdr:to>
    <xdr:sp macro="" textlink="">
      <xdr:nvSpPr>
        <xdr:cNvPr id="483" name="楕円 482"/>
        <xdr:cNvSpPr/>
      </xdr:nvSpPr>
      <xdr:spPr>
        <a:xfrm>
          <a:off x="8699500" y="1669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160008</xdr:rowOff>
    </xdr:from>
    <xdr:ext cx="534377" cy="259045"/>
    <xdr:sp macro="" textlink="">
      <xdr:nvSpPr>
        <xdr:cNvPr id="484" name="テキスト ボックス 483"/>
        <xdr:cNvSpPr txBox="1"/>
      </xdr:nvSpPr>
      <xdr:spPr>
        <a:xfrm>
          <a:off x="8483111" y="167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98076</xdr:rowOff>
    </xdr:from>
    <xdr:to>
      <xdr:col>41</xdr:col>
      <xdr:colOff>101600</xdr:colOff>
      <xdr:row>99</xdr:row>
      <xdr:rowOff>28226</xdr:rowOff>
    </xdr:to>
    <xdr:sp macro="" textlink="">
      <xdr:nvSpPr>
        <xdr:cNvPr id="485" name="楕円 484"/>
        <xdr:cNvSpPr/>
      </xdr:nvSpPr>
      <xdr:spPr>
        <a:xfrm>
          <a:off x="7810500" y="16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19353</xdr:rowOff>
    </xdr:from>
    <xdr:ext cx="534377" cy="259045"/>
    <xdr:sp macro="" textlink="">
      <xdr:nvSpPr>
        <xdr:cNvPr id="486" name="テキスト ボックス 485"/>
        <xdr:cNvSpPr txBox="1"/>
      </xdr:nvSpPr>
      <xdr:spPr>
        <a:xfrm>
          <a:off x="7594111" y="1699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16368</xdr:rowOff>
    </xdr:from>
    <xdr:to>
      <xdr:col>36</xdr:col>
      <xdr:colOff>165100</xdr:colOff>
      <xdr:row>99</xdr:row>
      <xdr:rowOff>117968</xdr:rowOff>
    </xdr:to>
    <xdr:sp macro="" textlink="">
      <xdr:nvSpPr>
        <xdr:cNvPr id="487" name="楕円 486"/>
        <xdr:cNvSpPr/>
      </xdr:nvSpPr>
      <xdr:spPr>
        <a:xfrm>
          <a:off x="6921500" y="169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109095</xdr:rowOff>
    </xdr:from>
    <xdr:ext cx="469744" cy="259045"/>
    <xdr:sp macro="" textlink="">
      <xdr:nvSpPr>
        <xdr:cNvPr id="488" name="テキスト ボックス 487"/>
        <xdr:cNvSpPr txBox="1"/>
      </xdr:nvSpPr>
      <xdr:spPr>
        <a:xfrm>
          <a:off x="6737428" y="1708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163792</xdr:rowOff>
    </xdr:from>
    <xdr:to>
      <xdr:col>85</xdr:col>
      <xdr:colOff>127000</xdr:colOff>
      <xdr:row>39</xdr:row>
      <xdr:rowOff>14922</xdr:rowOff>
    </xdr:to>
    <xdr:cxnSp macro="">
      <xdr:nvCxnSpPr>
        <xdr:cNvPr id="517" name="直線コネクタ 516"/>
        <xdr:cNvCxnSpPr/>
      </xdr:nvCxnSpPr>
      <xdr:spPr>
        <a:xfrm flipV="1">
          <a:off x="15481300" y="6678892"/>
          <a:ext cx="838200" cy="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5969</xdr:rowOff>
    </xdr:from>
    <xdr:to>
      <xdr:col>81</xdr:col>
      <xdr:colOff>50800</xdr:colOff>
      <xdr:row>39</xdr:row>
      <xdr:rowOff>14922</xdr:rowOff>
    </xdr:to>
    <xdr:cxnSp macro="">
      <xdr:nvCxnSpPr>
        <xdr:cNvPr id="520" name="直線コネクタ 519"/>
        <xdr:cNvCxnSpPr/>
      </xdr:nvCxnSpPr>
      <xdr:spPr>
        <a:xfrm>
          <a:off x="14592300" y="669251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148882</xdr:rowOff>
    </xdr:from>
    <xdr:to>
      <xdr:col>76</xdr:col>
      <xdr:colOff>114300</xdr:colOff>
      <xdr:row>39</xdr:row>
      <xdr:rowOff>5969</xdr:rowOff>
    </xdr:to>
    <xdr:cxnSp macro="">
      <xdr:nvCxnSpPr>
        <xdr:cNvPr id="523" name="直線コネクタ 522"/>
        <xdr:cNvCxnSpPr/>
      </xdr:nvCxnSpPr>
      <xdr:spPr>
        <a:xfrm>
          <a:off x="13703300" y="6149632"/>
          <a:ext cx="889000" cy="5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148882</xdr:rowOff>
    </xdr:from>
    <xdr:to>
      <xdr:col>71</xdr:col>
      <xdr:colOff>177800</xdr:colOff>
      <xdr:row>37</xdr:row>
      <xdr:rowOff>155613</xdr:rowOff>
    </xdr:to>
    <xdr:cxnSp macro="">
      <xdr:nvCxnSpPr>
        <xdr:cNvPr id="526" name="直線コネクタ 525"/>
        <xdr:cNvCxnSpPr/>
      </xdr:nvCxnSpPr>
      <xdr:spPr>
        <a:xfrm flipV="1">
          <a:off x="12814300" y="6149632"/>
          <a:ext cx="889000" cy="3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112992</xdr:rowOff>
    </xdr:from>
    <xdr:to>
      <xdr:col>85</xdr:col>
      <xdr:colOff>177800</xdr:colOff>
      <xdr:row>39</xdr:row>
      <xdr:rowOff>43142</xdr:rowOff>
    </xdr:to>
    <xdr:sp macro="" textlink="">
      <xdr:nvSpPr>
        <xdr:cNvPr id="536" name="楕円 535"/>
        <xdr:cNvSpPr/>
      </xdr:nvSpPr>
      <xdr:spPr>
        <a:xfrm>
          <a:off x="16268700" y="66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27919</xdr:rowOff>
    </xdr:from>
    <xdr:ext cx="469744" cy="259045"/>
    <xdr:sp macro="" textlink="">
      <xdr:nvSpPr>
        <xdr:cNvPr id="537" name="災害復旧事業費該当値テキスト"/>
        <xdr:cNvSpPr txBox="1"/>
      </xdr:nvSpPr>
      <xdr:spPr>
        <a:xfrm>
          <a:off x="16370300" y="65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135572</xdr:rowOff>
    </xdr:from>
    <xdr:to>
      <xdr:col>81</xdr:col>
      <xdr:colOff>101600</xdr:colOff>
      <xdr:row>39</xdr:row>
      <xdr:rowOff>65722</xdr:rowOff>
    </xdr:to>
    <xdr:sp macro="" textlink="">
      <xdr:nvSpPr>
        <xdr:cNvPr id="538" name="楕円 537"/>
        <xdr:cNvSpPr/>
      </xdr:nvSpPr>
      <xdr:spPr>
        <a:xfrm>
          <a:off x="154305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56849</xdr:rowOff>
    </xdr:from>
    <xdr:ext cx="469744" cy="259045"/>
    <xdr:sp macro="" textlink="">
      <xdr:nvSpPr>
        <xdr:cNvPr id="539" name="テキスト ボックス 538"/>
        <xdr:cNvSpPr txBox="1"/>
      </xdr:nvSpPr>
      <xdr:spPr>
        <a:xfrm>
          <a:off x="15246428" y="674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126619</xdr:rowOff>
    </xdr:from>
    <xdr:to>
      <xdr:col>76</xdr:col>
      <xdr:colOff>165100</xdr:colOff>
      <xdr:row>39</xdr:row>
      <xdr:rowOff>56769</xdr:rowOff>
    </xdr:to>
    <xdr:sp macro="" textlink="">
      <xdr:nvSpPr>
        <xdr:cNvPr id="540" name="楕円 539"/>
        <xdr:cNvSpPr/>
      </xdr:nvSpPr>
      <xdr:spPr>
        <a:xfrm>
          <a:off x="14541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47896</xdr:rowOff>
    </xdr:from>
    <xdr:ext cx="469744" cy="259045"/>
    <xdr:sp macro="" textlink="">
      <xdr:nvSpPr>
        <xdr:cNvPr id="541" name="テキスト ボックス 540"/>
        <xdr:cNvSpPr txBox="1"/>
      </xdr:nvSpPr>
      <xdr:spPr>
        <a:xfrm>
          <a:off x="14357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98082</xdr:rowOff>
    </xdr:from>
    <xdr:to>
      <xdr:col>72</xdr:col>
      <xdr:colOff>38100</xdr:colOff>
      <xdr:row>36</xdr:row>
      <xdr:rowOff>28232</xdr:rowOff>
    </xdr:to>
    <xdr:sp macro="" textlink="">
      <xdr:nvSpPr>
        <xdr:cNvPr id="542" name="楕円 541"/>
        <xdr:cNvSpPr/>
      </xdr:nvSpPr>
      <xdr:spPr>
        <a:xfrm>
          <a:off x="13652500" y="60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44759</xdr:rowOff>
    </xdr:from>
    <xdr:ext cx="534377" cy="259045"/>
    <xdr:sp macro="" textlink="">
      <xdr:nvSpPr>
        <xdr:cNvPr id="543" name="テキスト ボックス 542"/>
        <xdr:cNvSpPr txBox="1"/>
      </xdr:nvSpPr>
      <xdr:spPr>
        <a:xfrm>
          <a:off x="13436111" y="58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104813</xdr:rowOff>
    </xdr:from>
    <xdr:to>
      <xdr:col>67</xdr:col>
      <xdr:colOff>101600</xdr:colOff>
      <xdr:row>38</xdr:row>
      <xdr:rowOff>34963</xdr:rowOff>
    </xdr:to>
    <xdr:sp macro="" textlink="">
      <xdr:nvSpPr>
        <xdr:cNvPr id="544" name="楕円 543"/>
        <xdr:cNvSpPr/>
      </xdr:nvSpPr>
      <xdr:spPr>
        <a:xfrm>
          <a:off x="12763500" y="64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51490</xdr:rowOff>
    </xdr:from>
    <xdr:ext cx="534377" cy="259045"/>
    <xdr:sp macro="" textlink="">
      <xdr:nvSpPr>
        <xdr:cNvPr id="545" name="テキスト ボックス 544"/>
        <xdr:cNvSpPr txBox="1"/>
      </xdr:nvSpPr>
      <xdr:spPr>
        <a:xfrm>
          <a:off x="12547111" y="62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103707</xdr:rowOff>
    </xdr:from>
    <xdr:to>
      <xdr:col>85</xdr:col>
      <xdr:colOff>127000</xdr:colOff>
      <xdr:row>77</xdr:row>
      <xdr:rowOff>121915</xdr:rowOff>
    </xdr:to>
    <xdr:cxnSp macro="">
      <xdr:nvCxnSpPr>
        <xdr:cNvPr id="631" name="直線コネクタ 630"/>
        <xdr:cNvCxnSpPr/>
      </xdr:nvCxnSpPr>
      <xdr:spPr>
        <a:xfrm flipV="1">
          <a:off x="15481300" y="13305357"/>
          <a:ext cx="8382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121915</xdr:rowOff>
    </xdr:from>
    <xdr:to>
      <xdr:col>81</xdr:col>
      <xdr:colOff>50800</xdr:colOff>
      <xdr:row>77</xdr:row>
      <xdr:rowOff>122943</xdr:rowOff>
    </xdr:to>
    <xdr:cxnSp macro="">
      <xdr:nvCxnSpPr>
        <xdr:cNvPr id="634" name="直線コネクタ 633"/>
        <xdr:cNvCxnSpPr/>
      </xdr:nvCxnSpPr>
      <xdr:spPr>
        <a:xfrm flipV="1">
          <a:off x="14592300" y="1332356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120044</xdr:rowOff>
    </xdr:from>
    <xdr:to>
      <xdr:col>76</xdr:col>
      <xdr:colOff>114300</xdr:colOff>
      <xdr:row>77</xdr:row>
      <xdr:rowOff>122943</xdr:rowOff>
    </xdr:to>
    <xdr:cxnSp macro="">
      <xdr:nvCxnSpPr>
        <xdr:cNvPr id="637" name="直線コネクタ 636"/>
        <xdr:cNvCxnSpPr/>
      </xdr:nvCxnSpPr>
      <xdr:spPr>
        <a:xfrm>
          <a:off x="13703300" y="1332169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120044</xdr:rowOff>
    </xdr:from>
    <xdr:to>
      <xdr:col>71</xdr:col>
      <xdr:colOff>177800</xdr:colOff>
      <xdr:row>77</xdr:row>
      <xdr:rowOff>132462</xdr:rowOff>
    </xdr:to>
    <xdr:cxnSp macro="">
      <xdr:nvCxnSpPr>
        <xdr:cNvPr id="640" name="直線コネクタ 639"/>
        <xdr:cNvCxnSpPr/>
      </xdr:nvCxnSpPr>
      <xdr:spPr>
        <a:xfrm flipV="1">
          <a:off x="12814300" y="13321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52907</xdr:rowOff>
    </xdr:from>
    <xdr:to>
      <xdr:col>85</xdr:col>
      <xdr:colOff>177800</xdr:colOff>
      <xdr:row>77</xdr:row>
      <xdr:rowOff>154507</xdr:rowOff>
    </xdr:to>
    <xdr:sp macro="" textlink="">
      <xdr:nvSpPr>
        <xdr:cNvPr id="650" name="楕円 649"/>
        <xdr:cNvSpPr/>
      </xdr:nvSpPr>
      <xdr:spPr>
        <a:xfrm>
          <a:off x="16268700" y="132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75784</xdr:rowOff>
    </xdr:from>
    <xdr:ext cx="534377" cy="259045"/>
    <xdr:sp macro="" textlink="">
      <xdr:nvSpPr>
        <xdr:cNvPr id="651" name="公債費該当値テキスト"/>
        <xdr:cNvSpPr txBox="1"/>
      </xdr:nvSpPr>
      <xdr:spPr>
        <a:xfrm>
          <a:off x="16370300" y="131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71115</xdr:rowOff>
    </xdr:from>
    <xdr:to>
      <xdr:col>81</xdr:col>
      <xdr:colOff>101600</xdr:colOff>
      <xdr:row>78</xdr:row>
      <xdr:rowOff>1265</xdr:rowOff>
    </xdr:to>
    <xdr:sp macro="" textlink="">
      <xdr:nvSpPr>
        <xdr:cNvPr id="652" name="楕円 651"/>
        <xdr:cNvSpPr/>
      </xdr:nvSpPr>
      <xdr:spPr>
        <a:xfrm>
          <a:off x="15430500" y="132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163842</xdr:rowOff>
    </xdr:from>
    <xdr:ext cx="534377" cy="259045"/>
    <xdr:sp macro="" textlink="">
      <xdr:nvSpPr>
        <xdr:cNvPr id="653" name="テキスト ボックス 652"/>
        <xdr:cNvSpPr txBox="1"/>
      </xdr:nvSpPr>
      <xdr:spPr>
        <a:xfrm>
          <a:off x="15214111" y="133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72143</xdr:rowOff>
    </xdr:from>
    <xdr:to>
      <xdr:col>76</xdr:col>
      <xdr:colOff>165100</xdr:colOff>
      <xdr:row>78</xdr:row>
      <xdr:rowOff>2293</xdr:rowOff>
    </xdr:to>
    <xdr:sp macro="" textlink="">
      <xdr:nvSpPr>
        <xdr:cNvPr id="654" name="楕円 653"/>
        <xdr:cNvSpPr/>
      </xdr:nvSpPr>
      <xdr:spPr>
        <a:xfrm>
          <a:off x="14541500" y="132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164870</xdr:rowOff>
    </xdr:from>
    <xdr:ext cx="534377" cy="259045"/>
    <xdr:sp macro="" textlink="">
      <xdr:nvSpPr>
        <xdr:cNvPr id="655" name="テキスト ボックス 654"/>
        <xdr:cNvSpPr txBox="1"/>
      </xdr:nvSpPr>
      <xdr:spPr>
        <a:xfrm>
          <a:off x="14325111" y="133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69244</xdr:rowOff>
    </xdr:from>
    <xdr:to>
      <xdr:col>72</xdr:col>
      <xdr:colOff>38100</xdr:colOff>
      <xdr:row>77</xdr:row>
      <xdr:rowOff>170844</xdr:rowOff>
    </xdr:to>
    <xdr:sp macro="" textlink="">
      <xdr:nvSpPr>
        <xdr:cNvPr id="656" name="楕円 655"/>
        <xdr:cNvSpPr/>
      </xdr:nvSpPr>
      <xdr:spPr>
        <a:xfrm>
          <a:off x="13652500" y="132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161971</xdr:rowOff>
    </xdr:from>
    <xdr:ext cx="534377" cy="259045"/>
    <xdr:sp macro="" textlink="">
      <xdr:nvSpPr>
        <xdr:cNvPr id="657" name="テキスト ボックス 656"/>
        <xdr:cNvSpPr txBox="1"/>
      </xdr:nvSpPr>
      <xdr:spPr>
        <a:xfrm>
          <a:off x="13436111" y="133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81662</xdr:rowOff>
    </xdr:from>
    <xdr:to>
      <xdr:col>67</xdr:col>
      <xdr:colOff>101600</xdr:colOff>
      <xdr:row>78</xdr:row>
      <xdr:rowOff>11812</xdr:rowOff>
    </xdr:to>
    <xdr:sp macro="" textlink="">
      <xdr:nvSpPr>
        <xdr:cNvPr id="658" name="楕円 657"/>
        <xdr:cNvSpPr/>
      </xdr:nvSpPr>
      <xdr:spPr>
        <a:xfrm>
          <a:off x="12763500" y="132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2939</xdr:rowOff>
    </xdr:from>
    <xdr:ext cx="534377" cy="259045"/>
    <xdr:sp macro="" textlink="">
      <xdr:nvSpPr>
        <xdr:cNvPr id="659" name="テキスト ボックス 658"/>
        <xdr:cNvSpPr txBox="1"/>
      </xdr:nvSpPr>
      <xdr:spPr>
        <a:xfrm>
          <a:off x="12547111" y="133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146193</xdr:rowOff>
    </xdr:from>
    <xdr:to>
      <xdr:col>85</xdr:col>
      <xdr:colOff>127000</xdr:colOff>
      <xdr:row>97</xdr:row>
      <xdr:rowOff>80721</xdr:rowOff>
    </xdr:to>
    <xdr:cxnSp macro="">
      <xdr:nvCxnSpPr>
        <xdr:cNvPr id="684" name="直線コネクタ 683"/>
        <xdr:cNvCxnSpPr/>
      </xdr:nvCxnSpPr>
      <xdr:spPr>
        <a:xfrm>
          <a:off x="15481300" y="16605393"/>
          <a:ext cx="838200" cy="10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114195</xdr:rowOff>
    </xdr:from>
    <xdr:to>
      <xdr:col>81</xdr:col>
      <xdr:colOff>50800</xdr:colOff>
      <xdr:row>96</xdr:row>
      <xdr:rowOff>146193</xdr:rowOff>
    </xdr:to>
    <xdr:cxnSp macro="">
      <xdr:nvCxnSpPr>
        <xdr:cNvPr id="687" name="直線コネクタ 686"/>
        <xdr:cNvCxnSpPr/>
      </xdr:nvCxnSpPr>
      <xdr:spPr>
        <a:xfrm>
          <a:off x="14592300" y="16573395"/>
          <a:ext cx="889000" cy="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67794</xdr:rowOff>
    </xdr:from>
    <xdr:to>
      <xdr:col>76</xdr:col>
      <xdr:colOff>114300</xdr:colOff>
      <xdr:row>96</xdr:row>
      <xdr:rowOff>114195</xdr:rowOff>
    </xdr:to>
    <xdr:cxnSp macro="">
      <xdr:nvCxnSpPr>
        <xdr:cNvPr id="690" name="直線コネクタ 689"/>
        <xdr:cNvCxnSpPr/>
      </xdr:nvCxnSpPr>
      <xdr:spPr>
        <a:xfrm>
          <a:off x="13703300" y="16526994"/>
          <a:ext cx="889000" cy="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67794</xdr:rowOff>
    </xdr:from>
    <xdr:to>
      <xdr:col>71</xdr:col>
      <xdr:colOff>177800</xdr:colOff>
      <xdr:row>97</xdr:row>
      <xdr:rowOff>117549</xdr:rowOff>
    </xdr:to>
    <xdr:cxnSp macro="">
      <xdr:nvCxnSpPr>
        <xdr:cNvPr id="693" name="直線コネクタ 692"/>
        <xdr:cNvCxnSpPr/>
      </xdr:nvCxnSpPr>
      <xdr:spPr>
        <a:xfrm flipV="1">
          <a:off x="12814300" y="16526994"/>
          <a:ext cx="889000" cy="2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29921</xdr:rowOff>
    </xdr:from>
    <xdr:to>
      <xdr:col>85</xdr:col>
      <xdr:colOff>177800</xdr:colOff>
      <xdr:row>97</xdr:row>
      <xdr:rowOff>131521</xdr:rowOff>
    </xdr:to>
    <xdr:sp macro="" textlink="">
      <xdr:nvSpPr>
        <xdr:cNvPr id="703" name="楕円 702"/>
        <xdr:cNvSpPr/>
      </xdr:nvSpPr>
      <xdr:spPr>
        <a:xfrm>
          <a:off x="16268700" y="1666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xdr:rowOff>
    </xdr:from>
    <xdr:ext cx="534377" cy="259045"/>
    <xdr:sp macro="" textlink="">
      <xdr:nvSpPr>
        <xdr:cNvPr id="704" name="積立金該当値テキスト"/>
        <xdr:cNvSpPr txBox="1"/>
      </xdr:nvSpPr>
      <xdr:spPr>
        <a:xfrm>
          <a:off x="16370300" y="166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95393</xdr:rowOff>
    </xdr:from>
    <xdr:to>
      <xdr:col>81</xdr:col>
      <xdr:colOff>101600</xdr:colOff>
      <xdr:row>97</xdr:row>
      <xdr:rowOff>25543</xdr:rowOff>
    </xdr:to>
    <xdr:sp macro="" textlink="">
      <xdr:nvSpPr>
        <xdr:cNvPr id="705" name="楕円 704"/>
        <xdr:cNvSpPr/>
      </xdr:nvSpPr>
      <xdr:spPr>
        <a:xfrm>
          <a:off x="15430500" y="165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42070</xdr:rowOff>
    </xdr:from>
    <xdr:ext cx="534377" cy="259045"/>
    <xdr:sp macro="" textlink="">
      <xdr:nvSpPr>
        <xdr:cNvPr id="706" name="テキスト ボックス 705"/>
        <xdr:cNvSpPr txBox="1"/>
      </xdr:nvSpPr>
      <xdr:spPr>
        <a:xfrm>
          <a:off x="15214111" y="163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63395</xdr:rowOff>
    </xdr:from>
    <xdr:to>
      <xdr:col>76</xdr:col>
      <xdr:colOff>165100</xdr:colOff>
      <xdr:row>96</xdr:row>
      <xdr:rowOff>164995</xdr:rowOff>
    </xdr:to>
    <xdr:sp macro="" textlink="">
      <xdr:nvSpPr>
        <xdr:cNvPr id="707" name="楕円 706"/>
        <xdr:cNvSpPr/>
      </xdr:nvSpPr>
      <xdr:spPr>
        <a:xfrm>
          <a:off x="14541500" y="16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10072</xdr:rowOff>
    </xdr:from>
    <xdr:ext cx="534377" cy="259045"/>
    <xdr:sp macro="" textlink="">
      <xdr:nvSpPr>
        <xdr:cNvPr id="708" name="テキスト ボックス 707"/>
        <xdr:cNvSpPr txBox="1"/>
      </xdr:nvSpPr>
      <xdr:spPr>
        <a:xfrm>
          <a:off x="14325111" y="162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16994</xdr:rowOff>
    </xdr:from>
    <xdr:to>
      <xdr:col>72</xdr:col>
      <xdr:colOff>38100</xdr:colOff>
      <xdr:row>96</xdr:row>
      <xdr:rowOff>118594</xdr:rowOff>
    </xdr:to>
    <xdr:sp macro="" textlink="">
      <xdr:nvSpPr>
        <xdr:cNvPr id="709" name="楕円 708"/>
        <xdr:cNvSpPr/>
      </xdr:nvSpPr>
      <xdr:spPr>
        <a:xfrm>
          <a:off x="13652500" y="1647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135121</xdr:rowOff>
    </xdr:from>
    <xdr:ext cx="534377" cy="259045"/>
    <xdr:sp macro="" textlink="">
      <xdr:nvSpPr>
        <xdr:cNvPr id="710" name="テキスト ボックス 709"/>
        <xdr:cNvSpPr txBox="1"/>
      </xdr:nvSpPr>
      <xdr:spPr>
        <a:xfrm>
          <a:off x="13436111" y="162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66749</xdr:rowOff>
    </xdr:from>
    <xdr:to>
      <xdr:col>67</xdr:col>
      <xdr:colOff>101600</xdr:colOff>
      <xdr:row>97</xdr:row>
      <xdr:rowOff>168349</xdr:rowOff>
    </xdr:to>
    <xdr:sp macro="" textlink="">
      <xdr:nvSpPr>
        <xdr:cNvPr id="711" name="楕円 710"/>
        <xdr:cNvSpPr/>
      </xdr:nvSpPr>
      <xdr:spPr>
        <a:xfrm>
          <a:off x="12763500" y="166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159476</xdr:rowOff>
    </xdr:from>
    <xdr:ext cx="534377" cy="259045"/>
    <xdr:sp macro="" textlink="">
      <xdr:nvSpPr>
        <xdr:cNvPr id="712" name="テキスト ボックス 711"/>
        <xdr:cNvSpPr txBox="1"/>
      </xdr:nvSpPr>
      <xdr:spPr>
        <a:xfrm>
          <a:off x="12547111" y="167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103657</xdr:rowOff>
    </xdr:from>
    <xdr:to>
      <xdr:col>116</xdr:col>
      <xdr:colOff>63500</xdr:colOff>
      <xdr:row>38</xdr:row>
      <xdr:rowOff>142939</xdr:rowOff>
    </xdr:to>
    <xdr:cxnSp macro="">
      <xdr:nvCxnSpPr>
        <xdr:cNvPr id="741" name="直線コネクタ 740"/>
        <xdr:cNvCxnSpPr/>
      </xdr:nvCxnSpPr>
      <xdr:spPr>
        <a:xfrm flipV="1">
          <a:off x="21323300" y="6618757"/>
          <a:ext cx="8382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142939</xdr:rowOff>
    </xdr:from>
    <xdr:to>
      <xdr:col>111</xdr:col>
      <xdr:colOff>177800</xdr:colOff>
      <xdr:row>38</xdr:row>
      <xdr:rowOff>144463</xdr:rowOff>
    </xdr:to>
    <xdr:cxnSp macro="">
      <xdr:nvCxnSpPr>
        <xdr:cNvPr id="744" name="直線コネクタ 743"/>
        <xdr:cNvCxnSpPr/>
      </xdr:nvCxnSpPr>
      <xdr:spPr>
        <a:xfrm flipV="1">
          <a:off x="20434300" y="665803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144463</xdr:rowOff>
    </xdr:from>
    <xdr:to>
      <xdr:col>107</xdr:col>
      <xdr:colOff>50800</xdr:colOff>
      <xdr:row>39</xdr:row>
      <xdr:rowOff>11494</xdr:rowOff>
    </xdr:to>
    <xdr:cxnSp macro="">
      <xdr:nvCxnSpPr>
        <xdr:cNvPr id="747" name="直線コネクタ 746"/>
        <xdr:cNvCxnSpPr/>
      </xdr:nvCxnSpPr>
      <xdr:spPr>
        <a:xfrm flipV="1">
          <a:off x="19545300" y="6659563"/>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7112</xdr:rowOff>
    </xdr:from>
    <xdr:to>
      <xdr:col>102</xdr:col>
      <xdr:colOff>114300</xdr:colOff>
      <xdr:row>39</xdr:row>
      <xdr:rowOff>11494</xdr:rowOff>
    </xdr:to>
    <xdr:cxnSp macro="">
      <xdr:nvCxnSpPr>
        <xdr:cNvPr id="750" name="直線コネクタ 749"/>
        <xdr:cNvCxnSpPr/>
      </xdr:nvCxnSpPr>
      <xdr:spPr>
        <a:xfrm>
          <a:off x="18656300" y="669366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52857</xdr:rowOff>
    </xdr:from>
    <xdr:to>
      <xdr:col>116</xdr:col>
      <xdr:colOff>114300</xdr:colOff>
      <xdr:row>38</xdr:row>
      <xdr:rowOff>154457</xdr:rowOff>
    </xdr:to>
    <xdr:sp macro="" textlink="">
      <xdr:nvSpPr>
        <xdr:cNvPr id="760" name="楕円 759"/>
        <xdr:cNvSpPr/>
      </xdr:nvSpPr>
      <xdr:spPr>
        <a:xfrm>
          <a:off x="22110700" y="65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12234</xdr:rowOff>
    </xdr:from>
    <xdr:ext cx="469744" cy="259045"/>
    <xdr:sp macro="" textlink="">
      <xdr:nvSpPr>
        <xdr:cNvPr id="761" name="投資及び出資金該当値テキスト"/>
        <xdr:cNvSpPr txBox="1"/>
      </xdr:nvSpPr>
      <xdr:spPr>
        <a:xfrm>
          <a:off x="22212300" y="63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92139</xdr:rowOff>
    </xdr:from>
    <xdr:to>
      <xdr:col>112</xdr:col>
      <xdr:colOff>38100</xdr:colOff>
      <xdr:row>39</xdr:row>
      <xdr:rowOff>22289</xdr:rowOff>
    </xdr:to>
    <xdr:sp macro="" textlink="">
      <xdr:nvSpPr>
        <xdr:cNvPr id="762" name="楕円 761"/>
        <xdr:cNvSpPr/>
      </xdr:nvSpPr>
      <xdr:spPr>
        <a:xfrm>
          <a:off x="21272500" y="66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13416</xdr:rowOff>
    </xdr:from>
    <xdr:ext cx="469744" cy="259045"/>
    <xdr:sp macro="" textlink="">
      <xdr:nvSpPr>
        <xdr:cNvPr id="763" name="テキスト ボックス 762"/>
        <xdr:cNvSpPr txBox="1"/>
      </xdr:nvSpPr>
      <xdr:spPr>
        <a:xfrm>
          <a:off x="21088428" y="669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93663</xdr:rowOff>
    </xdr:from>
    <xdr:to>
      <xdr:col>107</xdr:col>
      <xdr:colOff>101600</xdr:colOff>
      <xdr:row>39</xdr:row>
      <xdr:rowOff>23813</xdr:rowOff>
    </xdr:to>
    <xdr:sp macro="" textlink="">
      <xdr:nvSpPr>
        <xdr:cNvPr id="764" name="楕円 763"/>
        <xdr:cNvSpPr/>
      </xdr:nvSpPr>
      <xdr:spPr>
        <a:xfrm>
          <a:off x="20383500" y="66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14940</xdr:rowOff>
    </xdr:from>
    <xdr:ext cx="469744" cy="259045"/>
    <xdr:sp macro="" textlink="">
      <xdr:nvSpPr>
        <xdr:cNvPr id="765" name="テキスト ボックス 764"/>
        <xdr:cNvSpPr txBox="1"/>
      </xdr:nvSpPr>
      <xdr:spPr>
        <a:xfrm>
          <a:off x="20199428" y="670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132144</xdr:rowOff>
    </xdr:from>
    <xdr:to>
      <xdr:col>102</xdr:col>
      <xdr:colOff>165100</xdr:colOff>
      <xdr:row>39</xdr:row>
      <xdr:rowOff>62294</xdr:rowOff>
    </xdr:to>
    <xdr:sp macro="" textlink="">
      <xdr:nvSpPr>
        <xdr:cNvPr id="766" name="楕円 765"/>
        <xdr:cNvSpPr/>
      </xdr:nvSpPr>
      <xdr:spPr>
        <a:xfrm>
          <a:off x="19494500" y="66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53421</xdr:rowOff>
    </xdr:from>
    <xdr:ext cx="378565" cy="259045"/>
    <xdr:sp macro="" textlink="">
      <xdr:nvSpPr>
        <xdr:cNvPr id="767" name="テキスト ボックス 766"/>
        <xdr:cNvSpPr txBox="1"/>
      </xdr:nvSpPr>
      <xdr:spPr>
        <a:xfrm>
          <a:off x="19356017" y="673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127762</xdr:rowOff>
    </xdr:from>
    <xdr:to>
      <xdr:col>98</xdr:col>
      <xdr:colOff>38100</xdr:colOff>
      <xdr:row>39</xdr:row>
      <xdr:rowOff>57912</xdr:rowOff>
    </xdr:to>
    <xdr:sp macro="" textlink="">
      <xdr:nvSpPr>
        <xdr:cNvPr id="768" name="楕円 767"/>
        <xdr:cNvSpPr/>
      </xdr:nvSpPr>
      <xdr:spPr>
        <a:xfrm>
          <a:off x="18605500" y="66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49039</xdr:rowOff>
    </xdr:from>
    <xdr:ext cx="378565" cy="259045"/>
    <xdr:sp macro="" textlink="">
      <xdr:nvSpPr>
        <xdr:cNvPr id="769" name="テキスト ボックス 768"/>
        <xdr:cNvSpPr txBox="1"/>
      </xdr:nvSpPr>
      <xdr:spPr>
        <a:xfrm>
          <a:off x="18467017" y="6735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8484</xdr:rowOff>
    </xdr:from>
    <xdr:to>
      <xdr:col>116</xdr:col>
      <xdr:colOff>63500</xdr:colOff>
      <xdr:row>58</xdr:row>
      <xdr:rowOff>18588</xdr:rowOff>
    </xdr:to>
    <xdr:cxnSp macro="">
      <xdr:nvCxnSpPr>
        <xdr:cNvPr id="796" name="直線コネクタ 795"/>
        <xdr:cNvCxnSpPr/>
      </xdr:nvCxnSpPr>
      <xdr:spPr>
        <a:xfrm flipV="1">
          <a:off x="21323300" y="9952584"/>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xdr:rowOff>
    </xdr:from>
    <xdr:to>
      <xdr:col>111</xdr:col>
      <xdr:colOff>177800</xdr:colOff>
      <xdr:row>58</xdr:row>
      <xdr:rowOff>18588</xdr:rowOff>
    </xdr:to>
    <xdr:cxnSp macro="">
      <xdr:nvCxnSpPr>
        <xdr:cNvPr id="799" name="直線コネクタ 798"/>
        <xdr:cNvCxnSpPr/>
      </xdr:nvCxnSpPr>
      <xdr:spPr>
        <a:xfrm>
          <a:off x="20434300" y="994417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xdr:rowOff>
    </xdr:from>
    <xdr:to>
      <xdr:col>107</xdr:col>
      <xdr:colOff>50800</xdr:colOff>
      <xdr:row>58</xdr:row>
      <xdr:rowOff>14015</xdr:rowOff>
    </xdr:to>
    <xdr:cxnSp macro="">
      <xdr:nvCxnSpPr>
        <xdr:cNvPr id="802" name="直線コネクタ 801"/>
        <xdr:cNvCxnSpPr/>
      </xdr:nvCxnSpPr>
      <xdr:spPr>
        <a:xfrm flipV="1">
          <a:off x="19545300" y="994417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14015</xdr:rowOff>
    </xdr:from>
    <xdr:to>
      <xdr:col>102</xdr:col>
      <xdr:colOff>114300</xdr:colOff>
      <xdr:row>58</xdr:row>
      <xdr:rowOff>15799</xdr:rowOff>
    </xdr:to>
    <xdr:cxnSp macro="">
      <xdr:nvCxnSpPr>
        <xdr:cNvPr id="805" name="直線コネクタ 804"/>
        <xdr:cNvCxnSpPr/>
      </xdr:nvCxnSpPr>
      <xdr:spPr>
        <a:xfrm flipV="1">
          <a:off x="18656300" y="9958115"/>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129134</xdr:rowOff>
    </xdr:from>
    <xdr:to>
      <xdr:col>116</xdr:col>
      <xdr:colOff>114300</xdr:colOff>
      <xdr:row>58</xdr:row>
      <xdr:rowOff>59284</xdr:rowOff>
    </xdr:to>
    <xdr:sp macro="" textlink="">
      <xdr:nvSpPr>
        <xdr:cNvPr id="815" name="楕円 814"/>
        <xdr:cNvSpPr/>
      </xdr:nvSpPr>
      <xdr:spPr>
        <a:xfrm>
          <a:off x="221107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152011</xdr:rowOff>
    </xdr:from>
    <xdr:ext cx="469744" cy="259045"/>
    <xdr:sp macro="" textlink="">
      <xdr:nvSpPr>
        <xdr:cNvPr id="816" name="貸付金該当値テキスト"/>
        <xdr:cNvSpPr txBox="1"/>
      </xdr:nvSpPr>
      <xdr:spPr>
        <a:xfrm>
          <a:off x="22212300" y="975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139238</xdr:rowOff>
    </xdr:from>
    <xdr:to>
      <xdr:col>112</xdr:col>
      <xdr:colOff>38100</xdr:colOff>
      <xdr:row>58</xdr:row>
      <xdr:rowOff>69388</xdr:rowOff>
    </xdr:to>
    <xdr:sp macro="" textlink="">
      <xdr:nvSpPr>
        <xdr:cNvPr id="817" name="楕円 816"/>
        <xdr:cNvSpPr/>
      </xdr:nvSpPr>
      <xdr:spPr>
        <a:xfrm>
          <a:off x="21272500" y="99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60515</xdr:rowOff>
    </xdr:from>
    <xdr:ext cx="469744" cy="259045"/>
    <xdr:sp macro="" textlink="">
      <xdr:nvSpPr>
        <xdr:cNvPr id="818" name="テキスト ボックス 817"/>
        <xdr:cNvSpPr txBox="1"/>
      </xdr:nvSpPr>
      <xdr:spPr>
        <a:xfrm>
          <a:off x="21088428" y="1000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120721</xdr:rowOff>
    </xdr:from>
    <xdr:to>
      <xdr:col>107</xdr:col>
      <xdr:colOff>101600</xdr:colOff>
      <xdr:row>58</xdr:row>
      <xdr:rowOff>50871</xdr:rowOff>
    </xdr:to>
    <xdr:sp macro="" textlink="">
      <xdr:nvSpPr>
        <xdr:cNvPr id="819" name="楕円 818"/>
        <xdr:cNvSpPr/>
      </xdr:nvSpPr>
      <xdr:spPr>
        <a:xfrm>
          <a:off x="20383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67398</xdr:rowOff>
    </xdr:from>
    <xdr:ext cx="469744" cy="259045"/>
    <xdr:sp macro="" textlink="">
      <xdr:nvSpPr>
        <xdr:cNvPr id="820" name="テキスト ボックス 819"/>
        <xdr:cNvSpPr txBox="1"/>
      </xdr:nvSpPr>
      <xdr:spPr>
        <a:xfrm>
          <a:off x="20199428" y="966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134665</xdr:rowOff>
    </xdr:from>
    <xdr:to>
      <xdr:col>102</xdr:col>
      <xdr:colOff>165100</xdr:colOff>
      <xdr:row>58</xdr:row>
      <xdr:rowOff>64815</xdr:rowOff>
    </xdr:to>
    <xdr:sp macro="" textlink="">
      <xdr:nvSpPr>
        <xdr:cNvPr id="821" name="楕円 820"/>
        <xdr:cNvSpPr/>
      </xdr:nvSpPr>
      <xdr:spPr>
        <a:xfrm>
          <a:off x="19494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55942</xdr:rowOff>
    </xdr:from>
    <xdr:ext cx="469744" cy="259045"/>
    <xdr:sp macro="" textlink="">
      <xdr:nvSpPr>
        <xdr:cNvPr id="822" name="テキスト ボックス 821"/>
        <xdr:cNvSpPr txBox="1"/>
      </xdr:nvSpPr>
      <xdr:spPr>
        <a:xfrm>
          <a:off x="19310428" y="100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136449</xdr:rowOff>
    </xdr:from>
    <xdr:to>
      <xdr:col>98</xdr:col>
      <xdr:colOff>38100</xdr:colOff>
      <xdr:row>58</xdr:row>
      <xdr:rowOff>66599</xdr:rowOff>
    </xdr:to>
    <xdr:sp macro="" textlink="">
      <xdr:nvSpPr>
        <xdr:cNvPr id="823" name="楕円 822"/>
        <xdr:cNvSpPr/>
      </xdr:nvSpPr>
      <xdr:spPr>
        <a:xfrm>
          <a:off x="18605500" y="99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57726</xdr:rowOff>
    </xdr:from>
    <xdr:ext cx="469744" cy="259045"/>
    <xdr:sp macro="" textlink="">
      <xdr:nvSpPr>
        <xdr:cNvPr id="824" name="テキスト ボックス 823"/>
        <xdr:cNvSpPr txBox="1"/>
      </xdr:nvSpPr>
      <xdr:spPr>
        <a:xfrm>
          <a:off x="18421428" y="100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143146</xdr:rowOff>
    </xdr:from>
    <xdr:to>
      <xdr:col>116</xdr:col>
      <xdr:colOff>63500</xdr:colOff>
      <xdr:row>75</xdr:row>
      <xdr:rowOff>163638</xdr:rowOff>
    </xdr:to>
    <xdr:cxnSp macro="">
      <xdr:nvCxnSpPr>
        <xdr:cNvPr id="856" name="直線コネクタ 855"/>
        <xdr:cNvCxnSpPr/>
      </xdr:nvCxnSpPr>
      <xdr:spPr>
        <a:xfrm flipV="1">
          <a:off x="21323300" y="13001896"/>
          <a:ext cx="8382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112219</xdr:rowOff>
    </xdr:from>
    <xdr:to>
      <xdr:col>111</xdr:col>
      <xdr:colOff>177800</xdr:colOff>
      <xdr:row>75</xdr:row>
      <xdr:rowOff>163638</xdr:rowOff>
    </xdr:to>
    <xdr:cxnSp macro="">
      <xdr:nvCxnSpPr>
        <xdr:cNvPr id="859" name="直線コネクタ 858"/>
        <xdr:cNvCxnSpPr/>
      </xdr:nvCxnSpPr>
      <xdr:spPr>
        <a:xfrm>
          <a:off x="20434300" y="12970969"/>
          <a:ext cx="889000" cy="5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112219</xdr:rowOff>
    </xdr:from>
    <xdr:to>
      <xdr:col>107</xdr:col>
      <xdr:colOff>50800</xdr:colOff>
      <xdr:row>75</xdr:row>
      <xdr:rowOff>119812</xdr:rowOff>
    </xdr:to>
    <xdr:cxnSp macro="">
      <xdr:nvCxnSpPr>
        <xdr:cNvPr id="862" name="直線コネクタ 861"/>
        <xdr:cNvCxnSpPr/>
      </xdr:nvCxnSpPr>
      <xdr:spPr>
        <a:xfrm flipV="1">
          <a:off x="19545300" y="12970969"/>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119812</xdr:rowOff>
    </xdr:from>
    <xdr:to>
      <xdr:col>102</xdr:col>
      <xdr:colOff>114300</xdr:colOff>
      <xdr:row>76</xdr:row>
      <xdr:rowOff>32716</xdr:rowOff>
    </xdr:to>
    <xdr:cxnSp macro="">
      <xdr:nvCxnSpPr>
        <xdr:cNvPr id="865" name="直線コネクタ 864"/>
        <xdr:cNvCxnSpPr/>
      </xdr:nvCxnSpPr>
      <xdr:spPr>
        <a:xfrm flipV="1">
          <a:off x="18656300" y="12978562"/>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92346</xdr:rowOff>
    </xdr:from>
    <xdr:to>
      <xdr:col>116</xdr:col>
      <xdr:colOff>114300</xdr:colOff>
      <xdr:row>76</xdr:row>
      <xdr:rowOff>22495</xdr:rowOff>
    </xdr:to>
    <xdr:sp macro="" textlink="">
      <xdr:nvSpPr>
        <xdr:cNvPr id="875" name="楕円 874"/>
        <xdr:cNvSpPr/>
      </xdr:nvSpPr>
      <xdr:spPr>
        <a:xfrm>
          <a:off x="22110700" y="129510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70773</xdr:rowOff>
    </xdr:from>
    <xdr:ext cx="534377" cy="259045"/>
    <xdr:sp macro="" textlink="">
      <xdr:nvSpPr>
        <xdr:cNvPr id="876" name="繰出金該当値テキスト"/>
        <xdr:cNvSpPr txBox="1"/>
      </xdr:nvSpPr>
      <xdr:spPr>
        <a:xfrm>
          <a:off x="22212300" y="1292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112837</xdr:rowOff>
    </xdr:from>
    <xdr:to>
      <xdr:col>112</xdr:col>
      <xdr:colOff>38100</xdr:colOff>
      <xdr:row>76</xdr:row>
      <xdr:rowOff>42987</xdr:rowOff>
    </xdr:to>
    <xdr:sp macro="" textlink="">
      <xdr:nvSpPr>
        <xdr:cNvPr id="877" name="楕円 876"/>
        <xdr:cNvSpPr/>
      </xdr:nvSpPr>
      <xdr:spPr>
        <a:xfrm>
          <a:off x="21272500" y="1297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34115</xdr:rowOff>
    </xdr:from>
    <xdr:ext cx="534377" cy="259045"/>
    <xdr:sp macro="" textlink="">
      <xdr:nvSpPr>
        <xdr:cNvPr id="878" name="テキスト ボックス 877"/>
        <xdr:cNvSpPr txBox="1"/>
      </xdr:nvSpPr>
      <xdr:spPr>
        <a:xfrm>
          <a:off x="21056111" y="130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61419</xdr:rowOff>
    </xdr:from>
    <xdr:to>
      <xdr:col>107</xdr:col>
      <xdr:colOff>101600</xdr:colOff>
      <xdr:row>75</xdr:row>
      <xdr:rowOff>163020</xdr:rowOff>
    </xdr:to>
    <xdr:sp macro="" textlink="">
      <xdr:nvSpPr>
        <xdr:cNvPr id="879" name="楕円 878"/>
        <xdr:cNvSpPr/>
      </xdr:nvSpPr>
      <xdr:spPr>
        <a:xfrm>
          <a:off x="20383500" y="129201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154147</xdr:rowOff>
    </xdr:from>
    <xdr:ext cx="534377" cy="259045"/>
    <xdr:sp macro="" textlink="">
      <xdr:nvSpPr>
        <xdr:cNvPr id="880" name="テキスト ボックス 879"/>
        <xdr:cNvSpPr txBox="1"/>
      </xdr:nvSpPr>
      <xdr:spPr>
        <a:xfrm>
          <a:off x="20167111" y="130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69012</xdr:rowOff>
    </xdr:from>
    <xdr:to>
      <xdr:col>102</xdr:col>
      <xdr:colOff>165100</xdr:colOff>
      <xdr:row>75</xdr:row>
      <xdr:rowOff>170613</xdr:rowOff>
    </xdr:to>
    <xdr:sp macro="" textlink="">
      <xdr:nvSpPr>
        <xdr:cNvPr id="881" name="楕円 880"/>
        <xdr:cNvSpPr/>
      </xdr:nvSpPr>
      <xdr:spPr>
        <a:xfrm>
          <a:off x="19494500" y="129277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161738</xdr:rowOff>
    </xdr:from>
    <xdr:ext cx="534377" cy="259045"/>
    <xdr:sp macro="" textlink="">
      <xdr:nvSpPr>
        <xdr:cNvPr id="882" name="テキスト ボックス 881"/>
        <xdr:cNvSpPr txBox="1"/>
      </xdr:nvSpPr>
      <xdr:spPr>
        <a:xfrm>
          <a:off x="19278111" y="1302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153366</xdr:rowOff>
    </xdr:from>
    <xdr:to>
      <xdr:col>98</xdr:col>
      <xdr:colOff>38100</xdr:colOff>
      <xdr:row>76</xdr:row>
      <xdr:rowOff>83516</xdr:rowOff>
    </xdr:to>
    <xdr:sp macro="" textlink="">
      <xdr:nvSpPr>
        <xdr:cNvPr id="883" name="楕円 882"/>
        <xdr:cNvSpPr/>
      </xdr:nvSpPr>
      <xdr:spPr>
        <a:xfrm>
          <a:off x="18605500" y="130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74643</xdr:rowOff>
    </xdr:from>
    <xdr:ext cx="534377" cy="259045"/>
    <xdr:sp macro="" textlink="">
      <xdr:nvSpPr>
        <xdr:cNvPr id="884" name="テキスト ボックス 883"/>
        <xdr:cNvSpPr txBox="1"/>
      </xdr:nvSpPr>
      <xdr:spPr>
        <a:xfrm>
          <a:off x="18389111" y="131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・人件費は、前年度比で減少しており、主な要因は、対前年度比で職員給与のうち基本給や扶養手当、その他手当の期末勤勉手当等が減となったことによるものである。引き続き人件費の抑制に努める。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・扶助費は、経年変化で上昇傾向にあったが、今年度は減少している。主な要因は、教育・保育給付費の増を要因とする児童福祉費が対前年度比で</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％増加しているにも関わらず、生活保護費が</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％減少してるためである。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・補助費等は、前年度比で増大しており、主な要因は、さとうきび生産者経営安定化支援緊急対策事業補助金や第２子以降の児童生徒に対する給食費無償化事業補助金が加わったことなどによるものである。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・普通建設事業費は、前年度比で増大しており、主な要因は、防災行政無線（デジタル化）設置事業によるものである。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・積立金は、前年度比で減少しており、主な要因は、財政調整基金やふるさと応援寄附基金の減少額が大きかったものによる。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・繰出金は、経年変化で減少していたが今年度上昇しており、主な要因は、県後期高齢者医療広域連合負担金などが増加したことによる。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鹿児島県西之表市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15,437
15,351
205.66
11,001,552
10,687,486
303,032
5,728,531
10,582,962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88265</xdr:rowOff>
    </xdr:from>
    <xdr:to>
      <xdr:col>24</xdr:col>
      <xdr:colOff>63500</xdr:colOff>
      <xdr:row>32</xdr:row>
      <xdr:rowOff>95885</xdr:rowOff>
    </xdr:to>
    <xdr:cxnSp macro="">
      <xdr:nvCxnSpPr>
        <xdr:cNvPr id="61" name="直線コネクタ 60"/>
        <xdr:cNvCxnSpPr/>
      </xdr:nvCxnSpPr>
      <xdr:spPr>
        <a:xfrm flipV="1">
          <a:off x="3797300" y="55746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95885</xdr:rowOff>
    </xdr:from>
    <xdr:to>
      <xdr:col>19</xdr:col>
      <xdr:colOff>177800</xdr:colOff>
      <xdr:row>32</xdr:row>
      <xdr:rowOff>136652</xdr:rowOff>
    </xdr:to>
    <xdr:cxnSp macro="">
      <xdr:nvCxnSpPr>
        <xdr:cNvPr id="64" name="直線コネクタ 63"/>
        <xdr:cNvCxnSpPr/>
      </xdr:nvCxnSpPr>
      <xdr:spPr>
        <a:xfrm flipV="1">
          <a:off x="2908300" y="5582285"/>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162370</xdr:rowOff>
    </xdr:from>
    <xdr:to>
      <xdr:col>15</xdr:col>
      <xdr:colOff>50800</xdr:colOff>
      <xdr:row>32</xdr:row>
      <xdr:rowOff>136652</xdr:rowOff>
    </xdr:to>
    <xdr:cxnSp macro="">
      <xdr:nvCxnSpPr>
        <xdr:cNvPr id="67" name="直線コネクタ 66"/>
        <xdr:cNvCxnSpPr/>
      </xdr:nvCxnSpPr>
      <xdr:spPr>
        <a:xfrm>
          <a:off x="2019300" y="5477320"/>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162370</xdr:rowOff>
    </xdr:from>
    <xdr:to>
      <xdr:col>10</xdr:col>
      <xdr:colOff>114300</xdr:colOff>
      <xdr:row>32</xdr:row>
      <xdr:rowOff>81407</xdr:rowOff>
    </xdr:to>
    <xdr:cxnSp macro="">
      <xdr:nvCxnSpPr>
        <xdr:cNvPr id="70" name="直線コネクタ 69"/>
        <xdr:cNvCxnSpPr/>
      </xdr:nvCxnSpPr>
      <xdr:spPr>
        <a:xfrm flipV="1">
          <a:off x="1130300" y="54773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37465</xdr:rowOff>
    </xdr:from>
    <xdr:to>
      <xdr:col>24</xdr:col>
      <xdr:colOff>114300</xdr:colOff>
      <xdr:row>32</xdr:row>
      <xdr:rowOff>139065</xdr:rowOff>
    </xdr:to>
    <xdr:sp macro="" textlink="">
      <xdr:nvSpPr>
        <xdr:cNvPr id="80" name="楕円 79"/>
        <xdr:cNvSpPr/>
      </xdr:nvSpPr>
      <xdr:spPr>
        <a:xfrm>
          <a:off x="4584700" y="552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60342</xdr:rowOff>
    </xdr:from>
    <xdr:ext cx="469744" cy="259045"/>
    <xdr:sp macro="" textlink="">
      <xdr:nvSpPr>
        <xdr:cNvPr id="81" name="議会費該当値テキスト"/>
        <xdr:cNvSpPr txBox="1"/>
      </xdr:nvSpPr>
      <xdr:spPr>
        <a:xfrm>
          <a:off x="4686300" y="53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45085</xdr:rowOff>
    </xdr:from>
    <xdr:to>
      <xdr:col>20</xdr:col>
      <xdr:colOff>38100</xdr:colOff>
      <xdr:row>32</xdr:row>
      <xdr:rowOff>146685</xdr:rowOff>
    </xdr:to>
    <xdr:sp macro="" textlink="">
      <xdr:nvSpPr>
        <xdr:cNvPr id="82" name="楕円 81"/>
        <xdr:cNvSpPr/>
      </xdr:nvSpPr>
      <xdr:spPr>
        <a:xfrm>
          <a:off x="3746500" y="553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163212</xdr:rowOff>
    </xdr:from>
    <xdr:ext cx="469744" cy="259045"/>
    <xdr:sp macro="" textlink="">
      <xdr:nvSpPr>
        <xdr:cNvPr id="83" name="テキスト ボックス 82"/>
        <xdr:cNvSpPr txBox="1"/>
      </xdr:nvSpPr>
      <xdr:spPr>
        <a:xfrm>
          <a:off x="3562428" y="53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85852</xdr:rowOff>
    </xdr:from>
    <xdr:to>
      <xdr:col>15</xdr:col>
      <xdr:colOff>101600</xdr:colOff>
      <xdr:row>33</xdr:row>
      <xdr:rowOff>16002</xdr:rowOff>
    </xdr:to>
    <xdr:sp macro="" textlink="">
      <xdr:nvSpPr>
        <xdr:cNvPr id="84" name="楕円 83"/>
        <xdr:cNvSpPr/>
      </xdr:nvSpPr>
      <xdr:spPr>
        <a:xfrm>
          <a:off x="2857500" y="55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32529</xdr:rowOff>
    </xdr:from>
    <xdr:ext cx="469744" cy="259045"/>
    <xdr:sp macro="" textlink="">
      <xdr:nvSpPr>
        <xdr:cNvPr id="85" name="テキスト ボックス 84"/>
        <xdr:cNvSpPr txBox="1"/>
      </xdr:nvSpPr>
      <xdr:spPr>
        <a:xfrm>
          <a:off x="2673428" y="53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111570</xdr:rowOff>
    </xdr:from>
    <xdr:to>
      <xdr:col>10</xdr:col>
      <xdr:colOff>165100</xdr:colOff>
      <xdr:row>32</xdr:row>
      <xdr:rowOff>41720</xdr:rowOff>
    </xdr:to>
    <xdr:sp macro="" textlink="">
      <xdr:nvSpPr>
        <xdr:cNvPr id="86" name="楕円 85"/>
        <xdr:cNvSpPr/>
      </xdr:nvSpPr>
      <xdr:spPr>
        <a:xfrm>
          <a:off x="1968500" y="54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58247</xdr:rowOff>
    </xdr:from>
    <xdr:ext cx="469744" cy="259045"/>
    <xdr:sp macro="" textlink="">
      <xdr:nvSpPr>
        <xdr:cNvPr id="87" name="テキスト ボックス 86"/>
        <xdr:cNvSpPr txBox="1"/>
      </xdr:nvSpPr>
      <xdr:spPr>
        <a:xfrm>
          <a:off x="1784428" y="52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30607</xdr:rowOff>
    </xdr:from>
    <xdr:to>
      <xdr:col>6</xdr:col>
      <xdr:colOff>38100</xdr:colOff>
      <xdr:row>32</xdr:row>
      <xdr:rowOff>132207</xdr:rowOff>
    </xdr:to>
    <xdr:sp macro="" textlink="">
      <xdr:nvSpPr>
        <xdr:cNvPr id="88" name="楕円 87"/>
        <xdr:cNvSpPr/>
      </xdr:nvSpPr>
      <xdr:spPr>
        <a:xfrm>
          <a:off x="1079500" y="551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148734</xdr:rowOff>
    </xdr:from>
    <xdr:ext cx="469744" cy="259045"/>
    <xdr:sp macro="" textlink="">
      <xdr:nvSpPr>
        <xdr:cNvPr id="89" name="テキスト ボックス 88"/>
        <xdr:cNvSpPr txBox="1"/>
      </xdr:nvSpPr>
      <xdr:spPr>
        <a:xfrm>
          <a:off x="895428" y="529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61630</xdr:rowOff>
    </xdr:from>
    <xdr:to>
      <xdr:col>24</xdr:col>
      <xdr:colOff>63500</xdr:colOff>
      <xdr:row>56</xdr:row>
      <xdr:rowOff>105692</xdr:rowOff>
    </xdr:to>
    <xdr:cxnSp macro="">
      <xdr:nvCxnSpPr>
        <xdr:cNvPr id="118" name="直線コネクタ 117"/>
        <xdr:cNvCxnSpPr/>
      </xdr:nvCxnSpPr>
      <xdr:spPr>
        <a:xfrm>
          <a:off x="3797300" y="9662830"/>
          <a:ext cx="838200" cy="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8468</xdr:rowOff>
    </xdr:from>
    <xdr:to>
      <xdr:col>19</xdr:col>
      <xdr:colOff>177800</xdr:colOff>
      <xdr:row>56</xdr:row>
      <xdr:rowOff>61630</xdr:rowOff>
    </xdr:to>
    <xdr:cxnSp macro="">
      <xdr:nvCxnSpPr>
        <xdr:cNvPr id="121" name="直線コネクタ 120"/>
        <xdr:cNvCxnSpPr/>
      </xdr:nvCxnSpPr>
      <xdr:spPr>
        <a:xfrm>
          <a:off x="2908300" y="9609668"/>
          <a:ext cx="889000" cy="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101326</xdr:rowOff>
    </xdr:from>
    <xdr:to>
      <xdr:col>15</xdr:col>
      <xdr:colOff>50800</xdr:colOff>
      <xdr:row>56</xdr:row>
      <xdr:rowOff>8468</xdr:rowOff>
    </xdr:to>
    <xdr:cxnSp macro="">
      <xdr:nvCxnSpPr>
        <xdr:cNvPr id="124" name="直線コネクタ 123"/>
        <xdr:cNvCxnSpPr/>
      </xdr:nvCxnSpPr>
      <xdr:spPr>
        <a:xfrm>
          <a:off x="2019300" y="9531076"/>
          <a:ext cx="8890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101326</xdr:rowOff>
    </xdr:from>
    <xdr:to>
      <xdr:col>10</xdr:col>
      <xdr:colOff>114300</xdr:colOff>
      <xdr:row>56</xdr:row>
      <xdr:rowOff>155839</xdr:rowOff>
    </xdr:to>
    <xdr:cxnSp macro="">
      <xdr:nvCxnSpPr>
        <xdr:cNvPr id="127" name="直線コネクタ 126"/>
        <xdr:cNvCxnSpPr/>
      </xdr:nvCxnSpPr>
      <xdr:spPr>
        <a:xfrm flipV="1">
          <a:off x="1130300" y="9531076"/>
          <a:ext cx="889000" cy="2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54892</xdr:rowOff>
    </xdr:from>
    <xdr:to>
      <xdr:col>24</xdr:col>
      <xdr:colOff>114300</xdr:colOff>
      <xdr:row>56</xdr:row>
      <xdr:rowOff>156492</xdr:rowOff>
    </xdr:to>
    <xdr:sp macro="" textlink="">
      <xdr:nvSpPr>
        <xdr:cNvPr id="137" name="楕円 136"/>
        <xdr:cNvSpPr/>
      </xdr:nvSpPr>
      <xdr:spPr>
        <a:xfrm>
          <a:off x="4584700" y="96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77769</xdr:rowOff>
    </xdr:from>
    <xdr:ext cx="599010" cy="259045"/>
    <xdr:sp macro="" textlink="">
      <xdr:nvSpPr>
        <xdr:cNvPr id="138" name="総務費該当値テキスト"/>
        <xdr:cNvSpPr txBox="1"/>
      </xdr:nvSpPr>
      <xdr:spPr>
        <a:xfrm>
          <a:off x="4686300" y="950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10830</xdr:rowOff>
    </xdr:from>
    <xdr:to>
      <xdr:col>20</xdr:col>
      <xdr:colOff>38100</xdr:colOff>
      <xdr:row>56</xdr:row>
      <xdr:rowOff>112430</xdr:rowOff>
    </xdr:to>
    <xdr:sp macro="" textlink="">
      <xdr:nvSpPr>
        <xdr:cNvPr id="139" name="楕円 138"/>
        <xdr:cNvSpPr/>
      </xdr:nvSpPr>
      <xdr:spPr>
        <a:xfrm>
          <a:off x="3746500" y="96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128957</xdr:rowOff>
    </xdr:from>
    <xdr:ext cx="599010" cy="259045"/>
    <xdr:sp macro="" textlink="">
      <xdr:nvSpPr>
        <xdr:cNvPr id="140" name="テキスト ボックス 139"/>
        <xdr:cNvSpPr txBox="1"/>
      </xdr:nvSpPr>
      <xdr:spPr>
        <a:xfrm>
          <a:off x="3497795" y="938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129118</xdr:rowOff>
    </xdr:from>
    <xdr:to>
      <xdr:col>15</xdr:col>
      <xdr:colOff>101600</xdr:colOff>
      <xdr:row>56</xdr:row>
      <xdr:rowOff>59268</xdr:rowOff>
    </xdr:to>
    <xdr:sp macro="" textlink="">
      <xdr:nvSpPr>
        <xdr:cNvPr id="141" name="楕円 140"/>
        <xdr:cNvSpPr/>
      </xdr:nvSpPr>
      <xdr:spPr>
        <a:xfrm>
          <a:off x="2857500" y="95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75795</xdr:rowOff>
    </xdr:from>
    <xdr:ext cx="599010" cy="259045"/>
    <xdr:sp macro="" textlink="">
      <xdr:nvSpPr>
        <xdr:cNvPr id="142" name="テキスト ボックス 141"/>
        <xdr:cNvSpPr txBox="1"/>
      </xdr:nvSpPr>
      <xdr:spPr>
        <a:xfrm>
          <a:off x="2608795" y="933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50526</xdr:rowOff>
    </xdr:from>
    <xdr:to>
      <xdr:col>10</xdr:col>
      <xdr:colOff>165100</xdr:colOff>
      <xdr:row>55</xdr:row>
      <xdr:rowOff>152126</xdr:rowOff>
    </xdr:to>
    <xdr:sp macro="" textlink="">
      <xdr:nvSpPr>
        <xdr:cNvPr id="143" name="楕円 142"/>
        <xdr:cNvSpPr/>
      </xdr:nvSpPr>
      <xdr:spPr>
        <a:xfrm>
          <a:off x="1968500" y="94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168653</xdr:rowOff>
    </xdr:from>
    <xdr:ext cx="599010" cy="259045"/>
    <xdr:sp macro="" textlink="">
      <xdr:nvSpPr>
        <xdr:cNvPr id="144" name="テキスト ボックス 143"/>
        <xdr:cNvSpPr txBox="1"/>
      </xdr:nvSpPr>
      <xdr:spPr>
        <a:xfrm>
          <a:off x="1719795" y="925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105039</xdr:rowOff>
    </xdr:from>
    <xdr:to>
      <xdr:col>6</xdr:col>
      <xdr:colOff>38100</xdr:colOff>
      <xdr:row>57</xdr:row>
      <xdr:rowOff>35189</xdr:rowOff>
    </xdr:to>
    <xdr:sp macro="" textlink="">
      <xdr:nvSpPr>
        <xdr:cNvPr id="145" name="楕円 144"/>
        <xdr:cNvSpPr/>
      </xdr:nvSpPr>
      <xdr:spPr>
        <a:xfrm>
          <a:off x="1079500" y="97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51716</xdr:rowOff>
    </xdr:from>
    <xdr:ext cx="599010" cy="259045"/>
    <xdr:sp macro="" textlink="">
      <xdr:nvSpPr>
        <xdr:cNvPr id="146" name="テキスト ボックス 145"/>
        <xdr:cNvSpPr txBox="1"/>
      </xdr:nvSpPr>
      <xdr:spPr>
        <a:xfrm>
          <a:off x="830795" y="948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43559</xdr:rowOff>
    </xdr:from>
    <xdr:to>
      <xdr:col>24</xdr:col>
      <xdr:colOff>63500</xdr:colOff>
      <xdr:row>74</xdr:row>
      <xdr:rowOff>52154</xdr:rowOff>
    </xdr:to>
    <xdr:cxnSp macro="">
      <xdr:nvCxnSpPr>
        <xdr:cNvPr id="176" name="直線コネクタ 175"/>
        <xdr:cNvCxnSpPr/>
      </xdr:nvCxnSpPr>
      <xdr:spPr>
        <a:xfrm>
          <a:off x="3797300" y="12730859"/>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1625</xdr:rowOff>
    </xdr:from>
    <xdr:to>
      <xdr:col>19</xdr:col>
      <xdr:colOff>177800</xdr:colOff>
      <xdr:row>74</xdr:row>
      <xdr:rowOff>43559</xdr:rowOff>
    </xdr:to>
    <xdr:cxnSp macro="">
      <xdr:nvCxnSpPr>
        <xdr:cNvPr id="179" name="直線コネクタ 178"/>
        <xdr:cNvCxnSpPr/>
      </xdr:nvCxnSpPr>
      <xdr:spPr>
        <a:xfrm>
          <a:off x="2908300" y="12688925"/>
          <a:ext cx="889000" cy="4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1625</xdr:rowOff>
    </xdr:from>
    <xdr:to>
      <xdr:col>15</xdr:col>
      <xdr:colOff>50800</xdr:colOff>
      <xdr:row>74</xdr:row>
      <xdr:rowOff>120978</xdr:rowOff>
    </xdr:to>
    <xdr:cxnSp macro="">
      <xdr:nvCxnSpPr>
        <xdr:cNvPr id="182" name="直線コネクタ 181"/>
        <xdr:cNvCxnSpPr/>
      </xdr:nvCxnSpPr>
      <xdr:spPr>
        <a:xfrm flipV="1">
          <a:off x="2019300" y="12688925"/>
          <a:ext cx="889000" cy="1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120978</xdr:rowOff>
    </xdr:from>
    <xdr:to>
      <xdr:col>10</xdr:col>
      <xdr:colOff>114300</xdr:colOff>
      <xdr:row>75</xdr:row>
      <xdr:rowOff>37919</xdr:rowOff>
    </xdr:to>
    <xdr:cxnSp macro="">
      <xdr:nvCxnSpPr>
        <xdr:cNvPr id="185" name="直線コネクタ 184"/>
        <xdr:cNvCxnSpPr/>
      </xdr:nvCxnSpPr>
      <xdr:spPr>
        <a:xfrm flipV="1">
          <a:off x="1130300" y="12808278"/>
          <a:ext cx="889000" cy="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1354</xdr:rowOff>
    </xdr:from>
    <xdr:to>
      <xdr:col>24</xdr:col>
      <xdr:colOff>114300</xdr:colOff>
      <xdr:row>74</xdr:row>
      <xdr:rowOff>102954</xdr:rowOff>
    </xdr:to>
    <xdr:sp macro="" textlink="">
      <xdr:nvSpPr>
        <xdr:cNvPr id="195" name="楕円 194"/>
        <xdr:cNvSpPr/>
      </xdr:nvSpPr>
      <xdr:spPr>
        <a:xfrm>
          <a:off x="4584700" y="126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24231</xdr:rowOff>
    </xdr:from>
    <xdr:ext cx="599010" cy="259045"/>
    <xdr:sp macro="" textlink="">
      <xdr:nvSpPr>
        <xdr:cNvPr id="196" name="民生費該当値テキスト"/>
        <xdr:cNvSpPr txBox="1"/>
      </xdr:nvSpPr>
      <xdr:spPr>
        <a:xfrm>
          <a:off x="4686300" y="1254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164209</xdr:rowOff>
    </xdr:from>
    <xdr:to>
      <xdr:col>20</xdr:col>
      <xdr:colOff>38100</xdr:colOff>
      <xdr:row>74</xdr:row>
      <xdr:rowOff>94359</xdr:rowOff>
    </xdr:to>
    <xdr:sp macro="" textlink="">
      <xdr:nvSpPr>
        <xdr:cNvPr id="197" name="楕円 196"/>
        <xdr:cNvSpPr/>
      </xdr:nvSpPr>
      <xdr:spPr>
        <a:xfrm>
          <a:off x="3746500" y="126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110886</xdr:rowOff>
    </xdr:from>
    <xdr:ext cx="599010" cy="259045"/>
    <xdr:sp macro="" textlink="">
      <xdr:nvSpPr>
        <xdr:cNvPr id="198" name="テキスト ボックス 197"/>
        <xdr:cNvSpPr txBox="1"/>
      </xdr:nvSpPr>
      <xdr:spPr>
        <a:xfrm>
          <a:off x="3497795" y="1245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122275</xdr:rowOff>
    </xdr:from>
    <xdr:to>
      <xdr:col>15</xdr:col>
      <xdr:colOff>101600</xdr:colOff>
      <xdr:row>74</xdr:row>
      <xdr:rowOff>52425</xdr:rowOff>
    </xdr:to>
    <xdr:sp macro="" textlink="">
      <xdr:nvSpPr>
        <xdr:cNvPr id="199" name="楕円 198"/>
        <xdr:cNvSpPr/>
      </xdr:nvSpPr>
      <xdr:spPr>
        <a:xfrm>
          <a:off x="2857500" y="1263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68952</xdr:rowOff>
    </xdr:from>
    <xdr:ext cx="599010" cy="259045"/>
    <xdr:sp macro="" textlink="">
      <xdr:nvSpPr>
        <xdr:cNvPr id="200" name="テキスト ボックス 199"/>
        <xdr:cNvSpPr txBox="1"/>
      </xdr:nvSpPr>
      <xdr:spPr>
        <a:xfrm>
          <a:off x="2608795" y="1241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70178</xdr:rowOff>
    </xdr:from>
    <xdr:to>
      <xdr:col>10</xdr:col>
      <xdr:colOff>165100</xdr:colOff>
      <xdr:row>75</xdr:row>
      <xdr:rowOff>328</xdr:rowOff>
    </xdr:to>
    <xdr:sp macro="" textlink="">
      <xdr:nvSpPr>
        <xdr:cNvPr id="201" name="楕円 200"/>
        <xdr:cNvSpPr/>
      </xdr:nvSpPr>
      <xdr:spPr>
        <a:xfrm>
          <a:off x="1968500" y="127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16855</xdr:rowOff>
    </xdr:from>
    <xdr:ext cx="599010" cy="259045"/>
    <xdr:sp macro="" textlink="">
      <xdr:nvSpPr>
        <xdr:cNvPr id="202" name="テキスト ボックス 201"/>
        <xdr:cNvSpPr txBox="1"/>
      </xdr:nvSpPr>
      <xdr:spPr>
        <a:xfrm>
          <a:off x="1719795" y="125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158569</xdr:rowOff>
    </xdr:from>
    <xdr:to>
      <xdr:col>6</xdr:col>
      <xdr:colOff>38100</xdr:colOff>
      <xdr:row>75</xdr:row>
      <xdr:rowOff>88719</xdr:rowOff>
    </xdr:to>
    <xdr:sp macro="" textlink="">
      <xdr:nvSpPr>
        <xdr:cNvPr id="203" name="楕円 202"/>
        <xdr:cNvSpPr/>
      </xdr:nvSpPr>
      <xdr:spPr>
        <a:xfrm>
          <a:off x="1079500" y="1284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105246</xdr:rowOff>
    </xdr:from>
    <xdr:ext cx="599010" cy="259045"/>
    <xdr:sp macro="" textlink="">
      <xdr:nvSpPr>
        <xdr:cNvPr id="204" name="テキスト ボックス 203"/>
        <xdr:cNvSpPr txBox="1"/>
      </xdr:nvSpPr>
      <xdr:spPr>
        <a:xfrm>
          <a:off x="830795" y="1262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135009</xdr:rowOff>
    </xdr:from>
    <xdr:to>
      <xdr:col>24</xdr:col>
      <xdr:colOff>63500</xdr:colOff>
      <xdr:row>95</xdr:row>
      <xdr:rowOff>154363</xdr:rowOff>
    </xdr:to>
    <xdr:cxnSp macro="">
      <xdr:nvCxnSpPr>
        <xdr:cNvPr id="235" name="直線コネクタ 234"/>
        <xdr:cNvCxnSpPr/>
      </xdr:nvCxnSpPr>
      <xdr:spPr>
        <a:xfrm>
          <a:off x="3797300" y="16422759"/>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135009</xdr:rowOff>
    </xdr:from>
    <xdr:to>
      <xdr:col>19</xdr:col>
      <xdr:colOff>177800</xdr:colOff>
      <xdr:row>96</xdr:row>
      <xdr:rowOff>18151</xdr:rowOff>
    </xdr:to>
    <xdr:cxnSp macro="">
      <xdr:nvCxnSpPr>
        <xdr:cNvPr id="238" name="直線コネクタ 237"/>
        <xdr:cNvCxnSpPr/>
      </xdr:nvCxnSpPr>
      <xdr:spPr>
        <a:xfrm flipV="1">
          <a:off x="2908300" y="16422759"/>
          <a:ext cx="889000" cy="5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4783</xdr:rowOff>
    </xdr:from>
    <xdr:to>
      <xdr:col>15</xdr:col>
      <xdr:colOff>50800</xdr:colOff>
      <xdr:row>96</xdr:row>
      <xdr:rowOff>18151</xdr:rowOff>
    </xdr:to>
    <xdr:cxnSp macro="">
      <xdr:nvCxnSpPr>
        <xdr:cNvPr id="241" name="直線コネクタ 240"/>
        <xdr:cNvCxnSpPr/>
      </xdr:nvCxnSpPr>
      <xdr:spPr>
        <a:xfrm>
          <a:off x="2019300" y="15778183"/>
          <a:ext cx="889000" cy="69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4783</xdr:rowOff>
    </xdr:from>
    <xdr:to>
      <xdr:col>10</xdr:col>
      <xdr:colOff>114300</xdr:colOff>
      <xdr:row>94</xdr:row>
      <xdr:rowOff>53539</xdr:rowOff>
    </xdr:to>
    <xdr:cxnSp macro="">
      <xdr:nvCxnSpPr>
        <xdr:cNvPr id="244" name="直線コネクタ 243"/>
        <xdr:cNvCxnSpPr/>
      </xdr:nvCxnSpPr>
      <xdr:spPr>
        <a:xfrm flipV="1">
          <a:off x="1130300" y="15778183"/>
          <a:ext cx="889000" cy="3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103563</xdr:rowOff>
    </xdr:from>
    <xdr:to>
      <xdr:col>24</xdr:col>
      <xdr:colOff>114300</xdr:colOff>
      <xdr:row>96</xdr:row>
      <xdr:rowOff>33713</xdr:rowOff>
    </xdr:to>
    <xdr:sp macro="" textlink="">
      <xdr:nvSpPr>
        <xdr:cNvPr id="254" name="楕円 253"/>
        <xdr:cNvSpPr/>
      </xdr:nvSpPr>
      <xdr:spPr>
        <a:xfrm>
          <a:off x="4584700" y="163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126440</xdr:rowOff>
    </xdr:from>
    <xdr:ext cx="534377" cy="259045"/>
    <xdr:sp macro="" textlink="">
      <xdr:nvSpPr>
        <xdr:cNvPr id="255" name="衛生費該当値テキスト"/>
        <xdr:cNvSpPr txBox="1"/>
      </xdr:nvSpPr>
      <xdr:spPr>
        <a:xfrm>
          <a:off x="4686300" y="1624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84209</xdr:rowOff>
    </xdr:from>
    <xdr:to>
      <xdr:col>20</xdr:col>
      <xdr:colOff>38100</xdr:colOff>
      <xdr:row>96</xdr:row>
      <xdr:rowOff>14359</xdr:rowOff>
    </xdr:to>
    <xdr:sp macro="" textlink="">
      <xdr:nvSpPr>
        <xdr:cNvPr id="256" name="楕円 255"/>
        <xdr:cNvSpPr/>
      </xdr:nvSpPr>
      <xdr:spPr>
        <a:xfrm>
          <a:off x="3746500" y="163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30886</xdr:rowOff>
    </xdr:from>
    <xdr:ext cx="534377" cy="259045"/>
    <xdr:sp macro="" textlink="">
      <xdr:nvSpPr>
        <xdr:cNvPr id="257" name="テキスト ボックス 256"/>
        <xdr:cNvSpPr txBox="1"/>
      </xdr:nvSpPr>
      <xdr:spPr>
        <a:xfrm>
          <a:off x="3530111" y="161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138801</xdr:rowOff>
    </xdr:from>
    <xdr:to>
      <xdr:col>15</xdr:col>
      <xdr:colOff>101600</xdr:colOff>
      <xdr:row>96</xdr:row>
      <xdr:rowOff>68951</xdr:rowOff>
    </xdr:to>
    <xdr:sp macro="" textlink="">
      <xdr:nvSpPr>
        <xdr:cNvPr id="258" name="楕円 257"/>
        <xdr:cNvSpPr/>
      </xdr:nvSpPr>
      <xdr:spPr>
        <a:xfrm>
          <a:off x="2857500" y="164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85478</xdr:rowOff>
    </xdr:from>
    <xdr:ext cx="534377" cy="259045"/>
    <xdr:sp macro="" textlink="">
      <xdr:nvSpPr>
        <xdr:cNvPr id="259" name="テキスト ボックス 258"/>
        <xdr:cNvSpPr txBox="1"/>
      </xdr:nvSpPr>
      <xdr:spPr>
        <a:xfrm>
          <a:off x="2641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125433</xdr:rowOff>
    </xdr:from>
    <xdr:to>
      <xdr:col>10</xdr:col>
      <xdr:colOff>165100</xdr:colOff>
      <xdr:row>92</xdr:row>
      <xdr:rowOff>55583</xdr:rowOff>
    </xdr:to>
    <xdr:sp macro="" textlink="">
      <xdr:nvSpPr>
        <xdr:cNvPr id="260" name="楕円 259"/>
        <xdr:cNvSpPr/>
      </xdr:nvSpPr>
      <xdr:spPr>
        <a:xfrm>
          <a:off x="1968500" y="157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72110</xdr:rowOff>
    </xdr:from>
    <xdr:ext cx="599010" cy="259045"/>
    <xdr:sp macro="" textlink="">
      <xdr:nvSpPr>
        <xdr:cNvPr id="261" name="テキスト ボックス 260"/>
        <xdr:cNvSpPr txBox="1"/>
      </xdr:nvSpPr>
      <xdr:spPr>
        <a:xfrm>
          <a:off x="1719795" y="155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2739</xdr:rowOff>
    </xdr:from>
    <xdr:to>
      <xdr:col>6</xdr:col>
      <xdr:colOff>38100</xdr:colOff>
      <xdr:row>94</xdr:row>
      <xdr:rowOff>104339</xdr:rowOff>
    </xdr:to>
    <xdr:sp macro="" textlink="">
      <xdr:nvSpPr>
        <xdr:cNvPr id="262" name="楕円 261"/>
        <xdr:cNvSpPr/>
      </xdr:nvSpPr>
      <xdr:spPr>
        <a:xfrm>
          <a:off x="1079500" y="161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120866</xdr:rowOff>
    </xdr:from>
    <xdr:ext cx="534377" cy="259045"/>
    <xdr:sp macro="" textlink="">
      <xdr:nvSpPr>
        <xdr:cNvPr id="263" name="テキスト ボックス 262"/>
        <xdr:cNvSpPr txBox="1"/>
      </xdr:nvSpPr>
      <xdr:spPr>
        <a:xfrm>
          <a:off x="863111" y="1589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116187</xdr:rowOff>
    </xdr:from>
    <xdr:to>
      <xdr:col>55</xdr:col>
      <xdr:colOff>0</xdr:colOff>
      <xdr:row>38</xdr:row>
      <xdr:rowOff>118800</xdr:rowOff>
    </xdr:to>
    <xdr:cxnSp macro="">
      <xdr:nvCxnSpPr>
        <xdr:cNvPr id="294" name="直線コネクタ 293"/>
        <xdr:cNvCxnSpPr/>
      </xdr:nvCxnSpPr>
      <xdr:spPr>
        <a:xfrm flipV="1">
          <a:off x="9639300" y="6631287"/>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118800</xdr:rowOff>
    </xdr:from>
    <xdr:to>
      <xdr:col>50</xdr:col>
      <xdr:colOff>114300</xdr:colOff>
      <xdr:row>38</xdr:row>
      <xdr:rowOff>121086</xdr:rowOff>
    </xdr:to>
    <xdr:cxnSp macro="">
      <xdr:nvCxnSpPr>
        <xdr:cNvPr id="297" name="直線コネクタ 296"/>
        <xdr:cNvCxnSpPr/>
      </xdr:nvCxnSpPr>
      <xdr:spPr>
        <a:xfrm flipV="1">
          <a:off x="8750300" y="66339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121086</xdr:rowOff>
    </xdr:from>
    <xdr:to>
      <xdr:col>45</xdr:col>
      <xdr:colOff>177800</xdr:colOff>
      <xdr:row>38</xdr:row>
      <xdr:rowOff>123372</xdr:rowOff>
    </xdr:to>
    <xdr:cxnSp macro="">
      <xdr:nvCxnSpPr>
        <xdr:cNvPr id="300" name="直線コネクタ 299"/>
        <xdr:cNvCxnSpPr/>
      </xdr:nvCxnSpPr>
      <xdr:spPr>
        <a:xfrm flipV="1">
          <a:off x="7861300" y="66361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121412</xdr:rowOff>
    </xdr:from>
    <xdr:to>
      <xdr:col>41</xdr:col>
      <xdr:colOff>50800</xdr:colOff>
      <xdr:row>38</xdr:row>
      <xdr:rowOff>123372</xdr:rowOff>
    </xdr:to>
    <xdr:cxnSp macro="">
      <xdr:nvCxnSpPr>
        <xdr:cNvPr id="303" name="直線コネクタ 302"/>
        <xdr:cNvCxnSpPr/>
      </xdr:nvCxnSpPr>
      <xdr:spPr>
        <a:xfrm>
          <a:off x="6972300" y="663651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65387</xdr:rowOff>
    </xdr:from>
    <xdr:to>
      <xdr:col>55</xdr:col>
      <xdr:colOff>50800</xdr:colOff>
      <xdr:row>38</xdr:row>
      <xdr:rowOff>166987</xdr:rowOff>
    </xdr:to>
    <xdr:sp macro="" textlink="">
      <xdr:nvSpPr>
        <xdr:cNvPr id="313" name="楕円 312"/>
        <xdr:cNvSpPr/>
      </xdr:nvSpPr>
      <xdr:spPr>
        <a:xfrm>
          <a:off x="104267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43814</xdr:rowOff>
    </xdr:from>
    <xdr:ext cx="378565" cy="259045"/>
    <xdr:sp macro="" textlink="">
      <xdr:nvSpPr>
        <xdr:cNvPr id="314" name="労働費該当値テキスト"/>
        <xdr:cNvSpPr txBox="1"/>
      </xdr:nvSpPr>
      <xdr:spPr>
        <a:xfrm>
          <a:off x="10528300" y="655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68000</xdr:rowOff>
    </xdr:from>
    <xdr:to>
      <xdr:col>50</xdr:col>
      <xdr:colOff>165100</xdr:colOff>
      <xdr:row>38</xdr:row>
      <xdr:rowOff>169600</xdr:rowOff>
    </xdr:to>
    <xdr:sp macro="" textlink="">
      <xdr:nvSpPr>
        <xdr:cNvPr id="315" name="楕円 314"/>
        <xdr:cNvSpPr/>
      </xdr:nvSpPr>
      <xdr:spPr>
        <a:xfrm>
          <a:off x="9588500" y="658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160727</xdr:rowOff>
    </xdr:from>
    <xdr:ext cx="378565" cy="259045"/>
    <xdr:sp macro="" textlink="">
      <xdr:nvSpPr>
        <xdr:cNvPr id="316" name="テキスト ボックス 315"/>
        <xdr:cNvSpPr txBox="1"/>
      </xdr:nvSpPr>
      <xdr:spPr>
        <a:xfrm>
          <a:off x="9450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70286</xdr:rowOff>
    </xdr:from>
    <xdr:to>
      <xdr:col>46</xdr:col>
      <xdr:colOff>38100</xdr:colOff>
      <xdr:row>39</xdr:row>
      <xdr:rowOff>436</xdr:rowOff>
    </xdr:to>
    <xdr:sp macro="" textlink="">
      <xdr:nvSpPr>
        <xdr:cNvPr id="317" name="楕円 316"/>
        <xdr:cNvSpPr/>
      </xdr:nvSpPr>
      <xdr:spPr>
        <a:xfrm>
          <a:off x="8699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163013</xdr:rowOff>
    </xdr:from>
    <xdr:ext cx="378565" cy="259045"/>
    <xdr:sp macro="" textlink="">
      <xdr:nvSpPr>
        <xdr:cNvPr id="318" name="テキスト ボックス 317"/>
        <xdr:cNvSpPr txBox="1"/>
      </xdr:nvSpPr>
      <xdr:spPr>
        <a:xfrm>
          <a:off x="8561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72572</xdr:rowOff>
    </xdr:from>
    <xdr:to>
      <xdr:col>41</xdr:col>
      <xdr:colOff>101600</xdr:colOff>
      <xdr:row>39</xdr:row>
      <xdr:rowOff>2722</xdr:rowOff>
    </xdr:to>
    <xdr:sp macro="" textlink="">
      <xdr:nvSpPr>
        <xdr:cNvPr id="319" name="楕円 318"/>
        <xdr:cNvSpPr/>
      </xdr:nvSpPr>
      <xdr:spPr>
        <a:xfrm>
          <a:off x="7810500" y="65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165299</xdr:rowOff>
    </xdr:from>
    <xdr:ext cx="378565" cy="259045"/>
    <xdr:sp macro="" textlink="">
      <xdr:nvSpPr>
        <xdr:cNvPr id="320" name="テキスト ボックス 319"/>
        <xdr:cNvSpPr txBox="1"/>
      </xdr:nvSpPr>
      <xdr:spPr>
        <a:xfrm>
          <a:off x="7672017" y="668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70612</xdr:rowOff>
    </xdr:from>
    <xdr:to>
      <xdr:col>36</xdr:col>
      <xdr:colOff>165100</xdr:colOff>
      <xdr:row>39</xdr:row>
      <xdr:rowOff>762</xdr:rowOff>
    </xdr:to>
    <xdr:sp macro="" textlink="">
      <xdr:nvSpPr>
        <xdr:cNvPr id="321" name="楕円 320"/>
        <xdr:cNvSpPr/>
      </xdr:nvSpPr>
      <xdr:spPr>
        <a:xfrm>
          <a:off x="6921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163339</xdr:rowOff>
    </xdr:from>
    <xdr:ext cx="378565" cy="259045"/>
    <xdr:sp macro="" textlink="">
      <xdr:nvSpPr>
        <xdr:cNvPr id="322" name="テキスト ボックス 321"/>
        <xdr:cNvSpPr txBox="1"/>
      </xdr:nvSpPr>
      <xdr:spPr>
        <a:xfrm>
          <a:off x="6783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128346</xdr:rowOff>
    </xdr:from>
    <xdr:to>
      <xdr:col>55</xdr:col>
      <xdr:colOff>0</xdr:colOff>
      <xdr:row>55</xdr:row>
      <xdr:rowOff>151397</xdr:rowOff>
    </xdr:to>
    <xdr:cxnSp macro="">
      <xdr:nvCxnSpPr>
        <xdr:cNvPr id="351" name="直線コネクタ 350"/>
        <xdr:cNvCxnSpPr/>
      </xdr:nvCxnSpPr>
      <xdr:spPr>
        <a:xfrm flipV="1">
          <a:off x="9639300" y="9558096"/>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75502</xdr:rowOff>
    </xdr:from>
    <xdr:to>
      <xdr:col>50</xdr:col>
      <xdr:colOff>114300</xdr:colOff>
      <xdr:row>55</xdr:row>
      <xdr:rowOff>151397</xdr:rowOff>
    </xdr:to>
    <xdr:cxnSp macro="">
      <xdr:nvCxnSpPr>
        <xdr:cNvPr id="354" name="直線コネクタ 353"/>
        <xdr:cNvCxnSpPr/>
      </xdr:nvCxnSpPr>
      <xdr:spPr>
        <a:xfrm>
          <a:off x="8750300" y="9505252"/>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102159</xdr:rowOff>
    </xdr:from>
    <xdr:to>
      <xdr:col>45</xdr:col>
      <xdr:colOff>177800</xdr:colOff>
      <xdr:row>55</xdr:row>
      <xdr:rowOff>75502</xdr:rowOff>
    </xdr:to>
    <xdr:cxnSp macro="">
      <xdr:nvCxnSpPr>
        <xdr:cNvPr id="357" name="直線コネクタ 356"/>
        <xdr:cNvCxnSpPr/>
      </xdr:nvCxnSpPr>
      <xdr:spPr>
        <a:xfrm>
          <a:off x="7861300" y="9360459"/>
          <a:ext cx="889000" cy="1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102159</xdr:rowOff>
    </xdr:from>
    <xdr:to>
      <xdr:col>41</xdr:col>
      <xdr:colOff>50800</xdr:colOff>
      <xdr:row>56</xdr:row>
      <xdr:rowOff>31471</xdr:rowOff>
    </xdr:to>
    <xdr:cxnSp macro="">
      <xdr:nvCxnSpPr>
        <xdr:cNvPr id="360" name="直線コネクタ 359"/>
        <xdr:cNvCxnSpPr/>
      </xdr:nvCxnSpPr>
      <xdr:spPr>
        <a:xfrm flipV="1">
          <a:off x="6972300" y="9360459"/>
          <a:ext cx="889000" cy="2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77546</xdr:rowOff>
    </xdr:from>
    <xdr:to>
      <xdr:col>55</xdr:col>
      <xdr:colOff>50800</xdr:colOff>
      <xdr:row>56</xdr:row>
      <xdr:rowOff>7696</xdr:rowOff>
    </xdr:to>
    <xdr:sp macro="" textlink="">
      <xdr:nvSpPr>
        <xdr:cNvPr id="370" name="楕円 369"/>
        <xdr:cNvSpPr/>
      </xdr:nvSpPr>
      <xdr:spPr>
        <a:xfrm>
          <a:off x="10426700" y="95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100423</xdr:rowOff>
    </xdr:from>
    <xdr:ext cx="534377" cy="259045"/>
    <xdr:sp macro="" textlink="">
      <xdr:nvSpPr>
        <xdr:cNvPr id="371" name="農林水産業費該当値テキスト"/>
        <xdr:cNvSpPr txBox="1"/>
      </xdr:nvSpPr>
      <xdr:spPr>
        <a:xfrm>
          <a:off x="10528300" y="93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100597</xdr:rowOff>
    </xdr:from>
    <xdr:to>
      <xdr:col>50</xdr:col>
      <xdr:colOff>165100</xdr:colOff>
      <xdr:row>56</xdr:row>
      <xdr:rowOff>30747</xdr:rowOff>
    </xdr:to>
    <xdr:sp macro="" textlink="">
      <xdr:nvSpPr>
        <xdr:cNvPr id="372" name="楕円 371"/>
        <xdr:cNvSpPr/>
      </xdr:nvSpPr>
      <xdr:spPr>
        <a:xfrm>
          <a:off x="9588500" y="95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47274</xdr:rowOff>
    </xdr:from>
    <xdr:ext cx="534377" cy="259045"/>
    <xdr:sp macro="" textlink="">
      <xdr:nvSpPr>
        <xdr:cNvPr id="373" name="テキスト ボックス 372"/>
        <xdr:cNvSpPr txBox="1"/>
      </xdr:nvSpPr>
      <xdr:spPr>
        <a:xfrm>
          <a:off x="9372111" y="93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24702</xdr:rowOff>
    </xdr:from>
    <xdr:to>
      <xdr:col>46</xdr:col>
      <xdr:colOff>38100</xdr:colOff>
      <xdr:row>55</xdr:row>
      <xdr:rowOff>126302</xdr:rowOff>
    </xdr:to>
    <xdr:sp macro="" textlink="">
      <xdr:nvSpPr>
        <xdr:cNvPr id="374" name="楕円 373"/>
        <xdr:cNvSpPr/>
      </xdr:nvSpPr>
      <xdr:spPr>
        <a:xfrm>
          <a:off x="8699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142829</xdr:rowOff>
    </xdr:from>
    <xdr:ext cx="534377" cy="259045"/>
    <xdr:sp macro="" textlink="">
      <xdr:nvSpPr>
        <xdr:cNvPr id="375" name="テキスト ボックス 374"/>
        <xdr:cNvSpPr txBox="1"/>
      </xdr:nvSpPr>
      <xdr:spPr>
        <a:xfrm>
          <a:off x="8483111" y="92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51359</xdr:rowOff>
    </xdr:from>
    <xdr:to>
      <xdr:col>41</xdr:col>
      <xdr:colOff>101600</xdr:colOff>
      <xdr:row>54</xdr:row>
      <xdr:rowOff>152959</xdr:rowOff>
    </xdr:to>
    <xdr:sp macro="" textlink="">
      <xdr:nvSpPr>
        <xdr:cNvPr id="376" name="楕円 375"/>
        <xdr:cNvSpPr/>
      </xdr:nvSpPr>
      <xdr:spPr>
        <a:xfrm>
          <a:off x="7810500" y="93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169486</xdr:rowOff>
    </xdr:from>
    <xdr:ext cx="534377" cy="259045"/>
    <xdr:sp macro="" textlink="">
      <xdr:nvSpPr>
        <xdr:cNvPr id="377" name="テキスト ボックス 376"/>
        <xdr:cNvSpPr txBox="1"/>
      </xdr:nvSpPr>
      <xdr:spPr>
        <a:xfrm>
          <a:off x="7594111" y="90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152121</xdr:rowOff>
    </xdr:from>
    <xdr:to>
      <xdr:col>36</xdr:col>
      <xdr:colOff>165100</xdr:colOff>
      <xdr:row>56</xdr:row>
      <xdr:rowOff>82271</xdr:rowOff>
    </xdr:to>
    <xdr:sp macro="" textlink="">
      <xdr:nvSpPr>
        <xdr:cNvPr id="378" name="楕円 377"/>
        <xdr:cNvSpPr/>
      </xdr:nvSpPr>
      <xdr:spPr>
        <a:xfrm>
          <a:off x="6921500" y="95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98798</xdr:rowOff>
    </xdr:from>
    <xdr:ext cx="534377" cy="259045"/>
    <xdr:sp macro="" textlink="">
      <xdr:nvSpPr>
        <xdr:cNvPr id="379" name="テキスト ボックス 378"/>
        <xdr:cNvSpPr txBox="1"/>
      </xdr:nvSpPr>
      <xdr:spPr>
        <a:xfrm>
          <a:off x="6705111" y="93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100777</xdr:rowOff>
    </xdr:from>
    <xdr:to>
      <xdr:col>55</xdr:col>
      <xdr:colOff>0</xdr:colOff>
      <xdr:row>78</xdr:row>
      <xdr:rowOff>117686</xdr:rowOff>
    </xdr:to>
    <xdr:cxnSp macro="">
      <xdr:nvCxnSpPr>
        <xdr:cNvPr id="408" name="直線コネクタ 407"/>
        <xdr:cNvCxnSpPr/>
      </xdr:nvCxnSpPr>
      <xdr:spPr>
        <a:xfrm flipV="1">
          <a:off x="9639300" y="13473877"/>
          <a:ext cx="8382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117686</xdr:rowOff>
    </xdr:from>
    <xdr:to>
      <xdr:col>50</xdr:col>
      <xdr:colOff>114300</xdr:colOff>
      <xdr:row>78</xdr:row>
      <xdr:rowOff>158522</xdr:rowOff>
    </xdr:to>
    <xdr:cxnSp macro="">
      <xdr:nvCxnSpPr>
        <xdr:cNvPr id="411" name="直線コネクタ 410"/>
        <xdr:cNvCxnSpPr/>
      </xdr:nvCxnSpPr>
      <xdr:spPr>
        <a:xfrm flipV="1">
          <a:off x="8750300" y="13490786"/>
          <a:ext cx="8890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154986</xdr:rowOff>
    </xdr:from>
    <xdr:to>
      <xdr:col>45</xdr:col>
      <xdr:colOff>177800</xdr:colOff>
      <xdr:row>78</xdr:row>
      <xdr:rowOff>158522</xdr:rowOff>
    </xdr:to>
    <xdr:cxnSp macro="">
      <xdr:nvCxnSpPr>
        <xdr:cNvPr id="414" name="直線コネクタ 413"/>
        <xdr:cNvCxnSpPr/>
      </xdr:nvCxnSpPr>
      <xdr:spPr>
        <a:xfrm>
          <a:off x="7861300" y="13528086"/>
          <a:ext cx="889000" cy="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154986</xdr:rowOff>
    </xdr:from>
    <xdr:to>
      <xdr:col>41</xdr:col>
      <xdr:colOff>50800</xdr:colOff>
      <xdr:row>78</xdr:row>
      <xdr:rowOff>169227</xdr:rowOff>
    </xdr:to>
    <xdr:cxnSp macro="">
      <xdr:nvCxnSpPr>
        <xdr:cNvPr id="417" name="直線コネクタ 416"/>
        <xdr:cNvCxnSpPr/>
      </xdr:nvCxnSpPr>
      <xdr:spPr>
        <a:xfrm flipV="1">
          <a:off x="6972300" y="13528086"/>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49977</xdr:rowOff>
    </xdr:from>
    <xdr:to>
      <xdr:col>55</xdr:col>
      <xdr:colOff>50800</xdr:colOff>
      <xdr:row>78</xdr:row>
      <xdr:rowOff>151577</xdr:rowOff>
    </xdr:to>
    <xdr:sp macro="" textlink="">
      <xdr:nvSpPr>
        <xdr:cNvPr id="427" name="楕円 426"/>
        <xdr:cNvSpPr/>
      </xdr:nvSpPr>
      <xdr:spPr>
        <a:xfrm>
          <a:off x="10426700" y="134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66886</xdr:rowOff>
    </xdr:from>
    <xdr:to>
      <xdr:col>50</xdr:col>
      <xdr:colOff>165100</xdr:colOff>
      <xdr:row>78</xdr:row>
      <xdr:rowOff>168486</xdr:rowOff>
    </xdr:to>
    <xdr:sp macro="" textlink="">
      <xdr:nvSpPr>
        <xdr:cNvPr id="429" name="楕円 428"/>
        <xdr:cNvSpPr/>
      </xdr:nvSpPr>
      <xdr:spPr>
        <a:xfrm>
          <a:off x="95885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159613</xdr:rowOff>
    </xdr:from>
    <xdr:ext cx="534377" cy="259045"/>
    <xdr:sp macro="" textlink="">
      <xdr:nvSpPr>
        <xdr:cNvPr id="430" name="テキスト ボックス 429"/>
        <xdr:cNvSpPr txBox="1"/>
      </xdr:nvSpPr>
      <xdr:spPr>
        <a:xfrm>
          <a:off x="9372111" y="135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107722</xdr:rowOff>
    </xdr:from>
    <xdr:to>
      <xdr:col>46</xdr:col>
      <xdr:colOff>38100</xdr:colOff>
      <xdr:row>79</xdr:row>
      <xdr:rowOff>37872</xdr:rowOff>
    </xdr:to>
    <xdr:sp macro="" textlink="">
      <xdr:nvSpPr>
        <xdr:cNvPr id="431" name="楕円 430"/>
        <xdr:cNvSpPr/>
      </xdr:nvSpPr>
      <xdr:spPr>
        <a:xfrm>
          <a:off x="8699500" y="1348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28999</xdr:rowOff>
    </xdr:from>
    <xdr:ext cx="469744" cy="259045"/>
    <xdr:sp macro="" textlink="">
      <xdr:nvSpPr>
        <xdr:cNvPr id="432" name="テキスト ボックス 431"/>
        <xdr:cNvSpPr txBox="1"/>
      </xdr:nvSpPr>
      <xdr:spPr>
        <a:xfrm>
          <a:off x="8515428" y="1357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104186</xdr:rowOff>
    </xdr:from>
    <xdr:to>
      <xdr:col>41</xdr:col>
      <xdr:colOff>101600</xdr:colOff>
      <xdr:row>79</xdr:row>
      <xdr:rowOff>34336</xdr:rowOff>
    </xdr:to>
    <xdr:sp macro="" textlink="">
      <xdr:nvSpPr>
        <xdr:cNvPr id="433" name="楕円 432"/>
        <xdr:cNvSpPr/>
      </xdr:nvSpPr>
      <xdr:spPr>
        <a:xfrm>
          <a:off x="7810500" y="134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25463</xdr:rowOff>
    </xdr:from>
    <xdr:ext cx="469744" cy="259045"/>
    <xdr:sp macro="" textlink="">
      <xdr:nvSpPr>
        <xdr:cNvPr id="434" name="テキスト ボックス 433"/>
        <xdr:cNvSpPr txBox="1"/>
      </xdr:nvSpPr>
      <xdr:spPr>
        <a:xfrm>
          <a:off x="7626428" y="135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118427</xdr:rowOff>
    </xdr:from>
    <xdr:to>
      <xdr:col>36</xdr:col>
      <xdr:colOff>165100</xdr:colOff>
      <xdr:row>79</xdr:row>
      <xdr:rowOff>48577</xdr:rowOff>
    </xdr:to>
    <xdr:sp macro="" textlink="">
      <xdr:nvSpPr>
        <xdr:cNvPr id="435" name="楕円 434"/>
        <xdr:cNvSpPr/>
      </xdr:nvSpPr>
      <xdr:spPr>
        <a:xfrm>
          <a:off x="6921500" y="134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39704</xdr:rowOff>
    </xdr:from>
    <xdr:ext cx="469744" cy="259045"/>
    <xdr:sp macro="" textlink="">
      <xdr:nvSpPr>
        <xdr:cNvPr id="436" name="テキスト ボックス 435"/>
        <xdr:cNvSpPr txBox="1"/>
      </xdr:nvSpPr>
      <xdr:spPr>
        <a:xfrm>
          <a:off x="6737428" y="1358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125290</xdr:rowOff>
    </xdr:from>
    <xdr:to>
      <xdr:col>55</xdr:col>
      <xdr:colOff>0</xdr:colOff>
      <xdr:row>98</xdr:row>
      <xdr:rowOff>37455</xdr:rowOff>
    </xdr:to>
    <xdr:cxnSp macro="">
      <xdr:nvCxnSpPr>
        <xdr:cNvPr id="465" name="直線コネクタ 464"/>
        <xdr:cNvCxnSpPr/>
      </xdr:nvCxnSpPr>
      <xdr:spPr>
        <a:xfrm flipV="1">
          <a:off x="9639300" y="16755940"/>
          <a:ext cx="838200" cy="8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161905</xdr:rowOff>
    </xdr:from>
    <xdr:to>
      <xdr:col>50</xdr:col>
      <xdr:colOff>114300</xdr:colOff>
      <xdr:row>98</xdr:row>
      <xdr:rowOff>37455</xdr:rowOff>
    </xdr:to>
    <xdr:cxnSp macro="">
      <xdr:nvCxnSpPr>
        <xdr:cNvPr id="468" name="直線コネクタ 467"/>
        <xdr:cNvCxnSpPr/>
      </xdr:nvCxnSpPr>
      <xdr:spPr>
        <a:xfrm>
          <a:off x="8750300" y="16792555"/>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161905</xdr:rowOff>
    </xdr:from>
    <xdr:to>
      <xdr:col>45</xdr:col>
      <xdr:colOff>177800</xdr:colOff>
      <xdr:row>98</xdr:row>
      <xdr:rowOff>77186</xdr:rowOff>
    </xdr:to>
    <xdr:cxnSp macro="">
      <xdr:nvCxnSpPr>
        <xdr:cNvPr id="471" name="直線コネクタ 470"/>
        <xdr:cNvCxnSpPr/>
      </xdr:nvCxnSpPr>
      <xdr:spPr>
        <a:xfrm flipV="1">
          <a:off x="7861300" y="16792555"/>
          <a:ext cx="889000" cy="8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53975</xdr:rowOff>
    </xdr:from>
    <xdr:to>
      <xdr:col>41</xdr:col>
      <xdr:colOff>50800</xdr:colOff>
      <xdr:row>98</xdr:row>
      <xdr:rowOff>77186</xdr:rowOff>
    </xdr:to>
    <xdr:cxnSp macro="">
      <xdr:nvCxnSpPr>
        <xdr:cNvPr id="474" name="直線コネクタ 473"/>
        <xdr:cNvCxnSpPr/>
      </xdr:nvCxnSpPr>
      <xdr:spPr>
        <a:xfrm>
          <a:off x="6972300" y="16856075"/>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74490</xdr:rowOff>
    </xdr:from>
    <xdr:to>
      <xdr:col>55</xdr:col>
      <xdr:colOff>50800</xdr:colOff>
      <xdr:row>98</xdr:row>
      <xdr:rowOff>4640</xdr:rowOff>
    </xdr:to>
    <xdr:sp macro="" textlink="">
      <xdr:nvSpPr>
        <xdr:cNvPr id="484" name="楕円 483"/>
        <xdr:cNvSpPr/>
      </xdr:nvSpPr>
      <xdr:spPr>
        <a:xfrm>
          <a:off x="10426700" y="167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52917</xdr:rowOff>
    </xdr:from>
    <xdr:ext cx="534377" cy="259045"/>
    <xdr:sp macro="" textlink="">
      <xdr:nvSpPr>
        <xdr:cNvPr id="485" name="土木費該当値テキスト"/>
        <xdr:cNvSpPr txBox="1"/>
      </xdr:nvSpPr>
      <xdr:spPr>
        <a:xfrm>
          <a:off x="10528300" y="166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158105</xdr:rowOff>
    </xdr:from>
    <xdr:to>
      <xdr:col>50</xdr:col>
      <xdr:colOff>165100</xdr:colOff>
      <xdr:row>98</xdr:row>
      <xdr:rowOff>88255</xdr:rowOff>
    </xdr:to>
    <xdr:sp macro="" textlink="">
      <xdr:nvSpPr>
        <xdr:cNvPr id="486" name="楕円 485"/>
        <xdr:cNvSpPr/>
      </xdr:nvSpPr>
      <xdr:spPr>
        <a:xfrm>
          <a:off x="9588500" y="167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79382</xdr:rowOff>
    </xdr:from>
    <xdr:ext cx="534377" cy="259045"/>
    <xdr:sp macro="" textlink="">
      <xdr:nvSpPr>
        <xdr:cNvPr id="487" name="テキスト ボックス 486"/>
        <xdr:cNvSpPr txBox="1"/>
      </xdr:nvSpPr>
      <xdr:spPr>
        <a:xfrm>
          <a:off x="9372111" y="168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111105</xdr:rowOff>
    </xdr:from>
    <xdr:to>
      <xdr:col>46</xdr:col>
      <xdr:colOff>38100</xdr:colOff>
      <xdr:row>98</xdr:row>
      <xdr:rowOff>41255</xdr:rowOff>
    </xdr:to>
    <xdr:sp macro="" textlink="">
      <xdr:nvSpPr>
        <xdr:cNvPr id="488" name="楕円 487"/>
        <xdr:cNvSpPr/>
      </xdr:nvSpPr>
      <xdr:spPr>
        <a:xfrm>
          <a:off x="8699500" y="1674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32382</xdr:rowOff>
    </xdr:from>
    <xdr:ext cx="534377" cy="259045"/>
    <xdr:sp macro="" textlink="">
      <xdr:nvSpPr>
        <xdr:cNvPr id="489" name="テキスト ボックス 488"/>
        <xdr:cNvSpPr txBox="1"/>
      </xdr:nvSpPr>
      <xdr:spPr>
        <a:xfrm>
          <a:off x="8483111" y="1683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26386</xdr:rowOff>
    </xdr:from>
    <xdr:to>
      <xdr:col>41</xdr:col>
      <xdr:colOff>101600</xdr:colOff>
      <xdr:row>98</xdr:row>
      <xdr:rowOff>127986</xdr:rowOff>
    </xdr:to>
    <xdr:sp macro="" textlink="">
      <xdr:nvSpPr>
        <xdr:cNvPr id="490" name="楕円 489"/>
        <xdr:cNvSpPr/>
      </xdr:nvSpPr>
      <xdr:spPr>
        <a:xfrm>
          <a:off x="7810500" y="16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119113</xdr:rowOff>
    </xdr:from>
    <xdr:ext cx="534377" cy="259045"/>
    <xdr:sp macro="" textlink="">
      <xdr:nvSpPr>
        <xdr:cNvPr id="491" name="テキスト ボックス 490"/>
        <xdr:cNvSpPr txBox="1"/>
      </xdr:nvSpPr>
      <xdr:spPr>
        <a:xfrm>
          <a:off x="7594111" y="1692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3175</xdr:rowOff>
    </xdr:from>
    <xdr:to>
      <xdr:col>36</xdr:col>
      <xdr:colOff>165100</xdr:colOff>
      <xdr:row>98</xdr:row>
      <xdr:rowOff>104775</xdr:rowOff>
    </xdr:to>
    <xdr:sp macro="" textlink="">
      <xdr:nvSpPr>
        <xdr:cNvPr id="492" name="楕円 491"/>
        <xdr:cNvSpPr/>
      </xdr:nvSpPr>
      <xdr:spPr>
        <a:xfrm>
          <a:off x="69215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95902</xdr:rowOff>
    </xdr:from>
    <xdr:ext cx="534377" cy="259045"/>
    <xdr:sp macro="" textlink="">
      <xdr:nvSpPr>
        <xdr:cNvPr id="493" name="テキスト ボックス 492"/>
        <xdr:cNvSpPr txBox="1"/>
      </xdr:nvSpPr>
      <xdr:spPr>
        <a:xfrm>
          <a:off x="6705111" y="1689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142367</xdr:rowOff>
    </xdr:from>
    <xdr:to>
      <xdr:col>85</xdr:col>
      <xdr:colOff>127000</xdr:colOff>
      <xdr:row>36</xdr:row>
      <xdr:rowOff>121241</xdr:rowOff>
    </xdr:to>
    <xdr:cxnSp macro="">
      <xdr:nvCxnSpPr>
        <xdr:cNvPr id="522" name="直線コネクタ 521"/>
        <xdr:cNvCxnSpPr/>
      </xdr:nvCxnSpPr>
      <xdr:spPr>
        <a:xfrm flipV="1">
          <a:off x="15481300" y="5285867"/>
          <a:ext cx="838200" cy="100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48755</xdr:rowOff>
    </xdr:from>
    <xdr:to>
      <xdr:col>81</xdr:col>
      <xdr:colOff>50800</xdr:colOff>
      <xdr:row>36</xdr:row>
      <xdr:rowOff>121241</xdr:rowOff>
    </xdr:to>
    <xdr:cxnSp macro="">
      <xdr:nvCxnSpPr>
        <xdr:cNvPr id="525" name="直線コネクタ 524"/>
        <xdr:cNvCxnSpPr/>
      </xdr:nvCxnSpPr>
      <xdr:spPr>
        <a:xfrm>
          <a:off x="14592300" y="6220955"/>
          <a:ext cx="889000" cy="7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48755</xdr:rowOff>
    </xdr:from>
    <xdr:to>
      <xdr:col>76</xdr:col>
      <xdr:colOff>114300</xdr:colOff>
      <xdr:row>37</xdr:row>
      <xdr:rowOff>25076</xdr:rowOff>
    </xdr:to>
    <xdr:cxnSp macro="">
      <xdr:nvCxnSpPr>
        <xdr:cNvPr id="528" name="直線コネクタ 527"/>
        <xdr:cNvCxnSpPr/>
      </xdr:nvCxnSpPr>
      <xdr:spPr>
        <a:xfrm flipV="1">
          <a:off x="13703300" y="6220955"/>
          <a:ext cx="889000" cy="14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59480</xdr:rowOff>
    </xdr:from>
    <xdr:to>
      <xdr:col>71</xdr:col>
      <xdr:colOff>177800</xdr:colOff>
      <xdr:row>37</xdr:row>
      <xdr:rowOff>25076</xdr:rowOff>
    </xdr:to>
    <xdr:cxnSp macro="">
      <xdr:nvCxnSpPr>
        <xdr:cNvPr id="531" name="直線コネクタ 530"/>
        <xdr:cNvCxnSpPr/>
      </xdr:nvCxnSpPr>
      <xdr:spPr>
        <a:xfrm>
          <a:off x="12814300" y="6060230"/>
          <a:ext cx="889000" cy="30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91567</xdr:rowOff>
    </xdr:from>
    <xdr:to>
      <xdr:col>85</xdr:col>
      <xdr:colOff>177800</xdr:colOff>
      <xdr:row>31</xdr:row>
      <xdr:rowOff>21717</xdr:rowOff>
    </xdr:to>
    <xdr:sp macro="" textlink="">
      <xdr:nvSpPr>
        <xdr:cNvPr id="541" name="楕円 540"/>
        <xdr:cNvSpPr/>
      </xdr:nvSpPr>
      <xdr:spPr>
        <a:xfrm>
          <a:off x="162687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44594</xdr:rowOff>
    </xdr:from>
    <xdr:ext cx="534377" cy="259045"/>
    <xdr:sp macro="" textlink="">
      <xdr:nvSpPr>
        <xdr:cNvPr id="542" name="消防費該当値テキスト"/>
        <xdr:cNvSpPr txBox="1"/>
      </xdr:nvSpPr>
      <xdr:spPr>
        <a:xfrm>
          <a:off x="16370300" y="51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70441</xdr:rowOff>
    </xdr:from>
    <xdr:to>
      <xdr:col>81</xdr:col>
      <xdr:colOff>101600</xdr:colOff>
      <xdr:row>37</xdr:row>
      <xdr:rowOff>591</xdr:rowOff>
    </xdr:to>
    <xdr:sp macro="" textlink="">
      <xdr:nvSpPr>
        <xdr:cNvPr id="543" name="楕円 542"/>
        <xdr:cNvSpPr/>
      </xdr:nvSpPr>
      <xdr:spPr>
        <a:xfrm>
          <a:off x="15430500" y="6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163168</xdr:rowOff>
    </xdr:from>
    <xdr:ext cx="534377" cy="259045"/>
    <xdr:sp macro="" textlink="">
      <xdr:nvSpPr>
        <xdr:cNvPr id="544" name="テキスト ボックス 543"/>
        <xdr:cNvSpPr txBox="1"/>
      </xdr:nvSpPr>
      <xdr:spPr>
        <a:xfrm>
          <a:off x="15214111" y="63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169405</xdr:rowOff>
    </xdr:from>
    <xdr:to>
      <xdr:col>76</xdr:col>
      <xdr:colOff>165100</xdr:colOff>
      <xdr:row>36</xdr:row>
      <xdr:rowOff>99555</xdr:rowOff>
    </xdr:to>
    <xdr:sp macro="" textlink="">
      <xdr:nvSpPr>
        <xdr:cNvPr id="545" name="楕円 544"/>
        <xdr:cNvSpPr/>
      </xdr:nvSpPr>
      <xdr:spPr>
        <a:xfrm>
          <a:off x="14541500" y="61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116082</xdr:rowOff>
    </xdr:from>
    <xdr:ext cx="534377" cy="259045"/>
    <xdr:sp macro="" textlink="">
      <xdr:nvSpPr>
        <xdr:cNvPr id="546" name="テキスト ボックス 545"/>
        <xdr:cNvSpPr txBox="1"/>
      </xdr:nvSpPr>
      <xdr:spPr>
        <a:xfrm>
          <a:off x="14325111" y="59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145726</xdr:rowOff>
    </xdr:from>
    <xdr:to>
      <xdr:col>72</xdr:col>
      <xdr:colOff>38100</xdr:colOff>
      <xdr:row>37</xdr:row>
      <xdr:rowOff>75876</xdr:rowOff>
    </xdr:to>
    <xdr:sp macro="" textlink="">
      <xdr:nvSpPr>
        <xdr:cNvPr id="547" name="楕円 546"/>
        <xdr:cNvSpPr/>
      </xdr:nvSpPr>
      <xdr:spPr>
        <a:xfrm>
          <a:off x="13652500" y="631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67003</xdr:rowOff>
    </xdr:from>
    <xdr:ext cx="534377" cy="259045"/>
    <xdr:sp macro="" textlink="">
      <xdr:nvSpPr>
        <xdr:cNvPr id="548" name="テキスト ボックス 547"/>
        <xdr:cNvSpPr txBox="1"/>
      </xdr:nvSpPr>
      <xdr:spPr>
        <a:xfrm>
          <a:off x="13436111" y="64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8680</xdr:rowOff>
    </xdr:from>
    <xdr:to>
      <xdr:col>67</xdr:col>
      <xdr:colOff>101600</xdr:colOff>
      <xdr:row>35</xdr:row>
      <xdr:rowOff>110280</xdr:rowOff>
    </xdr:to>
    <xdr:sp macro="" textlink="">
      <xdr:nvSpPr>
        <xdr:cNvPr id="549" name="楕円 548"/>
        <xdr:cNvSpPr/>
      </xdr:nvSpPr>
      <xdr:spPr>
        <a:xfrm>
          <a:off x="12763500" y="60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126807</xdr:rowOff>
    </xdr:from>
    <xdr:ext cx="534377" cy="259045"/>
    <xdr:sp macro="" textlink="">
      <xdr:nvSpPr>
        <xdr:cNvPr id="550" name="テキスト ボックス 549"/>
        <xdr:cNvSpPr txBox="1"/>
      </xdr:nvSpPr>
      <xdr:spPr>
        <a:xfrm>
          <a:off x="12547111" y="57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32258</xdr:rowOff>
    </xdr:from>
    <xdr:to>
      <xdr:col>85</xdr:col>
      <xdr:colOff>127000</xdr:colOff>
      <xdr:row>57</xdr:row>
      <xdr:rowOff>50812</xdr:rowOff>
    </xdr:to>
    <xdr:cxnSp macro="">
      <xdr:nvCxnSpPr>
        <xdr:cNvPr id="579" name="直線コネクタ 578"/>
        <xdr:cNvCxnSpPr/>
      </xdr:nvCxnSpPr>
      <xdr:spPr>
        <a:xfrm>
          <a:off x="15481300" y="9804908"/>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32258</xdr:rowOff>
    </xdr:from>
    <xdr:to>
      <xdr:col>81</xdr:col>
      <xdr:colOff>50800</xdr:colOff>
      <xdr:row>57</xdr:row>
      <xdr:rowOff>52908</xdr:rowOff>
    </xdr:to>
    <xdr:cxnSp macro="">
      <xdr:nvCxnSpPr>
        <xdr:cNvPr id="582" name="直線コネクタ 581"/>
        <xdr:cNvCxnSpPr/>
      </xdr:nvCxnSpPr>
      <xdr:spPr>
        <a:xfrm flipV="1">
          <a:off x="14592300" y="9804908"/>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52908</xdr:rowOff>
    </xdr:from>
    <xdr:to>
      <xdr:col>76</xdr:col>
      <xdr:colOff>114300</xdr:colOff>
      <xdr:row>57</xdr:row>
      <xdr:rowOff>84996</xdr:rowOff>
    </xdr:to>
    <xdr:cxnSp macro="">
      <xdr:nvCxnSpPr>
        <xdr:cNvPr id="585" name="直線コネクタ 584"/>
        <xdr:cNvCxnSpPr/>
      </xdr:nvCxnSpPr>
      <xdr:spPr>
        <a:xfrm flipV="1">
          <a:off x="13703300" y="9825558"/>
          <a:ext cx="889000" cy="3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84996</xdr:rowOff>
    </xdr:from>
    <xdr:to>
      <xdr:col>71</xdr:col>
      <xdr:colOff>177800</xdr:colOff>
      <xdr:row>57</xdr:row>
      <xdr:rowOff>87892</xdr:rowOff>
    </xdr:to>
    <xdr:cxnSp macro="">
      <xdr:nvCxnSpPr>
        <xdr:cNvPr id="588" name="直線コネクタ 587"/>
        <xdr:cNvCxnSpPr/>
      </xdr:nvCxnSpPr>
      <xdr:spPr>
        <a:xfrm flipV="1">
          <a:off x="12814300" y="9857646"/>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xdr:rowOff>
    </xdr:from>
    <xdr:to>
      <xdr:col>85</xdr:col>
      <xdr:colOff>177800</xdr:colOff>
      <xdr:row>57</xdr:row>
      <xdr:rowOff>101612</xdr:rowOff>
    </xdr:to>
    <xdr:sp macro="" textlink="">
      <xdr:nvSpPr>
        <xdr:cNvPr id="598" name="楕円 597"/>
        <xdr:cNvSpPr/>
      </xdr:nvSpPr>
      <xdr:spPr>
        <a:xfrm>
          <a:off x="16268700" y="977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149889</xdr:rowOff>
    </xdr:from>
    <xdr:ext cx="534377" cy="259045"/>
    <xdr:sp macro="" textlink="">
      <xdr:nvSpPr>
        <xdr:cNvPr id="599" name="教育費該当値テキスト"/>
        <xdr:cNvSpPr txBox="1"/>
      </xdr:nvSpPr>
      <xdr:spPr>
        <a:xfrm>
          <a:off x="16370300" y="97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152908</xdr:rowOff>
    </xdr:from>
    <xdr:to>
      <xdr:col>81</xdr:col>
      <xdr:colOff>101600</xdr:colOff>
      <xdr:row>57</xdr:row>
      <xdr:rowOff>83058</xdr:rowOff>
    </xdr:to>
    <xdr:sp macro="" textlink="">
      <xdr:nvSpPr>
        <xdr:cNvPr id="600" name="楕円 599"/>
        <xdr:cNvSpPr/>
      </xdr:nvSpPr>
      <xdr:spPr>
        <a:xfrm>
          <a:off x="15430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74185</xdr:rowOff>
    </xdr:from>
    <xdr:ext cx="534377" cy="259045"/>
    <xdr:sp macro="" textlink="">
      <xdr:nvSpPr>
        <xdr:cNvPr id="601" name="テキスト ボックス 600"/>
        <xdr:cNvSpPr txBox="1"/>
      </xdr:nvSpPr>
      <xdr:spPr>
        <a:xfrm>
          <a:off x="15214111" y="984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2108</xdr:rowOff>
    </xdr:from>
    <xdr:to>
      <xdr:col>76</xdr:col>
      <xdr:colOff>165100</xdr:colOff>
      <xdr:row>57</xdr:row>
      <xdr:rowOff>103708</xdr:rowOff>
    </xdr:to>
    <xdr:sp macro="" textlink="">
      <xdr:nvSpPr>
        <xdr:cNvPr id="602" name="楕円 601"/>
        <xdr:cNvSpPr/>
      </xdr:nvSpPr>
      <xdr:spPr>
        <a:xfrm>
          <a:off x="14541500" y="97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94835</xdr:rowOff>
    </xdr:from>
    <xdr:ext cx="534377" cy="259045"/>
    <xdr:sp macro="" textlink="">
      <xdr:nvSpPr>
        <xdr:cNvPr id="603" name="テキスト ボックス 602"/>
        <xdr:cNvSpPr txBox="1"/>
      </xdr:nvSpPr>
      <xdr:spPr>
        <a:xfrm>
          <a:off x="14325111" y="98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34196</xdr:rowOff>
    </xdr:from>
    <xdr:to>
      <xdr:col>72</xdr:col>
      <xdr:colOff>38100</xdr:colOff>
      <xdr:row>57</xdr:row>
      <xdr:rowOff>135796</xdr:rowOff>
    </xdr:to>
    <xdr:sp macro="" textlink="">
      <xdr:nvSpPr>
        <xdr:cNvPr id="604" name="楕円 603"/>
        <xdr:cNvSpPr/>
      </xdr:nvSpPr>
      <xdr:spPr>
        <a:xfrm>
          <a:off x="13652500" y="98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126923</xdr:rowOff>
    </xdr:from>
    <xdr:ext cx="534377" cy="259045"/>
    <xdr:sp macro="" textlink="">
      <xdr:nvSpPr>
        <xdr:cNvPr id="605" name="テキスト ボックス 604"/>
        <xdr:cNvSpPr txBox="1"/>
      </xdr:nvSpPr>
      <xdr:spPr>
        <a:xfrm>
          <a:off x="13436111" y="98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37092</xdr:rowOff>
    </xdr:from>
    <xdr:to>
      <xdr:col>67</xdr:col>
      <xdr:colOff>101600</xdr:colOff>
      <xdr:row>57</xdr:row>
      <xdr:rowOff>138692</xdr:rowOff>
    </xdr:to>
    <xdr:sp macro="" textlink="">
      <xdr:nvSpPr>
        <xdr:cNvPr id="606" name="楕円 605"/>
        <xdr:cNvSpPr/>
      </xdr:nvSpPr>
      <xdr:spPr>
        <a:xfrm>
          <a:off x="12763500" y="980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129819</xdr:rowOff>
    </xdr:from>
    <xdr:ext cx="534377" cy="259045"/>
    <xdr:sp macro="" textlink="">
      <xdr:nvSpPr>
        <xdr:cNvPr id="607" name="テキスト ボックス 606"/>
        <xdr:cNvSpPr txBox="1"/>
      </xdr:nvSpPr>
      <xdr:spPr>
        <a:xfrm>
          <a:off x="12547111" y="99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163792</xdr:rowOff>
    </xdr:from>
    <xdr:to>
      <xdr:col>85</xdr:col>
      <xdr:colOff>127000</xdr:colOff>
      <xdr:row>79</xdr:row>
      <xdr:rowOff>14923</xdr:rowOff>
    </xdr:to>
    <xdr:cxnSp macro="">
      <xdr:nvCxnSpPr>
        <xdr:cNvPr id="636" name="直線コネクタ 635"/>
        <xdr:cNvCxnSpPr/>
      </xdr:nvCxnSpPr>
      <xdr:spPr>
        <a:xfrm flipV="1">
          <a:off x="15481300" y="13536892"/>
          <a:ext cx="838200" cy="2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5969</xdr:rowOff>
    </xdr:from>
    <xdr:to>
      <xdr:col>81</xdr:col>
      <xdr:colOff>50800</xdr:colOff>
      <xdr:row>79</xdr:row>
      <xdr:rowOff>14923</xdr:rowOff>
    </xdr:to>
    <xdr:cxnSp macro="">
      <xdr:nvCxnSpPr>
        <xdr:cNvPr id="639" name="直線コネクタ 638"/>
        <xdr:cNvCxnSpPr/>
      </xdr:nvCxnSpPr>
      <xdr:spPr>
        <a:xfrm>
          <a:off x="14592300" y="1355051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148882</xdr:rowOff>
    </xdr:from>
    <xdr:to>
      <xdr:col>76</xdr:col>
      <xdr:colOff>114300</xdr:colOff>
      <xdr:row>79</xdr:row>
      <xdr:rowOff>5969</xdr:rowOff>
    </xdr:to>
    <xdr:cxnSp macro="">
      <xdr:nvCxnSpPr>
        <xdr:cNvPr id="642" name="直線コネクタ 641"/>
        <xdr:cNvCxnSpPr/>
      </xdr:nvCxnSpPr>
      <xdr:spPr>
        <a:xfrm>
          <a:off x="13703300" y="13007632"/>
          <a:ext cx="889000" cy="54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148882</xdr:rowOff>
    </xdr:from>
    <xdr:to>
      <xdr:col>71</xdr:col>
      <xdr:colOff>177800</xdr:colOff>
      <xdr:row>77</xdr:row>
      <xdr:rowOff>155614</xdr:rowOff>
    </xdr:to>
    <xdr:cxnSp macro="">
      <xdr:nvCxnSpPr>
        <xdr:cNvPr id="645" name="直線コネクタ 644"/>
        <xdr:cNvCxnSpPr/>
      </xdr:nvCxnSpPr>
      <xdr:spPr>
        <a:xfrm flipV="1">
          <a:off x="12814300" y="13007632"/>
          <a:ext cx="889000" cy="34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112992</xdr:rowOff>
    </xdr:from>
    <xdr:to>
      <xdr:col>85</xdr:col>
      <xdr:colOff>177800</xdr:colOff>
      <xdr:row>79</xdr:row>
      <xdr:rowOff>43142</xdr:rowOff>
    </xdr:to>
    <xdr:sp macro="" textlink="">
      <xdr:nvSpPr>
        <xdr:cNvPr id="655" name="楕円 654"/>
        <xdr:cNvSpPr/>
      </xdr:nvSpPr>
      <xdr:spPr>
        <a:xfrm>
          <a:off x="16268700" y="134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27919</xdr:rowOff>
    </xdr:from>
    <xdr:ext cx="469744" cy="259045"/>
    <xdr:sp macro="" textlink="">
      <xdr:nvSpPr>
        <xdr:cNvPr id="656" name="災害復旧費該当値テキスト"/>
        <xdr:cNvSpPr txBox="1"/>
      </xdr:nvSpPr>
      <xdr:spPr>
        <a:xfrm>
          <a:off x="16370300" y="1340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135573</xdr:rowOff>
    </xdr:from>
    <xdr:to>
      <xdr:col>81</xdr:col>
      <xdr:colOff>101600</xdr:colOff>
      <xdr:row>79</xdr:row>
      <xdr:rowOff>65723</xdr:rowOff>
    </xdr:to>
    <xdr:sp macro="" textlink="">
      <xdr:nvSpPr>
        <xdr:cNvPr id="657" name="楕円 656"/>
        <xdr:cNvSpPr/>
      </xdr:nvSpPr>
      <xdr:spPr>
        <a:xfrm>
          <a:off x="154305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56850</xdr:rowOff>
    </xdr:from>
    <xdr:ext cx="469744" cy="259045"/>
    <xdr:sp macro="" textlink="">
      <xdr:nvSpPr>
        <xdr:cNvPr id="658" name="テキスト ボックス 657"/>
        <xdr:cNvSpPr txBox="1"/>
      </xdr:nvSpPr>
      <xdr:spPr>
        <a:xfrm>
          <a:off x="15246428" y="1360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126619</xdr:rowOff>
    </xdr:from>
    <xdr:to>
      <xdr:col>76</xdr:col>
      <xdr:colOff>165100</xdr:colOff>
      <xdr:row>79</xdr:row>
      <xdr:rowOff>56769</xdr:rowOff>
    </xdr:to>
    <xdr:sp macro="" textlink="">
      <xdr:nvSpPr>
        <xdr:cNvPr id="659" name="楕円 658"/>
        <xdr:cNvSpPr/>
      </xdr:nvSpPr>
      <xdr:spPr>
        <a:xfrm>
          <a:off x="14541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47896</xdr:rowOff>
    </xdr:from>
    <xdr:ext cx="469744" cy="259045"/>
    <xdr:sp macro="" textlink="">
      <xdr:nvSpPr>
        <xdr:cNvPr id="660" name="テキスト ボックス 659"/>
        <xdr:cNvSpPr txBox="1"/>
      </xdr:nvSpPr>
      <xdr:spPr>
        <a:xfrm>
          <a:off x="14357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98082</xdr:rowOff>
    </xdr:from>
    <xdr:to>
      <xdr:col>72</xdr:col>
      <xdr:colOff>38100</xdr:colOff>
      <xdr:row>76</xdr:row>
      <xdr:rowOff>28232</xdr:rowOff>
    </xdr:to>
    <xdr:sp macro="" textlink="">
      <xdr:nvSpPr>
        <xdr:cNvPr id="661" name="楕円 660"/>
        <xdr:cNvSpPr/>
      </xdr:nvSpPr>
      <xdr:spPr>
        <a:xfrm>
          <a:off x="13652500" y="129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44759</xdr:rowOff>
    </xdr:from>
    <xdr:ext cx="534377" cy="259045"/>
    <xdr:sp macro="" textlink="">
      <xdr:nvSpPr>
        <xdr:cNvPr id="662" name="テキスト ボックス 661"/>
        <xdr:cNvSpPr txBox="1"/>
      </xdr:nvSpPr>
      <xdr:spPr>
        <a:xfrm>
          <a:off x="13436111" y="1273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104814</xdr:rowOff>
    </xdr:from>
    <xdr:to>
      <xdr:col>67</xdr:col>
      <xdr:colOff>101600</xdr:colOff>
      <xdr:row>78</xdr:row>
      <xdr:rowOff>34964</xdr:rowOff>
    </xdr:to>
    <xdr:sp macro="" textlink="">
      <xdr:nvSpPr>
        <xdr:cNvPr id="663" name="楕円 662"/>
        <xdr:cNvSpPr/>
      </xdr:nvSpPr>
      <xdr:spPr>
        <a:xfrm>
          <a:off x="12763500" y="133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51491</xdr:rowOff>
    </xdr:from>
    <xdr:ext cx="534377" cy="259045"/>
    <xdr:sp macro="" textlink="">
      <xdr:nvSpPr>
        <xdr:cNvPr id="664" name="テキスト ボックス 663"/>
        <xdr:cNvSpPr txBox="1"/>
      </xdr:nvSpPr>
      <xdr:spPr>
        <a:xfrm>
          <a:off x="12547111" y="130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103707</xdr:rowOff>
    </xdr:from>
    <xdr:to>
      <xdr:col>85</xdr:col>
      <xdr:colOff>127000</xdr:colOff>
      <xdr:row>97</xdr:row>
      <xdr:rowOff>121915</xdr:rowOff>
    </xdr:to>
    <xdr:cxnSp macro="">
      <xdr:nvCxnSpPr>
        <xdr:cNvPr id="693" name="直線コネクタ 692"/>
        <xdr:cNvCxnSpPr/>
      </xdr:nvCxnSpPr>
      <xdr:spPr>
        <a:xfrm flipV="1">
          <a:off x="15481300" y="16734357"/>
          <a:ext cx="8382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121915</xdr:rowOff>
    </xdr:from>
    <xdr:to>
      <xdr:col>81</xdr:col>
      <xdr:colOff>50800</xdr:colOff>
      <xdr:row>97</xdr:row>
      <xdr:rowOff>122943</xdr:rowOff>
    </xdr:to>
    <xdr:cxnSp macro="">
      <xdr:nvCxnSpPr>
        <xdr:cNvPr id="696" name="直線コネクタ 695"/>
        <xdr:cNvCxnSpPr/>
      </xdr:nvCxnSpPr>
      <xdr:spPr>
        <a:xfrm flipV="1">
          <a:off x="14592300" y="1675256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120044</xdr:rowOff>
    </xdr:from>
    <xdr:to>
      <xdr:col>76</xdr:col>
      <xdr:colOff>114300</xdr:colOff>
      <xdr:row>97</xdr:row>
      <xdr:rowOff>122943</xdr:rowOff>
    </xdr:to>
    <xdr:cxnSp macro="">
      <xdr:nvCxnSpPr>
        <xdr:cNvPr id="699" name="直線コネクタ 698"/>
        <xdr:cNvCxnSpPr/>
      </xdr:nvCxnSpPr>
      <xdr:spPr>
        <a:xfrm>
          <a:off x="13703300" y="16750694"/>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120044</xdr:rowOff>
    </xdr:from>
    <xdr:to>
      <xdr:col>71</xdr:col>
      <xdr:colOff>177800</xdr:colOff>
      <xdr:row>97</xdr:row>
      <xdr:rowOff>132462</xdr:rowOff>
    </xdr:to>
    <xdr:cxnSp macro="">
      <xdr:nvCxnSpPr>
        <xdr:cNvPr id="702" name="直線コネクタ 701"/>
        <xdr:cNvCxnSpPr/>
      </xdr:nvCxnSpPr>
      <xdr:spPr>
        <a:xfrm flipV="1">
          <a:off x="12814300" y="16750694"/>
          <a:ext cx="889000" cy="1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52907</xdr:rowOff>
    </xdr:from>
    <xdr:to>
      <xdr:col>85</xdr:col>
      <xdr:colOff>177800</xdr:colOff>
      <xdr:row>97</xdr:row>
      <xdr:rowOff>154507</xdr:rowOff>
    </xdr:to>
    <xdr:sp macro="" textlink="">
      <xdr:nvSpPr>
        <xdr:cNvPr id="712" name="楕円 711"/>
        <xdr:cNvSpPr/>
      </xdr:nvSpPr>
      <xdr:spPr>
        <a:xfrm>
          <a:off x="16268700" y="166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75784</xdr:rowOff>
    </xdr:from>
    <xdr:ext cx="534377" cy="259045"/>
    <xdr:sp macro="" textlink="">
      <xdr:nvSpPr>
        <xdr:cNvPr id="713" name="公債費該当値テキスト"/>
        <xdr:cNvSpPr txBox="1"/>
      </xdr:nvSpPr>
      <xdr:spPr>
        <a:xfrm>
          <a:off x="16370300" y="165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71115</xdr:rowOff>
    </xdr:from>
    <xdr:to>
      <xdr:col>81</xdr:col>
      <xdr:colOff>101600</xdr:colOff>
      <xdr:row>98</xdr:row>
      <xdr:rowOff>1265</xdr:rowOff>
    </xdr:to>
    <xdr:sp macro="" textlink="">
      <xdr:nvSpPr>
        <xdr:cNvPr id="714" name="楕円 713"/>
        <xdr:cNvSpPr/>
      </xdr:nvSpPr>
      <xdr:spPr>
        <a:xfrm>
          <a:off x="15430500" y="167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163842</xdr:rowOff>
    </xdr:from>
    <xdr:ext cx="534377" cy="259045"/>
    <xdr:sp macro="" textlink="">
      <xdr:nvSpPr>
        <xdr:cNvPr id="715" name="テキスト ボックス 714"/>
        <xdr:cNvSpPr txBox="1"/>
      </xdr:nvSpPr>
      <xdr:spPr>
        <a:xfrm>
          <a:off x="15214111" y="1679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72143</xdr:rowOff>
    </xdr:from>
    <xdr:to>
      <xdr:col>76</xdr:col>
      <xdr:colOff>165100</xdr:colOff>
      <xdr:row>98</xdr:row>
      <xdr:rowOff>2293</xdr:rowOff>
    </xdr:to>
    <xdr:sp macro="" textlink="">
      <xdr:nvSpPr>
        <xdr:cNvPr id="716" name="楕円 715"/>
        <xdr:cNvSpPr/>
      </xdr:nvSpPr>
      <xdr:spPr>
        <a:xfrm>
          <a:off x="14541500" y="167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164870</xdr:rowOff>
    </xdr:from>
    <xdr:ext cx="534377" cy="259045"/>
    <xdr:sp macro="" textlink="">
      <xdr:nvSpPr>
        <xdr:cNvPr id="717" name="テキスト ボックス 716"/>
        <xdr:cNvSpPr txBox="1"/>
      </xdr:nvSpPr>
      <xdr:spPr>
        <a:xfrm>
          <a:off x="14325111" y="1679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69244</xdr:rowOff>
    </xdr:from>
    <xdr:to>
      <xdr:col>72</xdr:col>
      <xdr:colOff>38100</xdr:colOff>
      <xdr:row>97</xdr:row>
      <xdr:rowOff>170844</xdr:rowOff>
    </xdr:to>
    <xdr:sp macro="" textlink="">
      <xdr:nvSpPr>
        <xdr:cNvPr id="718" name="楕円 717"/>
        <xdr:cNvSpPr/>
      </xdr:nvSpPr>
      <xdr:spPr>
        <a:xfrm>
          <a:off x="13652500" y="166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161971</xdr:rowOff>
    </xdr:from>
    <xdr:ext cx="534377" cy="259045"/>
    <xdr:sp macro="" textlink="">
      <xdr:nvSpPr>
        <xdr:cNvPr id="719" name="テキスト ボックス 718"/>
        <xdr:cNvSpPr txBox="1"/>
      </xdr:nvSpPr>
      <xdr:spPr>
        <a:xfrm>
          <a:off x="13436111" y="167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81662</xdr:rowOff>
    </xdr:from>
    <xdr:to>
      <xdr:col>67</xdr:col>
      <xdr:colOff>101600</xdr:colOff>
      <xdr:row>98</xdr:row>
      <xdr:rowOff>11812</xdr:rowOff>
    </xdr:to>
    <xdr:sp macro="" textlink="">
      <xdr:nvSpPr>
        <xdr:cNvPr id="720" name="楕円 719"/>
        <xdr:cNvSpPr/>
      </xdr:nvSpPr>
      <xdr:spPr>
        <a:xfrm>
          <a:off x="12763500" y="167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2939</xdr:rowOff>
    </xdr:from>
    <xdr:ext cx="534377" cy="259045"/>
    <xdr:sp macro="" textlink="">
      <xdr:nvSpPr>
        <xdr:cNvPr id="721" name="テキスト ボックス 720"/>
        <xdr:cNvSpPr txBox="1"/>
      </xdr:nvSpPr>
      <xdr:spPr>
        <a:xfrm>
          <a:off x="12547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・総務費は、前年度比で減少している。主な要因は、財政調整基金やふるさと応援寄附金基金などのへの積立金の大幅な減額によるものである。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・民生費は、前年度比で減少しており、主な要因は、教育・保育給付費を除く生活保護費等の扶助費の減額によるものである。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・衛生費は、前年度比で減少しており、主な要因は、西之表斎苑整備事業（火葬場）の完了によるものである。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・農林水産費は、前年度比で増大しており、主な要因は、本市の基幹作物であるさとうきびの不作に対応した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、さとうきび生産者経営安定化支援緊急対策事業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・消防費は、前年度比で増大しており、主な要因は、防災行政無線（デジタル化）設置事業によるものである。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・教育費は、前年度比で減少しており、主な要因は、下西小学校校舎外壁塗装改修事業の完了によるものである。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年度は、対前年度比で財政調整基金残高が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1,759,907</a:t>
          </a:r>
          <a:r>
            <a:rPr kumimoji="1" lang="ja-JP" altLang="en-US" sz="1400">
              <a:latin typeface="ＭＳ ゴシック" pitchFamily="49" charset="-128"/>
              <a:ea typeface="ＭＳ ゴシック" pitchFamily="49" charset="-128"/>
            </a:rPr>
            <a:t>千円、実質収支は、地方税・地方交付税等が減少したものの、扶助費や積立金が大幅に減少したことにより対前年度比で</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303,032</a:t>
          </a:r>
          <a:r>
            <a:rPr kumimoji="1" lang="ja-JP" altLang="en-US" sz="1400">
              <a:latin typeface="ＭＳ ゴシック" pitchFamily="49" charset="-128"/>
              <a:ea typeface="ＭＳ ゴシック" pitchFamily="49" charset="-128"/>
            </a:rPr>
            <a:t>千円の黒字となった。実質単年度収支は、</a:t>
          </a:r>
          <a:r>
            <a:rPr kumimoji="1" lang="en-US" altLang="ja-JP" sz="1400">
              <a:latin typeface="ＭＳ ゴシック" pitchFamily="49" charset="-128"/>
              <a:ea typeface="ＭＳ ゴシック" pitchFamily="49" charset="-128"/>
            </a:rPr>
            <a:t>26,965</a:t>
          </a:r>
          <a:r>
            <a:rPr kumimoji="1" lang="ja-JP" altLang="en-US" sz="1400">
              <a:latin typeface="ＭＳ ゴシック" pitchFamily="49" charset="-128"/>
              <a:ea typeface="ＭＳ ゴシック" pitchFamily="49" charset="-128"/>
            </a:rPr>
            <a:t>千円の黒字となり、主な要因は、単年度収支が黒字の</a:t>
          </a:r>
          <a:r>
            <a:rPr kumimoji="1" lang="en-US" altLang="ja-JP" sz="1400">
              <a:latin typeface="ＭＳ ゴシック" pitchFamily="49" charset="-128"/>
              <a:ea typeface="ＭＳ ゴシック" pitchFamily="49" charset="-128"/>
            </a:rPr>
            <a:t>48,354</a:t>
          </a:r>
          <a:r>
            <a:rPr kumimoji="1" lang="ja-JP" altLang="en-US" sz="1400">
              <a:latin typeface="ＭＳ ゴシック" pitchFamily="49" charset="-128"/>
              <a:ea typeface="ＭＳ ゴシック" pitchFamily="49" charset="-128"/>
            </a:rPr>
            <a:t>千円であったが、財政調整基金積立額が、</a:t>
          </a:r>
          <a:r>
            <a:rPr kumimoji="1" lang="en-US" altLang="ja-JP" sz="1400">
              <a:latin typeface="ＭＳ ゴシック" pitchFamily="49" charset="-128"/>
              <a:ea typeface="ＭＳ ゴシック" pitchFamily="49" charset="-128"/>
            </a:rPr>
            <a:t>251,511</a:t>
          </a:r>
          <a:r>
            <a:rPr kumimoji="1" lang="ja-JP" altLang="en-US" sz="1400">
              <a:latin typeface="ＭＳ ゴシック" pitchFamily="49" charset="-128"/>
              <a:ea typeface="ＭＳ ゴシック" pitchFamily="49" charset="-128"/>
            </a:rPr>
            <a:t>千円となり、基金取崩し額を</a:t>
          </a:r>
          <a:r>
            <a:rPr kumimoji="1" lang="en-US" altLang="ja-JP" sz="1400">
              <a:latin typeface="ＭＳ ゴシック" pitchFamily="49" charset="-128"/>
              <a:ea typeface="ＭＳ ゴシック" pitchFamily="49" charset="-128"/>
            </a:rPr>
            <a:t>21,389</a:t>
          </a:r>
          <a:r>
            <a:rPr kumimoji="1" lang="ja-JP" altLang="en-US" sz="1400">
              <a:latin typeface="ＭＳ ゴシック" pitchFamily="49" charset="-128"/>
              <a:ea typeface="ＭＳ ゴシック" pitchFamily="49" charset="-128"/>
            </a:rPr>
            <a:t>千円下回ったためである。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鹿児島県西之表市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一般会計をはじめ各会計とも黒字である。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水道事業会計においては、対前年度比</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7.39</a:t>
          </a:r>
          <a:r>
            <a:rPr kumimoji="1" lang="ja-JP" altLang="en-US" sz="1400">
              <a:latin typeface="ＭＳ ゴシック" pitchFamily="49" charset="-128"/>
              <a:ea typeface="ＭＳ ゴシック" pitchFamily="49" charset="-128"/>
            </a:rPr>
            <a:t>％となっている。料金改定による単年度黒字化により、毎年度流動資産（現金）が増加していることによるものである。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公営企業会計は、原則として独立採算制であり、今後も料金等の適正化により健全で効率的な経営に努める。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一般会計においては、対前年度比</a:t>
          </a:r>
          <a:r>
            <a:rPr kumimoji="1" lang="en-US" altLang="ja-JP" sz="1400">
              <a:latin typeface="ＭＳ ゴシック" pitchFamily="49" charset="-128"/>
              <a:ea typeface="ＭＳ ゴシック" pitchFamily="49" charset="-128"/>
            </a:rPr>
            <a:t>0.85</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5.28</a:t>
          </a:r>
          <a:r>
            <a:rPr kumimoji="1" lang="ja-JP" altLang="en-US" sz="1400">
              <a:latin typeface="ＭＳ ゴシック" pitchFamily="49" charset="-128"/>
              <a:ea typeface="ＭＳ ゴシック" pitchFamily="49" charset="-128"/>
            </a:rPr>
            <a:t>％となっている。これは、地方税や地方交付税等が減少したものの、扶助費や基金積立金が大幅に減少したことにより実質収支が対前年度比で</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％増の</a:t>
          </a:r>
          <a:r>
            <a:rPr kumimoji="1" lang="en-US" altLang="ja-JP" sz="1400">
              <a:latin typeface="ＭＳ ゴシック" pitchFamily="49" charset="-128"/>
              <a:ea typeface="ＭＳ ゴシック" pitchFamily="49" charset="-128"/>
            </a:rPr>
            <a:t>303,032</a:t>
          </a:r>
          <a:r>
            <a:rPr kumimoji="1" lang="ja-JP" altLang="en-US" sz="1400">
              <a:latin typeface="ＭＳ ゴシック" pitchFamily="49" charset="-128"/>
              <a:ea typeface="ＭＳ ゴシック" pitchFamily="49" charset="-128"/>
            </a:rPr>
            <a:t>千円となったことによるものである。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国民健康保険特別会計は、対前年度比</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2.36</a:t>
          </a:r>
          <a:r>
            <a:rPr kumimoji="1" lang="ja-JP" altLang="en-US" sz="1400">
              <a:latin typeface="ＭＳ ゴシック" pitchFamily="49" charset="-128"/>
              <a:ea typeface="ＭＳ ゴシック" pitchFamily="49" charset="-128"/>
            </a:rPr>
            <a:t>％となっている。主な要因は、保険給付費の大幅な減少によるものである。介護保険特別会計は、対前年度比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となっている。介護保険給付費が増大したためである。介護保険特別会計及び後期高齢者医療保険特別会計については、今後超高齢者化社会を迎えるにあたり、給付費等の増大が見込まれる。なお一層の審査の適正化及び地域包括支援体制を整えるとともに、保険料徴収率の向上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4"/>
      <c r="DK1" s="184"/>
      <c r="DL1" s="184"/>
      <c r="DM1" s="184"/>
      <c r="DN1" s="184"/>
      <c r="DO1" s="184"/>
    </row>
    <row r="2" spans="1:119" ht="24.75" thickBot="1" x14ac:dyDescent="0.2">
      <c r="A2" s="183"/>
      <c r="B2" s="186" t="s">
        <v>80</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3"/>
      <c r="DK3" s="183"/>
      <c r="DL3" s="183"/>
      <c r="DM3" s="183"/>
      <c r="DN3" s="183"/>
      <c r="DO3" s="183"/>
    </row>
    <row r="4" spans="1:119" ht="18.75" customHeight="1" x14ac:dyDescent="0.15">
      <c r="A4" s="184"/>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11001552</v>
      </c>
      <c r="BO4" s="461"/>
      <c r="BP4" s="461"/>
      <c r="BQ4" s="461"/>
      <c r="BR4" s="461"/>
      <c r="BS4" s="461"/>
      <c r="BT4" s="461"/>
      <c r="BU4" s="462"/>
      <c r="BV4" s="460">
        <v>10226140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5.3</v>
      </c>
      <c r="CU4" s="642"/>
      <c r="CV4" s="642"/>
      <c r="CW4" s="642"/>
      <c r="CX4" s="642"/>
      <c r="CY4" s="642"/>
      <c r="CZ4" s="642"/>
      <c r="DA4" s="643"/>
      <c r="DB4" s="641">
        <v>4.4000000000000004</v>
      </c>
      <c r="DC4" s="642"/>
      <c r="DD4" s="642"/>
      <c r="DE4" s="642"/>
      <c r="DF4" s="642"/>
      <c r="DG4" s="642"/>
      <c r="DH4" s="642"/>
      <c r="DI4" s="643"/>
      <c r="DJ4" s="183"/>
      <c r="DK4" s="183"/>
      <c r="DL4" s="183"/>
      <c r="DM4" s="183"/>
      <c r="DN4" s="183"/>
      <c r="DO4" s="183"/>
    </row>
    <row r="5" spans="1:119" ht="18.75" customHeight="1" x14ac:dyDescent="0.15">
      <c r="A5" s="184"/>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10687486</v>
      </c>
      <c r="BO5" s="466"/>
      <c r="BP5" s="466"/>
      <c r="BQ5" s="466"/>
      <c r="BR5" s="466"/>
      <c r="BS5" s="466"/>
      <c r="BT5" s="466"/>
      <c r="BU5" s="467"/>
      <c r="BV5" s="465">
        <v>9953225</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93.5</v>
      </c>
      <c r="CU5" s="436"/>
      <c r="CV5" s="436"/>
      <c r="CW5" s="436"/>
      <c r="CX5" s="436"/>
      <c r="CY5" s="436"/>
      <c r="CZ5" s="436"/>
      <c r="DA5" s="437"/>
      <c r="DB5" s="435">
        <v>91.1</v>
      </c>
      <c r="DC5" s="436"/>
      <c r="DD5" s="436"/>
      <c r="DE5" s="436"/>
      <c r="DF5" s="436"/>
      <c r="DG5" s="436"/>
      <c r="DH5" s="436"/>
      <c r="DI5" s="437"/>
      <c r="DJ5" s="183"/>
      <c r="DK5" s="183"/>
      <c r="DL5" s="183"/>
      <c r="DM5" s="183"/>
      <c r="DN5" s="183"/>
      <c r="DO5" s="183"/>
    </row>
    <row r="6" spans="1:119" ht="18.75" customHeight="1" x14ac:dyDescent="0.15">
      <c r="A6" s="184"/>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314066</v>
      </c>
      <c r="BO6" s="466"/>
      <c r="BP6" s="466"/>
      <c r="BQ6" s="466"/>
      <c r="BR6" s="466"/>
      <c r="BS6" s="466"/>
      <c r="BT6" s="466"/>
      <c r="BU6" s="467"/>
      <c r="BV6" s="465">
        <v>272915</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97.6</v>
      </c>
      <c r="CU6" s="616"/>
      <c r="CV6" s="616"/>
      <c r="CW6" s="616"/>
      <c r="CX6" s="616"/>
      <c r="CY6" s="616"/>
      <c r="CZ6" s="616"/>
      <c r="DA6" s="617"/>
      <c r="DB6" s="615">
        <v>95.3</v>
      </c>
      <c r="DC6" s="616"/>
      <c r="DD6" s="616"/>
      <c r="DE6" s="616"/>
      <c r="DF6" s="616"/>
      <c r="DG6" s="616"/>
      <c r="DH6" s="616"/>
      <c r="DI6" s="617"/>
      <c r="DJ6" s="183"/>
      <c r="DK6" s="183"/>
      <c r="DL6" s="183"/>
      <c r="DM6" s="183"/>
      <c r="DN6" s="183"/>
      <c r="DO6" s="183"/>
    </row>
    <row r="7" spans="1:119" ht="18.75" customHeight="1" x14ac:dyDescent="0.15">
      <c r="A7" s="184"/>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11034</v>
      </c>
      <c r="BO7" s="466"/>
      <c r="BP7" s="466"/>
      <c r="BQ7" s="466"/>
      <c r="BR7" s="466"/>
      <c r="BS7" s="466"/>
      <c r="BT7" s="466"/>
      <c r="BU7" s="467"/>
      <c r="BV7" s="465">
        <v>18237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5728531</v>
      </c>
      <c r="CU7" s="466"/>
      <c r="CV7" s="466"/>
      <c r="CW7" s="466"/>
      <c r="CX7" s="466"/>
      <c r="CY7" s="466"/>
      <c r="CZ7" s="466"/>
      <c r="DA7" s="467"/>
      <c r="DB7" s="465">
        <v>5745099</v>
      </c>
      <c r="DC7" s="466"/>
      <c r="DD7" s="466"/>
      <c r="DE7" s="466"/>
      <c r="DF7" s="466"/>
      <c r="DG7" s="466"/>
      <c r="DH7" s="466"/>
      <c r="DI7" s="467"/>
      <c r="DJ7" s="183"/>
      <c r="DK7" s="183"/>
      <c r="DL7" s="183"/>
      <c r="DM7" s="183"/>
      <c r="DN7" s="183"/>
      <c r="DO7" s="183"/>
    </row>
    <row r="8" spans="1:119" ht="18.75" customHeight="1" thickBot="1" x14ac:dyDescent="0.2">
      <c r="A8" s="184"/>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303032</v>
      </c>
      <c r="BO8" s="466"/>
      <c r="BP8" s="466"/>
      <c r="BQ8" s="466"/>
      <c r="BR8" s="466"/>
      <c r="BS8" s="466"/>
      <c r="BT8" s="466"/>
      <c r="BU8" s="467"/>
      <c r="BV8" s="465">
        <v>254678</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3"/>
      <c r="DK8" s="183"/>
      <c r="DL8" s="183"/>
      <c r="DM8" s="183"/>
      <c r="DN8" s="183"/>
      <c r="DO8" s="183"/>
    </row>
    <row r="9" spans="1:119" ht="18.75" customHeight="1" thickBot="1" x14ac:dyDescent="0.2">
      <c r="A9" s="184"/>
      <c r="B9" s="604" t="s">
        <v>110</v>
      </c>
      <c r="C9" s="605"/>
      <c r="D9" s="605"/>
      <c r="E9" s="605"/>
      <c r="F9" s="605"/>
      <c r="G9" s="605"/>
      <c r="H9" s="605"/>
      <c r="I9" s="605"/>
      <c r="J9" s="605"/>
      <c r="K9" s="528"/>
      <c r="L9" s="606" t="s">
        <v>111</v>
      </c>
      <c r="M9" s="607"/>
      <c r="N9" s="607"/>
      <c r="O9" s="607"/>
      <c r="P9" s="607"/>
      <c r="Q9" s="608"/>
      <c r="R9" s="609">
        <v>15967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114</v>
      </c>
      <c r="AV9" s="523"/>
      <c r="AW9" s="523"/>
      <c r="AX9" s="523"/>
      <c r="AY9" s="445" t="s">
        <v>115</v>
      </c>
      <c r="AZ9" s="446"/>
      <c r="BA9" s="446"/>
      <c r="BB9" s="446"/>
      <c r="BC9" s="446"/>
      <c r="BD9" s="446"/>
      <c r="BE9" s="446"/>
      <c r="BF9" s="446"/>
      <c r="BG9" s="446"/>
      <c r="BH9" s="446"/>
      <c r="BI9" s="446"/>
      <c r="BJ9" s="446"/>
      <c r="BK9" s="446"/>
      <c r="BL9" s="446"/>
      <c r="BM9" s="447"/>
      <c r="BN9" s="465">
        <v>48354</v>
      </c>
      <c r="BO9" s="466"/>
      <c r="BP9" s="466"/>
      <c r="BQ9" s="466"/>
      <c r="BR9" s="466"/>
      <c r="BS9" s="466"/>
      <c r="BT9" s="466"/>
      <c r="BU9" s="467"/>
      <c r="BV9" s="465">
        <v>47024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v>
      </c>
      <c r="CU9" s="436"/>
      <c r="CV9" s="436"/>
      <c r="CW9" s="436"/>
      <c r="CX9" s="436"/>
      <c r="CY9" s="436"/>
      <c r="CZ9" s="436"/>
      <c r="DA9" s="437"/>
      <c r="DB9" s="435">
        <v>14.9</v>
      </c>
      <c r="DC9" s="436"/>
      <c r="DD9" s="436"/>
      <c r="DE9" s="436"/>
      <c r="DF9" s="436"/>
      <c r="DG9" s="436"/>
      <c r="DH9" s="436"/>
      <c r="DI9" s="437"/>
      <c r="DJ9" s="183"/>
      <c r="DK9" s="183"/>
      <c r="DL9" s="183"/>
      <c r="DM9" s="183"/>
      <c r="DN9" s="183"/>
      <c r="DO9" s="183"/>
    </row>
    <row r="10" spans="1:119" ht="18.75" customHeight="1" thickBot="1" x14ac:dyDescent="0.2">
      <c r="A10" s="184"/>
      <c r="B10" s="604"/>
      <c r="C10" s="605"/>
      <c r="D10" s="605"/>
      <c r="E10" s="605"/>
      <c r="F10" s="605"/>
      <c r="G10" s="605"/>
      <c r="H10" s="605"/>
      <c r="I10" s="605"/>
      <c r="J10" s="605"/>
      <c r="K10" s="528"/>
      <c r="L10" s="438" t="s">
        <v>117</v>
      </c>
      <c r="M10" s="439"/>
      <c r="N10" s="439"/>
      <c r="O10" s="439"/>
      <c r="P10" s="439"/>
      <c r="Q10" s="440"/>
      <c r="R10" s="441">
        <v>16951</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251511</v>
      </c>
      <c r="BO10" s="466"/>
      <c r="BP10" s="466"/>
      <c r="BQ10" s="466"/>
      <c r="BR10" s="466"/>
      <c r="BS10" s="466"/>
      <c r="BT10" s="466"/>
      <c r="BU10" s="467"/>
      <c r="BV10" s="465">
        <v>539124</v>
      </c>
      <c r="BW10" s="466"/>
      <c r="BX10" s="466"/>
      <c r="BY10" s="466"/>
      <c r="BZ10" s="466"/>
      <c r="CA10" s="466"/>
      <c r="CB10" s="466"/>
      <c r="CC10" s="467"/>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3"/>
      <c r="DK11" s="183"/>
      <c r="DL11" s="183"/>
      <c r="DM11" s="183"/>
      <c r="DN11" s="183"/>
      <c r="DO11" s="183"/>
    </row>
    <row r="12" spans="1:119" ht="18.75" customHeight="1" x14ac:dyDescent="0.15">
      <c r="A12" s="184"/>
      <c r="B12" s="581" t="s">
        <v>129</v>
      </c>
      <c r="C12" s="582"/>
      <c r="D12" s="582"/>
      <c r="E12" s="582"/>
      <c r="F12" s="582"/>
      <c r="G12" s="582"/>
      <c r="H12" s="582"/>
      <c r="I12" s="582"/>
      <c r="J12" s="582"/>
      <c r="K12" s="583"/>
      <c r="L12" s="590" t="s">
        <v>130</v>
      </c>
      <c r="M12" s="591"/>
      <c r="N12" s="591"/>
      <c r="O12" s="591"/>
      <c r="P12" s="591"/>
      <c r="Q12" s="592"/>
      <c r="R12" s="593">
        <v>15437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272900</v>
      </c>
      <c r="BO12" s="466"/>
      <c r="BP12" s="466"/>
      <c r="BQ12" s="466"/>
      <c r="BR12" s="466"/>
      <c r="BS12" s="466"/>
      <c r="BT12" s="466"/>
      <c r="BU12" s="467"/>
      <c r="BV12" s="465">
        <v>273585</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137</v>
      </c>
      <c r="DC12" s="579"/>
      <c r="DD12" s="579"/>
      <c r="DE12" s="579"/>
      <c r="DF12" s="579"/>
      <c r="DG12" s="579"/>
      <c r="DH12" s="579"/>
      <c r="DI12" s="580"/>
      <c r="DJ12" s="183"/>
      <c r="DK12" s="183"/>
      <c r="DL12" s="183"/>
      <c r="DM12" s="183"/>
      <c r="DN12" s="183"/>
      <c r="DO12" s="183"/>
    </row>
    <row r="13" spans="1:119" ht="18.75" customHeight="1" x14ac:dyDescent="0.15">
      <c r="A13" s="184"/>
      <c r="B13" s="584"/>
      <c r="C13" s="585"/>
      <c r="D13" s="585"/>
      <c r="E13" s="585"/>
      <c r="F13" s="585"/>
      <c r="G13" s="585"/>
      <c r="H13" s="585"/>
      <c r="I13" s="585"/>
      <c r="J13" s="585"/>
      <c r="K13" s="586"/>
      <c r="L13" s="194"/>
      <c r="M13" s="565" t="s">
        <v>138</v>
      </c>
      <c r="N13" s="566"/>
      <c r="O13" s="566"/>
      <c r="P13" s="566"/>
      <c r="Q13" s="567"/>
      <c r="R13" s="568">
        <v>15351</v>
      </c>
      <c r="S13" s="569"/>
      <c r="T13" s="569"/>
      <c r="U13" s="569"/>
      <c r="V13" s="570"/>
      <c r="W13" s="556" t="s">
        <v>139</v>
      </c>
      <c r="X13" s="478"/>
      <c r="Y13" s="478"/>
      <c r="Z13" s="478"/>
      <c r="AA13" s="478"/>
      <c r="AB13" s="479"/>
      <c r="AC13" s="441">
        <v>2199</v>
      </c>
      <c r="AD13" s="442"/>
      <c r="AE13" s="442"/>
      <c r="AF13" s="442"/>
      <c r="AG13" s="443"/>
      <c r="AH13" s="441">
        <v>2437</v>
      </c>
      <c r="AI13" s="442"/>
      <c r="AJ13" s="442"/>
      <c r="AK13" s="442"/>
      <c r="AL13" s="444"/>
      <c r="AM13" s="534" t="s">
        <v>140</v>
      </c>
      <c r="AN13" s="439"/>
      <c r="AO13" s="439"/>
      <c r="AP13" s="439"/>
      <c r="AQ13" s="439"/>
      <c r="AR13" s="439"/>
      <c r="AS13" s="439"/>
      <c r="AT13" s="440"/>
      <c r="AU13" s="522" t="s">
        <v>134</v>
      </c>
      <c r="AV13" s="523"/>
      <c r="AW13" s="523"/>
      <c r="AX13" s="523"/>
      <c r="AY13" s="445" t="s">
        <v>141</v>
      </c>
      <c r="AZ13" s="446"/>
      <c r="BA13" s="446"/>
      <c r="BB13" s="446"/>
      <c r="BC13" s="446"/>
      <c r="BD13" s="446"/>
      <c r="BE13" s="446"/>
      <c r="BF13" s="446"/>
      <c r="BG13" s="446"/>
      <c r="BH13" s="446"/>
      <c r="BI13" s="446"/>
      <c r="BJ13" s="446"/>
      <c r="BK13" s="446"/>
      <c r="BL13" s="446"/>
      <c r="BM13" s="447"/>
      <c r="BN13" s="465">
        <v>26965</v>
      </c>
      <c r="BO13" s="466"/>
      <c r="BP13" s="466"/>
      <c r="BQ13" s="466"/>
      <c r="BR13" s="466"/>
      <c r="BS13" s="466"/>
      <c r="BT13" s="466"/>
      <c r="BU13" s="467"/>
      <c r="BV13" s="465">
        <v>312563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9.1999999999999993</v>
      </c>
      <c r="DC13" s="436"/>
      <c r="DD13" s="436"/>
      <c r="DE13" s="436"/>
      <c r="DF13" s="436"/>
      <c r="DG13" s="436"/>
      <c r="DH13" s="436"/>
      <c r="DI13" s="437"/>
      <c r="DJ13" s="183"/>
      <c r="DK13" s="183"/>
      <c r="DL13" s="183"/>
      <c r="DM13" s="183"/>
      <c r="DN13" s="183"/>
      <c r="DO13" s="183"/>
    </row>
    <row r="14" spans="1:119" ht="18.75" customHeight="1" thickBot="1" x14ac:dyDescent="0.2">
      <c r="A14" s="184"/>
      <c r="B14" s="584"/>
      <c r="C14" s="585"/>
      <c r="D14" s="585"/>
      <c r="E14" s="585"/>
      <c r="F14" s="585"/>
      <c r="G14" s="585"/>
      <c r="H14" s="585"/>
      <c r="I14" s="585"/>
      <c r="J14" s="585"/>
      <c r="K14" s="586"/>
      <c r="L14" s="558" t="s">
        <v>143</v>
      </c>
      <c r="M14" s="599"/>
      <c r="N14" s="599"/>
      <c r="O14" s="599"/>
      <c r="P14" s="599"/>
      <c r="Q14" s="600"/>
      <c r="R14" s="568">
        <v>15681</v>
      </c>
      <c r="S14" s="569"/>
      <c r="T14" s="569"/>
      <c r="U14" s="569"/>
      <c r="V14" s="570"/>
      <c r="W14" s="571"/>
      <c r="X14" s="481"/>
      <c r="Y14" s="481"/>
      <c r="Z14" s="481"/>
      <c r="AA14" s="481"/>
      <c r="AB14" s="482"/>
      <c r="AC14" s="561">
        <v>26.5</v>
      </c>
      <c r="AD14" s="562"/>
      <c r="AE14" s="562"/>
      <c r="AF14" s="562"/>
      <c r="AG14" s="563"/>
      <c r="AH14" s="561">
        <v>28.4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45.9</v>
      </c>
      <c r="CU14" s="573"/>
      <c r="CV14" s="573"/>
      <c r="CW14" s="573"/>
      <c r="CX14" s="573"/>
      <c r="CY14" s="573"/>
      <c r="CZ14" s="573"/>
      <c r="DA14" s="574"/>
      <c r="DB14" s="572">
        <v>45.6</v>
      </c>
      <c r="DC14" s="573"/>
      <c r="DD14" s="573"/>
      <c r="DE14" s="573"/>
      <c r="DF14" s="573"/>
      <c r="DG14" s="573"/>
      <c r="DH14" s="573"/>
      <c r="DI14" s="574"/>
      <c r="DJ14" s="183"/>
      <c r="DK14" s="183"/>
      <c r="DL14" s="183"/>
      <c r="DM14" s="183"/>
      <c r="DN14" s="183"/>
      <c r="DO14" s="183"/>
    </row>
    <row r="15" spans="1:119" ht="18.75" customHeight="1" x14ac:dyDescent="0.15">
      <c r="A15" s="184"/>
      <c r="B15" s="584"/>
      <c r="C15" s="585"/>
      <c r="D15" s="585"/>
      <c r="E15" s="585"/>
      <c r="F15" s="585"/>
      <c r="G15" s="585"/>
      <c r="H15" s="585"/>
      <c r="I15" s="585"/>
      <c r="J15" s="585"/>
      <c r="K15" s="586"/>
      <c r="L15" s="194"/>
      <c r="M15" s="565" t="s">
        <v>145</v>
      </c>
      <c r="N15" s="566"/>
      <c r="O15" s="566"/>
      <c r="P15" s="566"/>
      <c r="Q15" s="567"/>
      <c r="R15" s="568">
        <v>15606</v>
      </c>
      <c r="S15" s="569"/>
      <c r="T15" s="569"/>
      <c r="U15" s="569"/>
      <c r="V15" s="570"/>
      <c r="W15" s="556" t="s">
        <v>146</v>
      </c>
      <c r="X15" s="478"/>
      <c r="Y15" s="478"/>
      <c r="Z15" s="478"/>
      <c r="AA15" s="478"/>
      <c r="AB15" s="479"/>
      <c r="AC15" s="441">
        <v>984</v>
      </c>
      <c r="AD15" s="442"/>
      <c r="AE15" s="442"/>
      <c r="AF15" s="442"/>
      <c r="AG15" s="443"/>
      <c r="AH15" s="441">
        <v>1046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1413719</v>
      </c>
      <c r="BO15" s="461"/>
      <c r="BP15" s="461"/>
      <c r="BQ15" s="461"/>
      <c r="BR15" s="461"/>
      <c r="BS15" s="461"/>
      <c r="BT15" s="461"/>
      <c r="BU15" s="462"/>
      <c r="BV15" s="460">
        <v>1383686</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11.8</v>
      </c>
      <c r="AD16" s="562"/>
      <c r="AE16" s="562"/>
      <c r="AF16" s="562"/>
      <c r="AG16" s="563"/>
      <c r="AH16" s="561">
        <v>12.2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5103929</v>
      </c>
      <c r="BO16" s="466"/>
      <c r="BP16" s="466"/>
      <c r="BQ16" s="466"/>
      <c r="BR16" s="466"/>
      <c r="BS16" s="466"/>
      <c r="BT16" s="466"/>
      <c r="BU16" s="467"/>
      <c r="BV16" s="465">
        <v>5132721</v>
      </c>
      <c r="BW16" s="466"/>
      <c r="BX16" s="466"/>
      <c r="BY16" s="466"/>
      <c r="BZ16" s="466"/>
      <c r="CA16" s="466"/>
      <c r="CB16" s="466"/>
      <c r="CC16" s="467"/>
      <c r="CD16" s="198"/>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3"/>
      <c r="DK16" s="183"/>
      <c r="DL16" s="183"/>
      <c r="DM16" s="183"/>
      <c r="DN16" s="183"/>
      <c r="DO16" s="183"/>
    </row>
    <row r="17" spans="1:119" ht="18.75" customHeight="1" thickBot="1" x14ac:dyDescent="0.2">
      <c r="A17" s="184"/>
      <c r="B17" s="587"/>
      <c r="C17" s="588"/>
      <c r="D17" s="588"/>
      <c r="E17" s="588"/>
      <c r="F17" s="588"/>
      <c r="G17" s="588"/>
      <c r="H17" s="588"/>
      <c r="I17" s="588"/>
      <c r="J17" s="588"/>
      <c r="K17" s="589"/>
      <c r="L17" s="199"/>
      <c r="M17" s="550" t="s">
        <v>152</v>
      </c>
      <c r="N17" s="551"/>
      <c r="O17" s="551"/>
      <c r="P17" s="551"/>
      <c r="Q17" s="552"/>
      <c r="R17" s="553" t="s">
        <v>153</v>
      </c>
      <c r="S17" s="554"/>
      <c r="T17" s="554"/>
      <c r="U17" s="554"/>
      <c r="V17" s="555"/>
      <c r="W17" s="556" t="s">
        <v>154</v>
      </c>
      <c r="X17" s="478"/>
      <c r="Y17" s="478"/>
      <c r="Z17" s="478"/>
      <c r="AA17" s="478"/>
      <c r="AB17" s="479"/>
      <c r="AC17" s="441">
        <v>5121</v>
      </c>
      <c r="AD17" s="442"/>
      <c r="AE17" s="442"/>
      <c r="AF17" s="442"/>
      <c r="AG17" s="443"/>
      <c r="AH17" s="441">
        <v>5112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1793269</v>
      </c>
      <c r="BO17" s="466"/>
      <c r="BP17" s="466"/>
      <c r="BQ17" s="466"/>
      <c r="BR17" s="466"/>
      <c r="BS17" s="466"/>
      <c r="BT17" s="466"/>
      <c r="BU17" s="467"/>
      <c r="BV17" s="465">
        <v>1743977</v>
      </c>
      <c r="BW17" s="466"/>
      <c r="BX17" s="466"/>
      <c r="BY17" s="466"/>
      <c r="BZ17" s="466"/>
      <c r="CA17" s="466"/>
      <c r="CB17" s="466"/>
      <c r="CC17" s="467"/>
      <c r="CD17" s="198"/>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3"/>
      <c r="DK17" s="183"/>
      <c r="DL17" s="183"/>
      <c r="DM17" s="183"/>
      <c r="DN17" s="183"/>
      <c r="DO17" s="183"/>
    </row>
    <row r="18" spans="1:119" ht="18.75" customHeight="1" thickBot="1" x14ac:dyDescent="0.2">
      <c r="A18" s="184"/>
      <c r="B18" s="527" t="s">
        <v>156</v>
      </c>
      <c r="C18" s="528"/>
      <c r="D18" s="528"/>
      <c r="E18" s="529"/>
      <c r="F18" s="529"/>
      <c r="G18" s="529"/>
      <c r="H18" s="529"/>
      <c r="I18" s="529"/>
      <c r="J18" s="529"/>
      <c r="K18" s="529"/>
      <c r="L18" s="530">
        <v>205.66</v>
      </c>
      <c r="M18" s="530"/>
      <c r="N18" s="530"/>
      <c r="O18" s="530"/>
      <c r="P18" s="530"/>
      <c r="Q18" s="530"/>
      <c r="R18" s="531"/>
      <c r="S18" s="531"/>
      <c r="T18" s="531"/>
      <c r="U18" s="531"/>
      <c r="V18" s="532"/>
      <c r="W18" s="546"/>
      <c r="X18" s="547"/>
      <c r="Y18" s="547"/>
      <c r="Z18" s="547"/>
      <c r="AA18" s="547"/>
      <c r="AB18" s="557"/>
      <c r="AC18" s="429">
        <v>61.7</v>
      </c>
      <c r="AD18" s="430"/>
      <c r="AE18" s="430"/>
      <c r="AF18" s="430"/>
      <c r="AG18" s="533"/>
      <c r="AH18" s="429">
        <v>59.5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5414884</v>
      </c>
      <c r="BO18" s="466"/>
      <c r="BP18" s="466"/>
      <c r="BQ18" s="466"/>
      <c r="BR18" s="466"/>
      <c r="BS18" s="466"/>
      <c r="BT18" s="466"/>
      <c r="BU18" s="467"/>
      <c r="BV18" s="465">
        <v>5319986</v>
      </c>
      <c r="BW18" s="466"/>
      <c r="BX18" s="466"/>
      <c r="BY18" s="466"/>
      <c r="BZ18" s="466"/>
      <c r="CA18" s="466"/>
      <c r="CB18" s="466"/>
      <c r="CC18" s="467"/>
      <c r="CD18" s="198"/>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3"/>
      <c r="DK18" s="183"/>
      <c r="DL18" s="183"/>
      <c r="DM18" s="183"/>
      <c r="DN18" s="183"/>
      <c r="DO18" s="183"/>
    </row>
    <row r="19" spans="1:119" ht="18.75" customHeight="1" thickBot="1" x14ac:dyDescent="0.2">
      <c r="A19" s="184"/>
      <c r="B19" s="527" t="s">
        <v>158</v>
      </c>
      <c r="C19" s="528"/>
      <c r="D19" s="528"/>
      <c r="E19" s="529"/>
      <c r="F19" s="529"/>
      <c r="G19" s="529"/>
      <c r="H19" s="529"/>
      <c r="I19" s="529"/>
      <c r="J19" s="529"/>
      <c r="K19" s="529"/>
      <c r="L19" s="535">
        <v>78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6925804</v>
      </c>
      <c r="BO19" s="466"/>
      <c r="BP19" s="466"/>
      <c r="BQ19" s="466"/>
      <c r="BR19" s="466"/>
      <c r="BS19" s="466"/>
      <c r="BT19" s="466"/>
      <c r="BU19" s="467"/>
      <c r="BV19" s="465">
        <v>6961735</v>
      </c>
      <c r="BW19" s="466"/>
      <c r="BX19" s="466"/>
      <c r="BY19" s="466"/>
      <c r="BZ19" s="466"/>
      <c r="CA19" s="466"/>
      <c r="CB19" s="466"/>
      <c r="CC19" s="467"/>
      <c r="CD19" s="198"/>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3"/>
      <c r="DK19" s="183"/>
      <c r="DL19" s="183"/>
      <c r="DM19" s="183"/>
      <c r="DN19" s="183"/>
      <c r="DO19" s="183"/>
    </row>
    <row r="20" spans="1:119" ht="18.75" customHeight="1" thickBot="1" x14ac:dyDescent="0.2">
      <c r="A20" s="184"/>
      <c r="B20" s="527" t="s">
        <v>160</v>
      </c>
      <c r="C20" s="528"/>
      <c r="D20" s="528"/>
      <c r="E20" s="529"/>
      <c r="F20" s="529"/>
      <c r="G20" s="529"/>
      <c r="H20" s="529"/>
      <c r="I20" s="529"/>
      <c r="J20" s="529"/>
      <c r="K20" s="529"/>
      <c r="L20" s="535">
        <v>7368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8"/>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3"/>
      <c r="DK20" s="183"/>
      <c r="DL20" s="183"/>
      <c r="DM20" s="183"/>
      <c r="DN20" s="183"/>
      <c r="DO20" s="183"/>
    </row>
    <row r="21" spans="1:119" ht="18.75" customHeight="1" x14ac:dyDescent="0.15">
      <c r="A21" s="184"/>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8"/>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3"/>
      <c r="DK21" s="183"/>
      <c r="DL21" s="183"/>
      <c r="DM21" s="183"/>
      <c r="DN21" s="183"/>
      <c r="DO21" s="183"/>
    </row>
    <row r="22" spans="1:119" ht="18.75" customHeight="1" thickBot="1" x14ac:dyDescent="0.2">
      <c r="A22" s="184"/>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8"/>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3"/>
      <c r="DK22" s="183"/>
      <c r="DL22" s="183"/>
      <c r="DM22" s="183"/>
      <c r="DN22" s="183"/>
      <c r="DO22" s="183"/>
    </row>
    <row r="23" spans="1:119" ht="18.75" customHeight="1" x14ac:dyDescent="0.15">
      <c r="A23" s="184"/>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10582962</v>
      </c>
      <c r="BO23" s="466"/>
      <c r="BP23" s="466"/>
      <c r="BQ23" s="466"/>
      <c r="BR23" s="466"/>
      <c r="BS23" s="466"/>
      <c r="BT23" s="466"/>
      <c r="BU23" s="467"/>
      <c r="BV23" s="465">
        <v>10133075</v>
      </c>
      <c r="BW23" s="466"/>
      <c r="BX23" s="466"/>
      <c r="BY23" s="466"/>
      <c r="BZ23" s="466"/>
      <c r="CA23" s="466"/>
      <c r="CB23" s="466"/>
      <c r="CC23" s="467"/>
      <c r="CD23" s="198"/>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3"/>
      <c r="DK23" s="183"/>
      <c r="DL23" s="183"/>
      <c r="DM23" s="183"/>
      <c r="DN23" s="183"/>
      <c r="DO23" s="183"/>
    </row>
    <row r="24" spans="1:119" ht="18.75" customHeight="1" thickBot="1" x14ac:dyDescent="0.2">
      <c r="A24" s="184"/>
      <c r="B24" s="497"/>
      <c r="C24" s="498"/>
      <c r="D24" s="499"/>
      <c r="E24" s="438" t="s">
        <v>169</v>
      </c>
      <c r="F24" s="439"/>
      <c r="G24" s="439"/>
      <c r="H24" s="439"/>
      <c r="I24" s="439"/>
      <c r="J24" s="439"/>
      <c r="K24" s="440"/>
      <c r="L24" s="441">
        <v>1</v>
      </c>
      <c r="M24" s="442"/>
      <c r="N24" s="442"/>
      <c r="O24" s="442"/>
      <c r="P24" s="443"/>
      <c r="Q24" s="441">
        <v>7810</v>
      </c>
      <c r="R24" s="442"/>
      <c r="S24" s="442"/>
      <c r="T24" s="442"/>
      <c r="U24" s="442"/>
      <c r="V24" s="443"/>
      <c r="W24" s="507"/>
      <c r="X24" s="498"/>
      <c r="Y24" s="499"/>
      <c r="Z24" s="438" t="s">
        <v>170</v>
      </c>
      <c r="AA24" s="439"/>
      <c r="AB24" s="439"/>
      <c r="AC24" s="439"/>
      <c r="AD24" s="439"/>
      <c r="AE24" s="439"/>
      <c r="AF24" s="439"/>
      <c r="AG24" s="440"/>
      <c r="AH24" s="441">
        <v>163</v>
      </c>
      <c r="AI24" s="442"/>
      <c r="AJ24" s="442"/>
      <c r="AK24" s="442"/>
      <c r="AL24" s="443"/>
      <c r="AM24" s="441">
        <v>490304</v>
      </c>
      <c r="AN24" s="442"/>
      <c r="AO24" s="442"/>
      <c r="AP24" s="442"/>
      <c r="AQ24" s="442"/>
      <c r="AR24" s="443"/>
      <c r="AS24" s="441">
        <v>3008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9781957</v>
      </c>
      <c r="BO24" s="466"/>
      <c r="BP24" s="466"/>
      <c r="BQ24" s="466"/>
      <c r="BR24" s="466"/>
      <c r="BS24" s="466"/>
      <c r="BT24" s="466"/>
      <c r="BU24" s="467"/>
      <c r="BV24" s="465">
        <v>9226360</v>
      </c>
      <c r="BW24" s="466"/>
      <c r="BX24" s="466"/>
      <c r="BY24" s="466"/>
      <c r="BZ24" s="466"/>
      <c r="CA24" s="466"/>
      <c r="CB24" s="466"/>
      <c r="CC24" s="467"/>
      <c r="CD24" s="198"/>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3"/>
      <c r="DK24" s="183"/>
      <c r="DL24" s="183"/>
      <c r="DM24" s="183"/>
      <c r="DN24" s="183"/>
      <c r="DO24" s="183"/>
    </row>
    <row r="25" spans="1:119" s="183" customFormat="1" ht="18.75" customHeight="1" x14ac:dyDescent="0.15">
      <c r="A25" s="184"/>
      <c r="B25" s="497"/>
      <c r="C25" s="498"/>
      <c r="D25" s="499"/>
      <c r="E25" s="438" t="s">
        <v>172</v>
      </c>
      <c r="F25" s="439"/>
      <c r="G25" s="439"/>
      <c r="H25" s="439"/>
      <c r="I25" s="439"/>
      <c r="J25" s="439"/>
      <c r="K25" s="440"/>
      <c r="L25" s="441">
        <v>1</v>
      </c>
      <c r="M25" s="442"/>
      <c r="N25" s="442"/>
      <c r="O25" s="442"/>
      <c r="P25" s="443"/>
      <c r="Q25" s="441">
        <v>6140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235099</v>
      </c>
      <c r="BO25" s="461"/>
      <c r="BP25" s="461"/>
      <c r="BQ25" s="461"/>
      <c r="BR25" s="461"/>
      <c r="BS25" s="461"/>
      <c r="BT25" s="461"/>
      <c r="BU25" s="462"/>
      <c r="BV25" s="460">
        <v>180230</v>
      </c>
      <c r="BW25" s="461"/>
      <c r="BX25" s="461"/>
      <c r="BY25" s="461"/>
      <c r="BZ25" s="461"/>
      <c r="CA25" s="461"/>
      <c r="CB25" s="461"/>
      <c r="CC25" s="462"/>
      <c r="CD25" s="198"/>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3" customFormat="1" ht="18.75" customHeight="1" x14ac:dyDescent="0.15">
      <c r="A26" s="184"/>
      <c r="B26" s="497"/>
      <c r="C26" s="498"/>
      <c r="D26" s="499"/>
      <c r="E26" s="438" t="s">
        <v>176</v>
      </c>
      <c r="F26" s="439"/>
      <c r="G26" s="439"/>
      <c r="H26" s="439"/>
      <c r="I26" s="439"/>
      <c r="J26" s="439"/>
      <c r="K26" s="440"/>
      <c r="L26" s="441">
        <v>1</v>
      </c>
      <c r="M26" s="442"/>
      <c r="N26" s="442"/>
      <c r="O26" s="442"/>
      <c r="P26" s="443"/>
      <c r="Q26" s="441">
        <v>5720</v>
      </c>
      <c r="R26" s="442"/>
      <c r="S26" s="442"/>
      <c r="T26" s="442"/>
      <c r="U26" s="442"/>
      <c r="V26" s="443"/>
      <c r="W26" s="507"/>
      <c r="X26" s="498"/>
      <c r="Y26" s="499"/>
      <c r="Z26" s="438" t="s">
        <v>177</v>
      </c>
      <c r="AA26" s="520"/>
      <c r="AB26" s="520"/>
      <c r="AC26" s="520"/>
      <c r="AD26" s="520"/>
      <c r="AE26" s="520"/>
      <c r="AF26" s="520"/>
      <c r="AG26" s="521"/>
      <c r="AH26" s="441">
        <v>2</v>
      </c>
      <c r="AI26" s="442"/>
      <c r="AJ26" s="442"/>
      <c r="AK26" s="442"/>
      <c r="AL26" s="443"/>
      <c r="AM26" s="441" t="s">
        <v>178</v>
      </c>
      <c r="AN26" s="442"/>
      <c r="AO26" s="442"/>
      <c r="AP26" s="442"/>
      <c r="AQ26" s="442"/>
      <c r="AR26" s="443"/>
      <c r="AS26" s="441" t="s">
        <v>178</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174</v>
      </c>
      <c r="BW26" s="466"/>
      <c r="BX26" s="466"/>
      <c r="BY26" s="466"/>
      <c r="BZ26" s="466"/>
      <c r="CA26" s="466"/>
      <c r="CB26" s="466"/>
      <c r="CC26" s="467"/>
      <c r="CD26" s="198"/>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4"/>
      <c r="B27" s="497"/>
      <c r="C27" s="498"/>
      <c r="D27" s="499"/>
      <c r="E27" s="438" t="s">
        <v>180</v>
      </c>
      <c r="F27" s="439"/>
      <c r="G27" s="439"/>
      <c r="H27" s="439"/>
      <c r="I27" s="439"/>
      <c r="J27" s="439"/>
      <c r="K27" s="440"/>
      <c r="L27" s="441">
        <v>1</v>
      </c>
      <c r="M27" s="442"/>
      <c r="N27" s="442"/>
      <c r="O27" s="442"/>
      <c r="P27" s="443"/>
      <c r="Q27" s="441">
        <v>3540</v>
      </c>
      <c r="R27" s="442"/>
      <c r="S27" s="442"/>
      <c r="T27" s="442"/>
      <c r="U27" s="442"/>
      <c r="V27" s="443"/>
      <c r="W27" s="507"/>
      <c r="X27" s="498"/>
      <c r="Y27" s="499"/>
      <c r="Z27" s="438" t="s">
        <v>181</v>
      </c>
      <c r="AA27" s="439"/>
      <c r="AB27" s="439"/>
      <c r="AC27" s="439"/>
      <c r="AD27" s="439"/>
      <c r="AE27" s="439"/>
      <c r="AF27" s="439"/>
      <c r="AG27" s="440"/>
      <c r="AH27" s="441">
        <v>4</v>
      </c>
      <c r="AI27" s="442"/>
      <c r="AJ27" s="442"/>
      <c r="AK27" s="442"/>
      <c r="AL27" s="443"/>
      <c r="AM27" s="441">
        <v>15608</v>
      </c>
      <c r="AN27" s="442"/>
      <c r="AO27" s="442"/>
      <c r="AP27" s="442"/>
      <c r="AQ27" s="442"/>
      <c r="AR27" s="443"/>
      <c r="AS27" s="441">
        <v>3902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174</v>
      </c>
      <c r="BO27" s="469"/>
      <c r="BP27" s="469"/>
      <c r="BQ27" s="469"/>
      <c r="BR27" s="469"/>
      <c r="BS27" s="469"/>
      <c r="BT27" s="469"/>
      <c r="BU27" s="470"/>
      <c r="BV27" s="468" t="s">
        <v>137</v>
      </c>
      <c r="BW27" s="469"/>
      <c r="BX27" s="469"/>
      <c r="BY27" s="469"/>
      <c r="BZ27" s="469"/>
      <c r="CA27" s="469"/>
      <c r="CB27" s="469"/>
      <c r="CC27" s="470"/>
      <c r="CD27" s="200"/>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3"/>
      <c r="DK27" s="183"/>
      <c r="DL27" s="183"/>
      <c r="DM27" s="183"/>
      <c r="DN27" s="183"/>
      <c r="DO27" s="183"/>
    </row>
    <row r="28" spans="1:119" ht="18.75" customHeight="1" x14ac:dyDescent="0.15">
      <c r="A28" s="184"/>
      <c r="B28" s="497"/>
      <c r="C28" s="498"/>
      <c r="D28" s="499"/>
      <c r="E28" s="438" t="s">
        <v>183</v>
      </c>
      <c r="F28" s="439"/>
      <c r="G28" s="439"/>
      <c r="H28" s="439"/>
      <c r="I28" s="439"/>
      <c r="J28" s="439"/>
      <c r="K28" s="440"/>
      <c r="L28" s="441">
        <v>1</v>
      </c>
      <c r="M28" s="442"/>
      <c r="N28" s="442"/>
      <c r="O28" s="442"/>
      <c r="P28" s="443"/>
      <c r="Q28" s="441">
        <v>2720</v>
      </c>
      <c r="R28" s="442"/>
      <c r="S28" s="442"/>
      <c r="T28" s="442"/>
      <c r="U28" s="442"/>
      <c r="V28" s="443"/>
      <c r="W28" s="507"/>
      <c r="X28" s="498"/>
      <c r="Y28" s="499"/>
      <c r="Z28" s="438" t="s">
        <v>184</v>
      </c>
      <c r="AA28" s="439"/>
      <c r="AB28" s="439"/>
      <c r="AC28" s="439"/>
      <c r="AD28" s="439"/>
      <c r="AE28" s="439"/>
      <c r="AF28" s="439"/>
      <c r="AG28" s="440"/>
      <c r="AH28" s="441" t="s">
        <v>174</v>
      </c>
      <c r="AI28" s="442"/>
      <c r="AJ28" s="442"/>
      <c r="AK28" s="442"/>
      <c r="AL28" s="443"/>
      <c r="AM28" s="441" t="s">
        <v>174</v>
      </c>
      <c r="AN28" s="442"/>
      <c r="AO28" s="442"/>
      <c r="AP28" s="442"/>
      <c r="AQ28" s="442"/>
      <c r="AR28" s="443"/>
      <c r="AS28" s="441" t="s">
        <v>137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1759907</v>
      </c>
      <c r="BO28" s="461"/>
      <c r="BP28" s="461"/>
      <c r="BQ28" s="461"/>
      <c r="BR28" s="461"/>
      <c r="BS28" s="461"/>
      <c r="BT28" s="461"/>
      <c r="BU28" s="462"/>
      <c r="BV28" s="460">
        <v>1781296</v>
      </c>
      <c r="BW28" s="461"/>
      <c r="BX28" s="461"/>
      <c r="BY28" s="461"/>
      <c r="BZ28" s="461"/>
      <c r="CA28" s="461"/>
      <c r="CB28" s="461"/>
      <c r="CC28" s="462"/>
      <c r="CD28" s="198"/>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3"/>
      <c r="DK28" s="183"/>
      <c r="DL28" s="183"/>
      <c r="DM28" s="183"/>
      <c r="DN28" s="183"/>
      <c r="DO28" s="183"/>
    </row>
    <row r="29" spans="1:119" ht="18.75" customHeight="1" x14ac:dyDescent="0.15">
      <c r="A29" s="184"/>
      <c r="B29" s="497"/>
      <c r="C29" s="498"/>
      <c r="D29" s="499"/>
      <c r="E29" s="438" t="s">
        <v>186</v>
      </c>
      <c r="F29" s="439"/>
      <c r="G29" s="439"/>
      <c r="H29" s="439"/>
      <c r="I29" s="439"/>
      <c r="J29" s="439"/>
      <c r="K29" s="440"/>
      <c r="L29" s="441">
        <v>14</v>
      </c>
      <c r="M29" s="442"/>
      <c r="N29" s="442"/>
      <c r="O29" s="442"/>
      <c r="P29" s="443"/>
      <c r="Q29" s="441">
        <v>2560</v>
      </c>
      <c r="R29" s="442"/>
      <c r="S29" s="442"/>
      <c r="T29" s="442"/>
      <c r="U29" s="442"/>
      <c r="V29" s="443"/>
      <c r="W29" s="508"/>
      <c r="X29" s="509"/>
      <c r="Y29" s="510"/>
      <c r="Z29" s="438" t="s">
        <v>187</v>
      </c>
      <c r="AA29" s="439"/>
      <c r="AB29" s="439"/>
      <c r="AC29" s="439"/>
      <c r="AD29" s="439"/>
      <c r="AE29" s="439"/>
      <c r="AF29" s="439"/>
      <c r="AG29" s="440"/>
      <c r="AH29" s="441">
        <v>167</v>
      </c>
      <c r="AI29" s="442"/>
      <c r="AJ29" s="442"/>
      <c r="AK29" s="442"/>
      <c r="AL29" s="443"/>
      <c r="AM29" s="441">
        <v>505912</v>
      </c>
      <c r="AN29" s="442"/>
      <c r="AO29" s="442"/>
      <c r="AP29" s="442"/>
      <c r="AQ29" s="442"/>
      <c r="AR29" s="443"/>
      <c r="AS29" s="441">
        <v>3029</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641967</v>
      </c>
      <c r="BO29" s="466"/>
      <c r="BP29" s="466"/>
      <c r="BQ29" s="466"/>
      <c r="BR29" s="466"/>
      <c r="BS29" s="466"/>
      <c r="BT29" s="466"/>
      <c r="BU29" s="467"/>
      <c r="BV29" s="465">
        <v>641814</v>
      </c>
      <c r="BW29" s="466"/>
      <c r="BX29" s="466"/>
      <c r="BY29" s="466"/>
      <c r="BZ29" s="466"/>
      <c r="CA29" s="466"/>
      <c r="CB29" s="466"/>
      <c r="CC29" s="467"/>
      <c r="CD29" s="200"/>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3"/>
      <c r="DK29" s="183"/>
      <c r="DL29" s="183"/>
      <c r="DM29" s="183"/>
      <c r="DN29" s="183"/>
      <c r="DO29" s="183"/>
    </row>
    <row r="30" spans="1:119" ht="18.75" customHeight="1" thickBot="1" x14ac:dyDescent="0.2">
      <c r="A30" s="184"/>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646684</v>
      </c>
      <c r="BO30" s="469"/>
      <c r="BP30" s="469"/>
      <c r="BQ30" s="469"/>
      <c r="BR30" s="469"/>
      <c r="BS30" s="469"/>
      <c r="BT30" s="469"/>
      <c r="BU30" s="470"/>
      <c r="BV30" s="468">
        <v>680987</v>
      </c>
      <c r="BW30" s="469"/>
      <c r="BX30" s="469"/>
      <c r="BY30" s="469"/>
      <c r="BZ30" s="469"/>
      <c r="CA30" s="469"/>
      <c r="CB30" s="469"/>
      <c r="CC30" s="470"/>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28" t="s">
        <v>196</v>
      </c>
      <c r="D33" s="428"/>
      <c r="E33" s="427" t="s">
        <v>197</v>
      </c>
      <c r="F33" s="427"/>
      <c r="G33" s="427"/>
      <c r="H33" s="427"/>
      <c r="I33" s="427"/>
      <c r="J33" s="427"/>
      <c r="K33" s="427"/>
      <c r="L33" s="427"/>
      <c r="M33" s="427"/>
      <c r="N33" s="427"/>
      <c r="O33" s="427"/>
      <c r="P33" s="427"/>
      <c r="Q33" s="427"/>
      <c r="R33" s="427"/>
      <c r="S33" s="427"/>
      <c r="T33" s="213"/>
      <c r="U33" s="428" t="s">
        <v>198</v>
      </c>
      <c r="V33" s="428"/>
      <c r="W33" s="427" t="s">
        <v>199</v>
      </c>
      <c r="X33" s="427"/>
      <c r="Y33" s="427"/>
      <c r="Z33" s="427"/>
      <c r="AA33" s="427"/>
      <c r="AB33" s="427"/>
      <c r="AC33" s="427"/>
      <c r="AD33" s="427"/>
      <c r="AE33" s="427"/>
      <c r="AF33" s="427"/>
      <c r="AG33" s="427"/>
      <c r="AH33" s="427"/>
      <c r="AI33" s="427"/>
      <c r="AJ33" s="427"/>
      <c r="AK33" s="427"/>
      <c r="AL33" s="213"/>
      <c r="AM33" s="428" t="s">
        <v>198</v>
      </c>
      <c r="AN33" s="428"/>
      <c r="AO33" s="427" t="s">
        <v>197</v>
      </c>
      <c r="AP33" s="427"/>
      <c r="AQ33" s="427"/>
      <c r="AR33" s="427"/>
      <c r="AS33" s="427"/>
      <c r="AT33" s="427"/>
      <c r="AU33" s="427"/>
      <c r="AV33" s="427"/>
      <c r="AW33" s="427"/>
      <c r="AX33" s="427"/>
      <c r="AY33" s="427"/>
      <c r="AZ33" s="427"/>
      <c r="BA33" s="427"/>
      <c r="BB33" s="427"/>
      <c r="BC33" s="427"/>
      <c r="BD33" s="214"/>
      <c r="BE33" s="427" t="s">
        <v>200</v>
      </c>
      <c r="BF33" s="427"/>
      <c r="BG33" s="427" t="s">
        <v>201</v>
      </c>
      <c r="BH33" s="427"/>
      <c r="BI33" s="427"/>
      <c r="BJ33" s="427"/>
      <c r="BK33" s="427"/>
      <c r="BL33" s="427"/>
      <c r="BM33" s="427"/>
      <c r="BN33" s="427"/>
      <c r="BO33" s="427"/>
      <c r="BP33" s="427"/>
      <c r="BQ33" s="427"/>
      <c r="BR33" s="427"/>
      <c r="BS33" s="427"/>
      <c r="BT33" s="427"/>
      <c r="BU33" s="427"/>
      <c r="BV33" s="214"/>
      <c r="BW33" s="428" t="s">
        <v>200</v>
      </c>
      <c r="BX33" s="428"/>
      <c r="BY33" s="427" t="s">
        <v>202</v>
      </c>
      <c r="BZ33" s="427"/>
      <c r="CA33" s="427"/>
      <c r="CB33" s="427"/>
      <c r="CC33" s="427"/>
      <c r="CD33" s="427"/>
      <c r="CE33" s="427"/>
      <c r="CF33" s="427"/>
      <c r="CG33" s="427"/>
      <c r="CH33" s="427"/>
      <c r="CI33" s="427"/>
      <c r="CJ33" s="427"/>
      <c r="CK33" s="427"/>
      <c r="CL33" s="427"/>
      <c r="CM33" s="427"/>
      <c r="CN33" s="213"/>
      <c r="CO33" s="428" t="s">
        <v>203</v>
      </c>
      <c r="CP33" s="428"/>
      <c r="CQ33" s="427" t="s">
        <v>204</v>
      </c>
      <c r="CR33" s="427"/>
      <c r="CS33" s="427"/>
      <c r="CT33" s="427"/>
      <c r="CU33" s="427"/>
      <c r="CV33" s="427"/>
      <c r="CW33" s="427"/>
      <c r="CX33" s="427"/>
      <c r="CY33" s="427"/>
      <c r="CZ33" s="427"/>
      <c r="DA33" s="427"/>
      <c r="DB33" s="427"/>
      <c r="DC33" s="427"/>
      <c r="DD33" s="427"/>
      <c r="DE33" s="427"/>
      <c r="DF33" s="213"/>
      <c r="DG33" s="426" t="s">
        <v>205</v>
      </c>
      <c r="DH33" s="426"/>
      <c r="DI33" s="215"/>
      <c r="DJ33" s="183"/>
      <c r="DK33" s="183"/>
      <c r="DL33" s="183"/>
      <c r="DM33" s="183"/>
      <c r="DN33" s="183"/>
      <c r="DO33" s="183"/>
    </row>
    <row r="34" spans="1:119" ht="32.25" customHeight="1" x14ac:dyDescent="0.15">
      <c r="A34" s="184"/>
      <c r="B34" s="210"/>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1"/>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1"/>
      <c r="AM34" s="424">
        <f>IF(AO34="","",MAX(C34:D43,U34:V43)+1)</f>
        <v>6</v>
      </c>
      <c r="AN34" s="424"/>
      <c r="AO34" s="423" t="str">
        <f>IF('各会計、関係団体の財政状況及び健全化判断比率'!B32="","",'各会計、関係団体の財政状況及び健全化判断比率'!B32)</f>
        <v>西之表市水道事業会計</v>
      </c>
      <c r="AP34" s="423"/>
      <c r="AQ34" s="423"/>
      <c r="AR34" s="423"/>
      <c r="AS34" s="423"/>
      <c r="AT34" s="423"/>
      <c r="AU34" s="423"/>
      <c r="AV34" s="423"/>
      <c r="AW34" s="423"/>
      <c r="AX34" s="423"/>
      <c r="AY34" s="423"/>
      <c r="AZ34" s="423"/>
      <c r="BA34" s="423"/>
      <c r="BB34" s="423"/>
      <c r="BC34" s="423"/>
      <c r="BD34" s="211"/>
      <c r="BE34" s="424">
        <f>IF(BG34="","",MAX(C34:D43,U34:V43,AM34:AN43)+1)</f>
        <v>7</v>
      </c>
      <c r="BF34" s="424"/>
      <c r="BG34" s="423" t="str">
        <f>IF('各会計、関係団体の財政状況及び健全化判断比率'!B33="","",'各会計、関係団体の財政状況及び健全化判断比率'!B33)</f>
        <v>西之表市地方卸売市場特別会計</v>
      </c>
      <c r="BH34" s="423"/>
      <c r="BI34" s="423"/>
      <c r="BJ34" s="423"/>
      <c r="BK34" s="423"/>
      <c r="BL34" s="423"/>
      <c r="BM34" s="423"/>
      <c r="BN34" s="423"/>
      <c r="BO34" s="423"/>
      <c r="BP34" s="423"/>
      <c r="BQ34" s="423"/>
      <c r="BR34" s="423"/>
      <c r="BS34" s="423"/>
      <c r="BT34" s="423"/>
      <c r="BU34" s="423"/>
      <c r="BV34" s="211"/>
      <c r="BW34" s="424">
        <f>IF(BY34="","",MAX(C34:D43,U34:V43,AM34:AN43,BE34:BF43)+1)</f>
        <v>8</v>
      </c>
      <c r="BX34" s="424"/>
      <c r="BY34" s="423" t="str">
        <f>IF('各会計、関係団体の財政状況及び健全化判断比率'!B68="","",'各会計、関係団体の財政状況及び健全化判断比率'!B68)</f>
        <v>種子島地区広域事務組合</v>
      </c>
      <c r="BZ34" s="423"/>
      <c r="CA34" s="423"/>
      <c r="CB34" s="423"/>
      <c r="CC34" s="423"/>
      <c r="CD34" s="423"/>
      <c r="CE34" s="423"/>
      <c r="CF34" s="423"/>
      <c r="CG34" s="423"/>
      <c r="CH34" s="423"/>
      <c r="CI34" s="423"/>
      <c r="CJ34" s="423"/>
      <c r="CK34" s="423"/>
      <c r="CL34" s="423"/>
      <c r="CM34" s="423"/>
      <c r="CN34" s="211"/>
      <c r="CO34" s="424">
        <f>IF(CQ34="","",MAX(C34:D43,U34:V43,AM34:AN43,BE34:BF43,BW34:BX43)+1)</f>
        <v>14</v>
      </c>
      <c r="CP34" s="424"/>
      <c r="CQ34" s="423" t="str">
        <f>IF('各会計、関係団体の財政状況及び健全化判断比率'!BS7="","",'各会計、関係団体の財政状況及び健全化判断比率'!BS7)</f>
        <v>種子島空港ターミナル</v>
      </c>
      <c r="CR34" s="423"/>
      <c r="CS34" s="423"/>
      <c r="CT34" s="423"/>
      <c r="CU34" s="423"/>
      <c r="CV34" s="423"/>
      <c r="CW34" s="423"/>
      <c r="CX34" s="423"/>
      <c r="CY34" s="423"/>
      <c r="CZ34" s="423"/>
      <c r="DA34" s="423"/>
      <c r="DB34" s="423"/>
      <c r="DC34" s="423"/>
      <c r="DD34" s="423"/>
      <c r="DE34" s="423"/>
      <c r="DF34" s="208"/>
      <c r="DG34" s="425" t="str">
        <f>IF('各会計、関係団体の財政状況及び健全化判断比率'!BR7="","",'各会計、関係団体の財政状況及び健全化判断比率'!BR7)</f>
        <v>○</v>
      </c>
      <c r="DH34" s="425"/>
      <c r="DI34" s="215"/>
      <c r="DJ34" s="183"/>
      <c r="DK34" s="183"/>
      <c r="DL34" s="183"/>
      <c r="DM34" s="183"/>
      <c r="DN34" s="183"/>
      <c r="DO34" s="183"/>
    </row>
    <row r="35" spans="1:119" ht="32.25" customHeight="1" x14ac:dyDescent="0.15">
      <c r="A35" s="184"/>
      <c r="B35" s="210"/>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1"/>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1"/>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1"/>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1"/>
      <c r="BW35" s="424">
        <f t="shared" ref="BW35:BW43" si="2">IF(BY35="","",BW34+1)</f>
        <v>9</v>
      </c>
      <c r="BX35" s="424"/>
      <c r="BY35" s="423" t="str">
        <f>IF('各会計、関係団体の財政状況及び健全化判断比率'!B69="","",'各会計、関係団体の財政状況及び健全化判断比率'!B69)</f>
        <v>熊毛地区消防組合</v>
      </c>
      <c r="BZ35" s="423"/>
      <c r="CA35" s="423"/>
      <c r="CB35" s="423"/>
      <c r="CC35" s="423"/>
      <c r="CD35" s="423"/>
      <c r="CE35" s="423"/>
      <c r="CF35" s="423"/>
      <c r="CG35" s="423"/>
      <c r="CH35" s="423"/>
      <c r="CI35" s="423"/>
      <c r="CJ35" s="423"/>
      <c r="CK35" s="423"/>
      <c r="CL35" s="423"/>
      <c r="CM35" s="423"/>
      <c r="CN35" s="211"/>
      <c r="CO35" s="424">
        <f t="shared" ref="CO35:CO43" si="3">IF(CQ35="","",CO34+1)</f>
        <v>15</v>
      </c>
      <c r="CP35" s="424"/>
      <c r="CQ35" s="423" t="str">
        <f>IF('各会計、関係団体の財政状況及び健全化判断比率'!BS8="","",'各会計、関係団体の財政状況及び健全化判断比率'!BS8)</f>
        <v>西之表市農業振興公社</v>
      </c>
      <c r="CR35" s="423"/>
      <c r="CS35" s="423"/>
      <c r="CT35" s="423"/>
      <c r="CU35" s="423"/>
      <c r="CV35" s="423"/>
      <c r="CW35" s="423"/>
      <c r="CX35" s="423"/>
      <c r="CY35" s="423"/>
      <c r="CZ35" s="423"/>
      <c r="DA35" s="423"/>
      <c r="DB35" s="423"/>
      <c r="DC35" s="423"/>
      <c r="DD35" s="423"/>
      <c r="DE35" s="423"/>
      <c r="DF35" s="208"/>
      <c r="DG35" s="425" t="str">
        <f>IF('各会計、関係団体の財政状況及び健全化判断比率'!BR8="","",'各会計、関係団体の財政状況及び健全化判断比率'!BR8)</f>
        <v/>
      </c>
      <c r="DH35" s="425"/>
      <c r="DI35" s="215"/>
      <c r="DJ35" s="183"/>
      <c r="DK35" s="183"/>
      <c r="DL35" s="183"/>
      <c r="DM35" s="183"/>
      <c r="DN35" s="183"/>
      <c r="DO35" s="183"/>
    </row>
    <row r="36" spans="1:119" ht="32.25" customHeight="1" x14ac:dyDescent="0.15">
      <c r="A36" s="184"/>
      <c r="B36" s="210"/>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1"/>
      <c r="U36" s="424">
        <f t="shared" ref="U36:U43" si="4">IF(W36="","",U35+1)</f>
        <v>4</v>
      </c>
      <c r="V36" s="424"/>
      <c r="W36" s="423" t="str">
        <f>IF('各会計、関係団体の財政状況及び健全化判断比率'!B30="","",'各会計、関係団体の財政状況及び健全化判断比率'!B30)</f>
        <v>後期高齢者医療保険特別会計</v>
      </c>
      <c r="X36" s="423"/>
      <c r="Y36" s="423"/>
      <c r="Z36" s="423"/>
      <c r="AA36" s="423"/>
      <c r="AB36" s="423"/>
      <c r="AC36" s="423"/>
      <c r="AD36" s="423"/>
      <c r="AE36" s="423"/>
      <c r="AF36" s="423"/>
      <c r="AG36" s="423"/>
      <c r="AH36" s="423"/>
      <c r="AI36" s="423"/>
      <c r="AJ36" s="423"/>
      <c r="AK36" s="423"/>
      <c r="AL36" s="211"/>
      <c r="AM36" s="424" t="str">
        <f t="shared" si="0"/>
        <v/>
      </c>
      <c r="AN36" s="424"/>
      <c r="AO36" s="423"/>
      <c r="AP36" s="423"/>
      <c r="AQ36" s="423"/>
      <c r="AR36" s="423"/>
      <c r="AS36" s="423"/>
      <c r="AT36" s="423"/>
      <c r="AU36" s="423"/>
      <c r="AV36" s="423"/>
      <c r="AW36" s="423"/>
      <c r="AX36" s="423"/>
      <c r="AY36" s="423"/>
      <c r="AZ36" s="423"/>
      <c r="BA36" s="423"/>
      <c r="BB36" s="423"/>
      <c r="BC36" s="423"/>
      <c r="BD36" s="211"/>
      <c r="BE36" s="424" t="str">
        <f t="shared" si="1"/>
        <v/>
      </c>
      <c r="BF36" s="424"/>
      <c r="BG36" s="423"/>
      <c r="BH36" s="423"/>
      <c r="BI36" s="423"/>
      <c r="BJ36" s="423"/>
      <c r="BK36" s="423"/>
      <c r="BL36" s="423"/>
      <c r="BM36" s="423"/>
      <c r="BN36" s="423"/>
      <c r="BO36" s="423"/>
      <c r="BP36" s="423"/>
      <c r="BQ36" s="423"/>
      <c r="BR36" s="423"/>
      <c r="BS36" s="423"/>
      <c r="BT36" s="423"/>
      <c r="BU36" s="423"/>
      <c r="BV36" s="211"/>
      <c r="BW36" s="424">
        <f t="shared" si="2"/>
        <v>10</v>
      </c>
      <c r="BX36" s="424"/>
      <c r="BY36" s="423" t="str">
        <f>IF('各会計、関係団体の財政状況及び健全化判断比率'!B70="","",'各会計、関係団体の財政状況及び健全化判断比率'!B70)</f>
        <v>鹿児島県後期高齢者医療広域連合（一般）</v>
      </c>
      <c r="BZ36" s="423"/>
      <c r="CA36" s="423"/>
      <c r="CB36" s="423"/>
      <c r="CC36" s="423"/>
      <c r="CD36" s="423"/>
      <c r="CE36" s="423"/>
      <c r="CF36" s="423"/>
      <c r="CG36" s="423"/>
      <c r="CH36" s="423"/>
      <c r="CI36" s="423"/>
      <c r="CJ36" s="423"/>
      <c r="CK36" s="423"/>
      <c r="CL36" s="423"/>
      <c r="CM36" s="423"/>
      <c r="CN36" s="211"/>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8"/>
      <c r="DG36" s="425" t="str">
        <f>IF('各会計、関係団体の財政状況及び健全化判断比率'!BR9="","",'各会計、関係団体の財政状況及び健全化判断比率'!BR9)</f>
        <v/>
      </c>
      <c r="DH36" s="425"/>
      <c r="DI36" s="215"/>
      <c r="DJ36" s="183"/>
      <c r="DK36" s="183"/>
      <c r="DL36" s="183"/>
      <c r="DM36" s="183"/>
      <c r="DN36" s="183"/>
      <c r="DO36" s="183"/>
    </row>
    <row r="37" spans="1:119" ht="32.25" customHeight="1" x14ac:dyDescent="0.15">
      <c r="A37" s="184"/>
      <c r="B37" s="210"/>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1"/>
      <c r="U37" s="424">
        <f t="shared" si="4"/>
        <v>5</v>
      </c>
      <c r="V37" s="424"/>
      <c r="W37" s="423" t="str">
        <f>IF('各会計、関係団体の財政状況及び健全化判断比率'!B31="","",'各会計、関係団体の財政状況及び健全化判断比率'!B31)</f>
        <v>交通災害共済事業特別会計</v>
      </c>
      <c r="X37" s="423"/>
      <c r="Y37" s="423"/>
      <c r="Z37" s="423"/>
      <c r="AA37" s="423"/>
      <c r="AB37" s="423"/>
      <c r="AC37" s="423"/>
      <c r="AD37" s="423"/>
      <c r="AE37" s="423"/>
      <c r="AF37" s="423"/>
      <c r="AG37" s="423"/>
      <c r="AH37" s="423"/>
      <c r="AI37" s="423"/>
      <c r="AJ37" s="423"/>
      <c r="AK37" s="423"/>
      <c r="AL37" s="211"/>
      <c r="AM37" s="424" t="str">
        <f t="shared" si="0"/>
        <v/>
      </c>
      <c r="AN37" s="424"/>
      <c r="AO37" s="423"/>
      <c r="AP37" s="423"/>
      <c r="AQ37" s="423"/>
      <c r="AR37" s="423"/>
      <c r="AS37" s="423"/>
      <c r="AT37" s="423"/>
      <c r="AU37" s="423"/>
      <c r="AV37" s="423"/>
      <c r="AW37" s="423"/>
      <c r="AX37" s="423"/>
      <c r="AY37" s="423"/>
      <c r="AZ37" s="423"/>
      <c r="BA37" s="423"/>
      <c r="BB37" s="423"/>
      <c r="BC37" s="423"/>
      <c r="BD37" s="211"/>
      <c r="BE37" s="424" t="str">
        <f t="shared" si="1"/>
        <v/>
      </c>
      <c r="BF37" s="424"/>
      <c r="BG37" s="423"/>
      <c r="BH37" s="423"/>
      <c r="BI37" s="423"/>
      <c r="BJ37" s="423"/>
      <c r="BK37" s="423"/>
      <c r="BL37" s="423"/>
      <c r="BM37" s="423"/>
      <c r="BN37" s="423"/>
      <c r="BO37" s="423"/>
      <c r="BP37" s="423"/>
      <c r="BQ37" s="423"/>
      <c r="BR37" s="423"/>
      <c r="BS37" s="423"/>
      <c r="BT37" s="423"/>
      <c r="BU37" s="423"/>
      <c r="BV37" s="211"/>
      <c r="BW37" s="424">
        <f t="shared" si="2"/>
        <v>11</v>
      </c>
      <c r="BX37" s="424"/>
      <c r="BY37" s="423" t="str">
        <f>IF('各会計、関係団体の財政状況及び健全化判断比率'!B71="","",'各会計、関係団体の財政状況及び健全化判断比率'!B71)</f>
        <v>鹿児島県後期高齢者医療広域連合（特別）</v>
      </c>
      <c r="BZ37" s="423"/>
      <c r="CA37" s="423"/>
      <c r="CB37" s="423"/>
      <c r="CC37" s="423"/>
      <c r="CD37" s="423"/>
      <c r="CE37" s="423"/>
      <c r="CF37" s="423"/>
      <c r="CG37" s="423"/>
      <c r="CH37" s="423"/>
      <c r="CI37" s="423"/>
      <c r="CJ37" s="423"/>
      <c r="CK37" s="423"/>
      <c r="CL37" s="423"/>
      <c r="CM37" s="423"/>
      <c r="CN37" s="211"/>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8"/>
      <c r="DG37" s="425" t="str">
        <f>IF('各会計、関係団体の財政状況及び健全化判断比率'!BR10="","",'各会計、関係団体の財政状況及び健全化判断比率'!BR10)</f>
        <v/>
      </c>
      <c r="DH37" s="425"/>
      <c r="DI37" s="215"/>
      <c r="DJ37" s="183"/>
      <c r="DK37" s="183"/>
      <c r="DL37" s="183"/>
      <c r="DM37" s="183"/>
      <c r="DN37" s="183"/>
      <c r="DO37" s="183"/>
    </row>
    <row r="38" spans="1:119" ht="32.25" customHeight="1" x14ac:dyDescent="0.15">
      <c r="A38" s="184"/>
      <c r="B38" s="210"/>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1"/>
      <c r="U38" s="424" t="str">
        <f t="shared" si="4"/>
        <v/>
      </c>
      <c r="V38" s="424"/>
      <c r="W38" s="423"/>
      <c r="X38" s="423"/>
      <c r="Y38" s="423"/>
      <c r="Z38" s="423"/>
      <c r="AA38" s="423"/>
      <c r="AB38" s="423"/>
      <c r="AC38" s="423"/>
      <c r="AD38" s="423"/>
      <c r="AE38" s="423"/>
      <c r="AF38" s="423"/>
      <c r="AG38" s="423"/>
      <c r="AH38" s="423"/>
      <c r="AI38" s="423"/>
      <c r="AJ38" s="423"/>
      <c r="AK38" s="423"/>
      <c r="AL38" s="211"/>
      <c r="AM38" s="424" t="str">
        <f t="shared" si="0"/>
        <v/>
      </c>
      <c r="AN38" s="424"/>
      <c r="AO38" s="423"/>
      <c r="AP38" s="423"/>
      <c r="AQ38" s="423"/>
      <c r="AR38" s="423"/>
      <c r="AS38" s="423"/>
      <c r="AT38" s="423"/>
      <c r="AU38" s="423"/>
      <c r="AV38" s="423"/>
      <c r="AW38" s="423"/>
      <c r="AX38" s="423"/>
      <c r="AY38" s="423"/>
      <c r="AZ38" s="423"/>
      <c r="BA38" s="423"/>
      <c r="BB38" s="423"/>
      <c r="BC38" s="423"/>
      <c r="BD38" s="211"/>
      <c r="BE38" s="424" t="str">
        <f t="shared" si="1"/>
        <v/>
      </c>
      <c r="BF38" s="424"/>
      <c r="BG38" s="423"/>
      <c r="BH38" s="423"/>
      <c r="BI38" s="423"/>
      <c r="BJ38" s="423"/>
      <c r="BK38" s="423"/>
      <c r="BL38" s="423"/>
      <c r="BM38" s="423"/>
      <c r="BN38" s="423"/>
      <c r="BO38" s="423"/>
      <c r="BP38" s="423"/>
      <c r="BQ38" s="423"/>
      <c r="BR38" s="423"/>
      <c r="BS38" s="423"/>
      <c r="BT38" s="423"/>
      <c r="BU38" s="423"/>
      <c r="BV38" s="211"/>
      <c r="BW38" s="424">
        <f t="shared" si="2"/>
        <v>12</v>
      </c>
      <c r="BX38" s="424"/>
      <c r="BY38" s="423" t="str">
        <f>IF('各会計、関係団体の財政状況及び健全化判断比率'!B72="","",'各会計、関係団体の財政状況及び健全化判断比率'!B72)</f>
        <v>鹿児島県市町村総合事務組合</v>
      </c>
      <c r="BZ38" s="423"/>
      <c r="CA38" s="423"/>
      <c r="CB38" s="423"/>
      <c r="CC38" s="423"/>
      <c r="CD38" s="423"/>
      <c r="CE38" s="423"/>
      <c r="CF38" s="423"/>
      <c r="CG38" s="423"/>
      <c r="CH38" s="423"/>
      <c r="CI38" s="423"/>
      <c r="CJ38" s="423"/>
      <c r="CK38" s="423"/>
      <c r="CL38" s="423"/>
      <c r="CM38" s="423"/>
      <c r="CN38" s="211"/>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8"/>
      <c r="DG38" s="425" t="str">
        <f>IF('各会計、関係団体の財政状況及び健全化判断比率'!BR11="","",'各会計、関係団体の財政状況及び健全化判断比率'!BR11)</f>
        <v/>
      </c>
      <c r="DH38" s="425"/>
      <c r="DI38" s="215"/>
      <c r="DJ38" s="183"/>
      <c r="DK38" s="183"/>
      <c r="DL38" s="183"/>
      <c r="DM38" s="183"/>
      <c r="DN38" s="183"/>
      <c r="DO38" s="183"/>
    </row>
    <row r="39" spans="1:119" ht="32.25" customHeight="1" x14ac:dyDescent="0.15">
      <c r="A39" s="184"/>
      <c r="B39" s="210"/>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1"/>
      <c r="U39" s="424" t="str">
        <f t="shared" si="4"/>
        <v/>
      </c>
      <c r="V39" s="424"/>
      <c r="W39" s="423"/>
      <c r="X39" s="423"/>
      <c r="Y39" s="423"/>
      <c r="Z39" s="423"/>
      <c r="AA39" s="423"/>
      <c r="AB39" s="423"/>
      <c r="AC39" s="423"/>
      <c r="AD39" s="423"/>
      <c r="AE39" s="423"/>
      <c r="AF39" s="423"/>
      <c r="AG39" s="423"/>
      <c r="AH39" s="423"/>
      <c r="AI39" s="423"/>
      <c r="AJ39" s="423"/>
      <c r="AK39" s="423"/>
      <c r="AL39" s="211"/>
      <c r="AM39" s="424" t="str">
        <f t="shared" si="0"/>
        <v/>
      </c>
      <c r="AN39" s="424"/>
      <c r="AO39" s="423"/>
      <c r="AP39" s="423"/>
      <c r="AQ39" s="423"/>
      <c r="AR39" s="423"/>
      <c r="AS39" s="423"/>
      <c r="AT39" s="423"/>
      <c r="AU39" s="423"/>
      <c r="AV39" s="423"/>
      <c r="AW39" s="423"/>
      <c r="AX39" s="423"/>
      <c r="AY39" s="423"/>
      <c r="AZ39" s="423"/>
      <c r="BA39" s="423"/>
      <c r="BB39" s="423"/>
      <c r="BC39" s="423"/>
      <c r="BD39" s="211"/>
      <c r="BE39" s="424" t="str">
        <f t="shared" si="1"/>
        <v/>
      </c>
      <c r="BF39" s="424"/>
      <c r="BG39" s="423"/>
      <c r="BH39" s="423"/>
      <c r="BI39" s="423"/>
      <c r="BJ39" s="423"/>
      <c r="BK39" s="423"/>
      <c r="BL39" s="423"/>
      <c r="BM39" s="423"/>
      <c r="BN39" s="423"/>
      <c r="BO39" s="423"/>
      <c r="BP39" s="423"/>
      <c r="BQ39" s="423"/>
      <c r="BR39" s="423"/>
      <c r="BS39" s="423"/>
      <c r="BT39" s="423"/>
      <c r="BU39" s="423"/>
      <c r="BV39" s="211"/>
      <c r="BW39" s="424">
        <f t="shared" si="2"/>
        <v>13</v>
      </c>
      <c r="BX39" s="424"/>
      <c r="BY39" s="423" t="str">
        <f>IF('各会計、関係団体の財政状況及び健全化判断比率'!B73="","",'各会計、関係団体の財政状況及び健全化判断比率'!B73)</f>
        <v>種子島産婦人科医院組合</v>
      </c>
      <c r="BZ39" s="423"/>
      <c r="CA39" s="423"/>
      <c r="CB39" s="423"/>
      <c r="CC39" s="423"/>
      <c r="CD39" s="423"/>
      <c r="CE39" s="423"/>
      <c r="CF39" s="423"/>
      <c r="CG39" s="423"/>
      <c r="CH39" s="423"/>
      <c r="CI39" s="423"/>
      <c r="CJ39" s="423"/>
      <c r="CK39" s="423"/>
      <c r="CL39" s="423"/>
      <c r="CM39" s="423"/>
      <c r="CN39" s="211"/>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8"/>
      <c r="DG39" s="425" t="str">
        <f>IF('各会計、関係団体の財政状況及び健全化判断比率'!BR12="","",'各会計、関係団体の財政状況及び健全化判断比率'!BR12)</f>
        <v/>
      </c>
      <c r="DH39" s="425"/>
      <c r="DI39" s="215"/>
      <c r="DJ39" s="183"/>
      <c r="DK39" s="183"/>
      <c r="DL39" s="183"/>
      <c r="DM39" s="183"/>
      <c r="DN39" s="183"/>
      <c r="DO39" s="183"/>
    </row>
    <row r="40" spans="1:119" ht="32.25" customHeight="1" x14ac:dyDescent="0.15">
      <c r="A40" s="184"/>
      <c r="B40" s="210"/>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1"/>
      <c r="U40" s="424" t="str">
        <f t="shared" si="4"/>
        <v/>
      </c>
      <c r="V40" s="424"/>
      <c r="W40" s="423"/>
      <c r="X40" s="423"/>
      <c r="Y40" s="423"/>
      <c r="Z40" s="423"/>
      <c r="AA40" s="423"/>
      <c r="AB40" s="423"/>
      <c r="AC40" s="423"/>
      <c r="AD40" s="423"/>
      <c r="AE40" s="423"/>
      <c r="AF40" s="423"/>
      <c r="AG40" s="423"/>
      <c r="AH40" s="423"/>
      <c r="AI40" s="423"/>
      <c r="AJ40" s="423"/>
      <c r="AK40" s="423"/>
      <c r="AL40" s="211"/>
      <c r="AM40" s="424" t="str">
        <f t="shared" si="0"/>
        <v/>
      </c>
      <c r="AN40" s="424"/>
      <c r="AO40" s="423"/>
      <c r="AP40" s="423"/>
      <c r="AQ40" s="423"/>
      <c r="AR40" s="423"/>
      <c r="AS40" s="423"/>
      <c r="AT40" s="423"/>
      <c r="AU40" s="423"/>
      <c r="AV40" s="423"/>
      <c r="AW40" s="423"/>
      <c r="AX40" s="423"/>
      <c r="AY40" s="423"/>
      <c r="AZ40" s="423"/>
      <c r="BA40" s="423"/>
      <c r="BB40" s="423"/>
      <c r="BC40" s="423"/>
      <c r="BD40" s="211"/>
      <c r="BE40" s="424" t="str">
        <f t="shared" si="1"/>
        <v/>
      </c>
      <c r="BF40" s="424"/>
      <c r="BG40" s="423"/>
      <c r="BH40" s="423"/>
      <c r="BI40" s="423"/>
      <c r="BJ40" s="423"/>
      <c r="BK40" s="423"/>
      <c r="BL40" s="423"/>
      <c r="BM40" s="423"/>
      <c r="BN40" s="423"/>
      <c r="BO40" s="423"/>
      <c r="BP40" s="423"/>
      <c r="BQ40" s="423"/>
      <c r="BR40" s="423"/>
      <c r="BS40" s="423"/>
      <c r="BT40" s="423"/>
      <c r="BU40" s="423"/>
      <c r="BV40" s="211"/>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1"/>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8"/>
      <c r="DG40" s="425" t="str">
        <f>IF('各会計、関係団体の財政状況及び健全化判断比率'!BR13="","",'各会計、関係団体の財政状況及び健全化判断比率'!BR13)</f>
        <v/>
      </c>
      <c r="DH40" s="425"/>
      <c r="DI40" s="215"/>
      <c r="DJ40" s="183"/>
      <c r="DK40" s="183"/>
      <c r="DL40" s="183"/>
      <c r="DM40" s="183"/>
      <c r="DN40" s="183"/>
      <c r="DO40" s="183"/>
    </row>
    <row r="41" spans="1:119" ht="32.25" customHeight="1" x14ac:dyDescent="0.15">
      <c r="A41" s="184"/>
      <c r="B41" s="210"/>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1"/>
      <c r="U41" s="424" t="str">
        <f t="shared" si="4"/>
        <v/>
      </c>
      <c r="V41" s="424"/>
      <c r="W41" s="423"/>
      <c r="X41" s="423"/>
      <c r="Y41" s="423"/>
      <c r="Z41" s="423"/>
      <c r="AA41" s="423"/>
      <c r="AB41" s="423"/>
      <c r="AC41" s="423"/>
      <c r="AD41" s="423"/>
      <c r="AE41" s="423"/>
      <c r="AF41" s="423"/>
      <c r="AG41" s="423"/>
      <c r="AH41" s="423"/>
      <c r="AI41" s="423"/>
      <c r="AJ41" s="423"/>
      <c r="AK41" s="423"/>
      <c r="AL41" s="211"/>
      <c r="AM41" s="424" t="str">
        <f t="shared" si="0"/>
        <v/>
      </c>
      <c r="AN41" s="424"/>
      <c r="AO41" s="423"/>
      <c r="AP41" s="423"/>
      <c r="AQ41" s="423"/>
      <c r="AR41" s="423"/>
      <c r="AS41" s="423"/>
      <c r="AT41" s="423"/>
      <c r="AU41" s="423"/>
      <c r="AV41" s="423"/>
      <c r="AW41" s="423"/>
      <c r="AX41" s="423"/>
      <c r="AY41" s="423"/>
      <c r="AZ41" s="423"/>
      <c r="BA41" s="423"/>
      <c r="BB41" s="423"/>
      <c r="BC41" s="423"/>
      <c r="BD41" s="211"/>
      <c r="BE41" s="424" t="str">
        <f t="shared" si="1"/>
        <v/>
      </c>
      <c r="BF41" s="424"/>
      <c r="BG41" s="423"/>
      <c r="BH41" s="423"/>
      <c r="BI41" s="423"/>
      <c r="BJ41" s="423"/>
      <c r="BK41" s="423"/>
      <c r="BL41" s="423"/>
      <c r="BM41" s="423"/>
      <c r="BN41" s="423"/>
      <c r="BO41" s="423"/>
      <c r="BP41" s="423"/>
      <c r="BQ41" s="423"/>
      <c r="BR41" s="423"/>
      <c r="BS41" s="423"/>
      <c r="BT41" s="423"/>
      <c r="BU41" s="423"/>
      <c r="BV41" s="211"/>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1"/>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8"/>
      <c r="DG41" s="425" t="str">
        <f>IF('各会計、関係団体の財政状況及び健全化判断比率'!BR14="","",'各会計、関係団体の財政状況及び健全化判断比率'!BR14)</f>
        <v/>
      </c>
      <c r="DH41" s="425"/>
      <c r="DI41" s="215"/>
      <c r="DJ41" s="183"/>
      <c r="DK41" s="183"/>
      <c r="DL41" s="183"/>
      <c r="DM41" s="183"/>
      <c r="DN41" s="183"/>
      <c r="DO41" s="183"/>
    </row>
    <row r="42" spans="1:119" ht="32.25" customHeight="1" x14ac:dyDescent="0.15">
      <c r="A42" s="183"/>
      <c r="B42" s="210"/>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1"/>
      <c r="U42" s="424" t="str">
        <f t="shared" si="4"/>
        <v/>
      </c>
      <c r="V42" s="424"/>
      <c r="W42" s="423"/>
      <c r="X42" s="423"/>
      <c r="Y42" s="423"/>
      <c r="Z42" s="423"/>
      <c r="AA42" s="423"/>
      <c r="AB42" s="423"/>
      <c r="AC42" s="423"/>
      <c r="AD42" s="423"/>
      <c r="AE42" s="423"/>
      <c r="AF42" s="423"/>
      <c r="AG42" s="423"/>
      <c r="AH42" s="423"/>
      <c r="AI42" s="423"/>
      <c r="AJ42" s="423"/>
      <c r="AK42" s="423"/>
      <c r="AL42" s="211"/>
      <c r="AM42" s="424" t="str">
        <f t="shared" si="0"/>
        <v/>
      </c>
      <c r="AN42" s="424"/>
      <c r="AO42" s="423"/>
      <c r="AP42" s="423"/>
      <c r="AQ42" s="423"/>
      <c r="AR42" s="423"/>
      <c r="AS42" s="423"/>
      <c r="AT42" s="423"/>
      <c r="AU42" s="423"/>
      <c r="AV42" s="423"/>
      <c r="AW42" s="423"/>
      <c r="AX42" s="423"/>
      <c r="AY42" s="423"/>
      <c r="AZ42" s="423"/>
      <c r="BA42" s="423"/>
      <c r="BB42" s="423"/>
      <c r="BC42" s="423"/>
      <c r="BD42" s="211"/>
      <c r="BE42" s="424" t="str">
        <f t="shared" si="1"/>
        <v/>
      </c>
      <c r="BF42" s="424"/>
      <c r="BG42" s="423"/>
      <c r="BH42" s="423"/>
      <c r="BI42" s="423"/>
      <c r="BJ42" s="423"/>
      <c r="BK42" s="423"/>
      <c r="BL42" s="423"/>
      <c r="BM42" s="423"/>
      <c r="BN42" s="423"/>
      <c r="BO42" s="423"/>
      <c r="BP42" s="423"/>
      <c r="BQ42" s="423"/>
      <c r="BR42" s="423"/>
      <c r="BS42" s="423"/>
      <c r="BT42" s="423"/>
      <c r="BU42" s="423"/>
      <c r="BV42" s="211"/>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1"/>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8"/>
      <c r="DG42" s="425" t="str">
        <f>IF('各会計、関係団体の財政状況及び健全化判断比率'!BR15="","",'各会計、関係団体の財政状況及び健全化判断比率'!BR15)</f>
        <v/>
      </c>
      <c r="DH42" s="425"/>
      <c r="DI42" s="215"/>
      <c r="DJ42" s="183"/>
      <c r="DK42" s="183"/>
      <c r="DL42" s="183"/>
      <c r="DM42" s="183"/>
      <c r="DN42" s="183"/>
      <c r="DO42" s="183"/>
    </row>
    <row r="43" spans="1:119" ht="32.25" customHeight="1" x14ac:dyDescent="0.15">
      <c r="A43" s="183"/>
      <c r="B43" s="210"/>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1"/>
      <c r="U43" s="424" t="str">
        <f t="shared" si="4"/>
        <v/>
      </c>
      <c r="V43" s="424"/>
      <c r="W43" s="423"/>
      <c r="X43" s="423"/>
      <c r="Y43" s="423"/>
      <c r="Z43" s="423"/>
      <c r="AA43" s="423"/>
      <c r="AB43" s="423"/>
      <c r="AC43" s="423"/>
      <c r="AD43" s="423"/>
      <c r="AE43" s="423"/>
      <c r="AF43" s="423"/>
      <c r="AG43" s="423"/>
      <c r="AH43" s="423"/>
      <c r="AI43" s="423"/>
      <c r="AJ43" s="423"/>
      <c r="AK43" s="423"/>
      <c r="AL43" s="211"/>
      <c r="AM43" s="424" t="str">
        <f t="shared" si="0"/>
        <v/>
      </c>
      <c r="AN43" s="424"/>
      <c r="AO43" s="423"/>
      <c r="AP43" s="423"/>
      <c r="AQ43" s="423"/>
      <c r="AR43" s="423"/>
      <c r="AS43" s="423"/>
      <c r="AT43" s="423"/>
      <c r="AU43" s="423"/>
      <c r="AV43" s="423"/>
      <c r="AW43" s="423"/>
      <c r="AX43" s="423"/>
      <c r="AY43" s="423"/>
      <c r="AZ43" s="423"/>
      <c r="BA43" s="423"/>
      <c r="BB43" s="423"/>
      <c r="BC43" s="423"/>
      <c r="BD43" s="211"/>
      <c r="BE43" s="424" t="str">
        <f t="shared" si="1"/>
        <v/>
      </c>
      <c r="BF43" s="424"/>
      <c r="BG43" s="423"/>
      <c r="BH43" s="423"/>
      <c r="BI43" s="423"/>
      <c r="BJ43" s="423"/>
      <c r="BK43" s="423"/>
      <c r="BL43" s="423"/>
      <c r="BM43" s="423"/>
      <c r="BN43" s="423"/>
      <c r="BO43" s="423"/>
      <c r="BP43" s="423"/>
      <c r="BQ43" s="423"/>
      <c r="BR43" s="423"/>
      <c r="BS43" s="423"/>
      <c r="BT43" s="423"/>
      <c r="BU43" s="423"/>
      <c r="BV43" s="211"/>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1"/>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8"/>
      <c r="DG43" s="425" t="str">
        <f>IF('各会計、関係団体の財政状況及び健全化判断比率'!BR16="","",'各会計、関係団体の財政状況及び健全化判断比率'!BR16)</f>
        <v/>
      </c>
      <c r="DH43" s="425"/>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210</v>
      </c>
    </row>
    <row r="50" spans="5:5" x14ac:dyDescent="0.15">
      <c r="E50" s="185" t="s">
        <v>211</v>
      </c>
    </row>
    <row r="51" spans="5:5" x14ac:dyDescent="0.15">
      <c r="E51" s="185" t="s">
        <v>212</v>
      </c>
    </row>
    <row r="52" spans="5:5" x14ac:dyDescent="0.15">
      <c r="E52" s="185"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pGbghz6Re2u6rFj04GcJsBx5mXhRvRh5JgTJQUawO7tzfz1TPIgOs7zPHax4ll0O2PbjtmSgHQaHK87LnW+xw==" saltValue="UggRebg4Z7upwgjCz/WX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562</v>
      </c>
      <c r="D34" s="1244"/>
      <c r="E34" s="1245"/>
      <c r="F34" s="32">
        <v>3.97</v>
      </c>
      <c r="G34" s="33">
        <v>3.58</v>
      </c>
      <c r="H34" s="33">
        <v>5.92</v>
      </c>
      <c r="I34" s="33">
        <v>6.91</v>
      </c>
      <c r="J34" s="34">
        <v>7.39</v>
      </c>
      <c r="K34" s="22"/>
      <c r="L34" s="22"/>
      <c r="M34" s="22"/>
      <c r="N34" s="22"/>
      <c r="O34" s="22"/>
      <c r="P34" s="22"/>
    </row>
    <row r="35" spans="1:16" ht="39" customHeight="1" x14ac:dyDescent="0.15">
      <c r="A35" s="22"/>
      <c r="B35" s="35"/>
      <c r="C35" s="1238" t="s">
        <v>563</v>
      </c>
      <c r="D35" s="1239"/>
      <c r="E35" s="1240"/>
      <c r="F35" s="36">
        <v>3.72</v>
      </c>
      <c r="G35" s="37">
        <v>4.95</v>
      </c>
      <c r="H35" s="37">
        <v>3.66</v>
      </c>
      <c r="I35" s="37">
        <v>4.43</v>
      </c>
      <c r="J35" s="38">
        <v>5.28</v>
      </c>
      <c r="K35" s="22"/>
      <c r="L35" s="22"/>
      <c r="M35" s="22"/>
      <c r="N35" s="22"/>
      <c r="O35" s="22"/>
      <c r="P35" s="22"/>
    </row>
    <row r="36" spans="1:16" ht="39" customHeight="1" x14ac:dyDescent="0.15">
      <c r="A36" s="22"/>
      <c r="B36" s="35"/>
      <c r="C36" s="1238" t="s">
        <v>564</v>
      </c>
      <c r="D36" s="1239"/>
      <c r="E36" s="1240"/>
      <c r="F36" s="36">
        <v>1.22</v>
      </c>
      <c r="G36" s="37">
        <v>1.31</v>
      </c>
      <c r="H36" s="37">
        <v>1.82</v>
      </c>
      <c r="I36" s="37">
        <v>1.33</v>
      </c>
      <c r="J36" s="38">
        <v>2.36</v>
      </c>
      <c r="K36" s="22"/>
      <c r="L36" s="22"/>
      <c r="M36" s="22"/>
      <c r="N36" s="22"/>
      <c r="O36" s="22"/>
      <c r="P36" s="22"/>
    </row>
    <row r="37" spans="1:16" ht="39" customHeight="1" x14ac:dyDescent="0.15">
      <c r="A37" s="22"/>
      <c r="B37" s="35"/>
      <c r="C37" s="1238" t="s">
        <v>565</v>
      </c>
      <c r="D37" s="1239"/>
      <c r="E37" s="1240"/>
      <c r="F37" s="36">
        <v>0.02</v>
      </c>
      <c r="G37" s="37">
        <v>0.02</v>
      </c>
      <c r="H37" s="37">
        <v>1.0900000000000001</v>
      </c>
      <c r="I37" s="37">
        <v>1.17</v>
      </c>
      <c r="J37" s="38">
        <v>1.04</v>
      </c>
      <c r="K37" s="22"/>
      <c r="L37" s="22"/>
      <c r="M37" s="22"/>
      <c r="N37" s="22"/>
      <c r="O37" s="22"/>
      <c r="P37" s="22"/>
    </row>
    <row r="38" spans="1:16" ht="39" customHeight="1" x14ac:dyDescent="0.15">
      <c r="A38" s="22"/>
      <c r="B38" s="35"/>
      <c r="C38" s="1238" t="s">
        <v>566</v>
      </c>
      <c r="D38" s="1239"/>
      <c r="E38" s="1240"/>
      <c r="F38" s="36">
        <v>0.01</v>
      </c>
      <c r="G38" s="37">
        <v>0.01</v>
      </c>
      <c r="H38" s="37">
        <v>0.01</v>
      </c>
      <c r="I38" s="37">
        <v>0.01</v>
      </c>
      <c r="J38" s="38">
        <v>0.01</v>
      </c>
      <c r="K38" s="22"/>
      <c r="L38" s="22"/>
      <c r="M38" s="22"/>
      <c r="N38" s="22"/>
      <c r="O38" s="22"/>
      <c r="P38" s="22"/>
    </row>
    <row r="39" spans="1:16" ht="39" customHeight="1" x14ac:dyDescent="0.15">
      <c r="A39" s="22"/>
      <c r="B39" s="35"/>
      <c r="C39" s="1238" t="s">
        <v>567</v>
      </c>
      <c r="D39" s="1239"/>
      <c r="E39" s="1240"/>
      <c r="F39" s="36">
        <v>0</v>
      </c>
      <c r="G39" s="37">
        <v>0</v>
      </c>
      <c r="H39" s="37">
        <v>0</v>
      </c>
      <c r="I39" s="37">
        <v>0</v>
      </c>
      <c r="J39" s="38">
        <v>0.01</v>
      </c>
      <c r="K39" s="22"/>
      <c r="L39" s="22"/>
      <c r="M39" s="22"/>
      <c r="N39" s="22"/>
      <c r="O39" s="22"/>
      <c r="P39" s="22"/>
    </row>
    <row r="40" spans="1:16" ht="39" customHeight="1" x14ac:dyDescent="0.15">
      <c r="A40" s="22"/>
      <c r="B40" s="35"/>
      <c r="C40" s="1238" t="s">
        <v>568</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570</v>
      </c>
      <c r="D43" s="1242"/>
      <c r="E43" s="1243"/>
      <c r="F43" s="41">
        <v>0.05</v>
      </c>
      <c r="G43" s="42">
        <v>0.13</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Ukrl8+qytztEKCvODYnUTVe/KE3avKh5LvSoW6JlwPx3ULgTETrrK3L8hAQ6Oy5IVsVtJvATRKTs4+ZcAOl5A==" saltValue="hPFFO8O2biCe/YtMt7Y9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1098</v>
      </c>
      <c r="L45" s="60">
        <v>1135</v>
      </c>
      <c r="M45" s="60">
        <v>1105</v>
      </c>
      <c r="N45" s="60">
        <v>1092</v>
      </c>
      <c r="O45" s="61">
        <v>1149</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516</v>
      </c>
      <c r="L46" s="64" t="s">
        <v>516</v>
      </c>
      <c r="M46" s="64" t="s">
        <v>516</v>
      </c>
      <c r="N46" s="64" t="s">
        <v>516</v>
      </c>
      <c r="O46" s="65" t="s">
        <v>516</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516</v>
      </c>
      <c r="L47" s="64" t="s">
        <v>516</v>
      </c>
      <c r="M47" s="64" t="s">
        <v>516</v>
      </c>
      <c r="N47" s="64" t="s">
        <v>516</v>
      </c>
      <c r="O47" s="65" t="s">
        <v>516</v>
      </c>
      <c r="P47" s="48"/>
      <c r="Q47" s="48"/>
      <c r="R47" s="48"/>
      <c r="S47" s="48"/>
      <c r="T47" s="48"/>
      <c r="U47" s="48"/>
    </row>
    <row r="48" spans="1:21" ht="30.75" customHeight="1" x14ac:dyDescent="0.15">
      <c r="A48" s="48"/>
      <c r="B48" s="1266"/>
      <c r="C48" s="1267"/>
      <c r="D48" s="62"/>
      <c r="E48" s="1248" t="s">
        <v>14</v>
      </c>
      <c r="F48" s="1248"/>
      <c r="G48" s="1248"/>
      <c r="H48" s="1248"/>
      <c r="I48" s="1248"/>
      <c r="J48" s="1249"/>
      <c r="K48" s="63">
        <v>22</v>
      </c>
      <c r="L48" s="64">
        <v>22</v>
      </c>
      <c r="M48" s="64">
        <v>10</v>
      </c>
      <c r="N48" s="64">
        <v>10</v>
      </c>
      <c r="O48" s="65">
        <v>9</v>
      </c>
      <c r="P48" s="48"/>
      <c r="Q48" s="48"/>
      <c r="R48" s="48"/>
      <c r="S48" s="48"/>
      <c r="T48" s="48"/>
      <c r="U48" s="48"/>
    </row>
    <row r="49" spans="1:21" ht="30.75" customHeight="1" x14ac:dyDescent="0.15">
      <c r="A49" s="48"/>
      <c r="B49" s="1266"/>
      <c r="C49" s="1267"/>
      <c r="D49" s="62"/>
      <c r="E49" s="1248" t="s">
        <v>15</v>
      </c>
      <c r="F49" s="1248"/>
      <c r="G49" s="1248"/>
      <c r="H49" s="1248"/>
      <c r="I49" s="1248"/>
      <c r="J49" s="1249"/>
      <c r="K49" s="63">
        <v>107</v>
      </c>
      <c r="L49" s="64">
        <v>225</v>
      </c>
      <c r="M49" s="64">
        <v>216</v>
      </c>
      <c r="N49" s="64">
        <v>215</v>
      </c>
      <c r="O49" s="65">
        <v>214</v>
      </c>
      <c r="P49" s="48"/>
      <c r="Q49" s="48"/>
      <c r="R49" s="48"/>
      <c r="S49" s="48"/>
      <c r="T49" s="48"/>
      <c r="U49" s="48"/>
    </row>
    <row r="50" spans="1:21" ht="30.75" customHeight="1" x14ac:dyDescent="0.15">
      <c r="A50" s="48"/>
      <c r="B50" s="1266"/>
      <c r="C50" s="1267"/>
      <c r="D50" s="62"/>
      <c r="E50" s="1248" t="s">
        <v>16</v>
      </c>
      <c r="F50" s="1248"/>
      <c r="G50" s="1248"/>
      <c r="H50" s="1248"/>
      <c r="I50" s="1248"/>
      <c r="J50" s="1249"/>
      <c r="K50" s="63">
        <v>11</v>
      </c>
      <c r="L50" s="64">
        <v>11</v>
      </c>
      <c r="M50" s="64">
        <v>11</v>
      </c>
      <c r="N50" s="64">
        <v>11</v>
      </c>
      <c r="O50" s="65">
        <v>11</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1</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865</v>
      </c>
      <c r="L52" s="64">
        <v>926</v>
      </c>
      <c r="M52" s="64">
        <v>895</v>
      </c>
      <c r="N52" s="64">
        <v>884</v>
      </c>
      <c r="O52" s="65">
        <v>891</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373</v>
      </c>
      <c r="L53" s="69">
        <v>468</v>
      </c>
      <c r="M53" s="69">
        <v>447</v>
      </c>
      <c r="N53" s="69">
        <v>444</v>
      </c>
      <c r="O53" s="70">
        <v>492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597</v>
      </c>
      <c r="L57" s="83" t="s">
        <v>597</v>
      </c>
      <c r="M57" s="83" t="s">
        <v>597</v>
      </c>
      <c r="N57" s="83" t="s">
        <v>597</v>
      </c>
      <c r="O57" s="84" t="s">
        <v>597</v>
      </c>
    </row>
    <row r="58" spans="1:21" ht="31.5" customHeight="1" thickBot="1" x14ac:dyDescent="0.2">
      <c r="B58" s="1256"/>
      <c r="C58" s="1257"/>
      <c r="D58" s="1261" t="s">
        <v>26</v>
      </c>
      <c r="E58" s="1262"/>
      <c r="F58" s="1262"/>
      <c r="G58" s="1262"/>
      <c r="H58" s="1262"/>
      <c r="I58" s="1262"/>
      <c r="J58" s="1263"/>
      <c r="K58" s="85" t="s">
        <v>597</v>
      </c>
      <c r="L58" s="86" t="s">
        <v>597</v>
      </c>
      <c r="M58" s="86" t="s">
        <v>597</v>
      </c>
      <c r="N58" s="86" t="s">
        <v>597</v>
      </c>
      <c r="O58" s="87" t="s">
        <v>597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ZfcLTHL1u9nIAkEBtLMbcyjhJV2EyUwwMgLBL/10LeQlVHlmc20QReazAmO7FLRdd4wr8B54ag7MbT+GVzMPQ==" saltValue="Yx4CW9IdIgm+CEuvi2xF9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557</v>
      </c>
      <c r="J40" s="99" t="s">
        <v>558</v>
      </c>
      <c r="K40" s="99" t="s">
        <v>559</v>
      </c>
      <c r="L40" s="99" t="s">
        <v>560</v>
      </c>
      <c r="M40" s="100" t="s">
        <v>561</v>
      </c>
    </row>
    <row r="41" spans="2:13" ht="27.75" customHeight="1" x14ac:dyDescent="0.15">
      <c r="B41" s="1284" t="s">
        <v>29</v>
      </c>
      <c r="C41" s="1285"/>
      <c r="D41" s="101"/>
      <c r="E41" s="1286" t="s">
        <v>30</v>
      </c>
      <c r="F41" s="1286"/>
      <c r="G41" s="1286"/>
      <c r="H41" s="1287"/>
      <c r="I41" s="102">
        <v>9879</v>
      </c>
      <c r="J41" s="103">
        <v>10792</v>
      </c>
      <c r="K41" s="103">
        <v>10480</v>
      </c>
      <c r="L41" s="103">
        <v>10133</v>
      </c>
      <c r="M41" s="104">
        <v>10583</v>
      </c>
    </row>
    <row r="42" spans="2:13" ht="27.75" customHeight="1" x14ac:dyDescent="0.15">
      <c r="B42" s="1274"/>
      <c r="C42" s="1275"/>
      <c r="D42" s="105"/>
      <c r="E42" s="1278" t="s">
        <v>31</v>
      </c>
      <c r="F42" s="1278"/>
      <c r="G42" s="1278"/>
      <c r="H42" s="1279"/>
      <c r="I42" s="106">
        <v>97</v>
      </c>
      <c r="J42" s="107">
        <v>86</v>
      </c>
      <c r="K42" s="107">
        <v>76</v>
      </c>
      <c r="L42" s="107">
        <v>65</v>
      </c>
      <c r="M42" s="108">
        <v>54</v>
      </c>
    </row>
    <row r="43" spans="2:13" ht="27.75" customHeight="1" x14ac:dyDescent="0.15">
      <c r="B43" s="1274"/>
      <c r="C43" s="1275"/>
      <c r="D43" s="105"/>
      <c r="E43" s="1278" t="s">
        <v>32</v>
      </c>
      <c r="F43" s="1278"/>
      <c r="G43" s="1278"/>
      <c r="H43" s="1279"/>
      <c r="I43" s="106">
        <v>306</v>
      </c>
      <c r="J43" s="107">
        <v>294</v>
      </c>
      <c r="K43" s="107">
        <v>351</v>
      </c>
      <c r="L43" s="107">
        <v>417</v>
      </c>
      <c r="M43" s="108">
        <v>560</v>
      </c>
    </row>
    <row r="44" spans="2:13" ht="27.75" customHeight="1" x14ac:dyDescent="0.15">
      <c r="B44" s="1274"/>
      <c r="C44" s="1275"/>
      <c r="D44" s="105"/>
      <c r="E44" s="1278" t="s">
        <v>33</v>
      </c>
      <c r="F44" s="1278"/>
      <c r="G44" s="1278"/>
      <c r="H44" s="1279"/>
      <c r="I44" s="106">
        <v>2087</v>
      </c>
      <c r="J44" s="107">
        <v>2071</v>
      </c>
      <c r="K44" s="107">
        <v>1844</v>
      </c>
      <c r="L44" s="107">
        <v>1674</v>
      </c>
      <c r="M44" s="108">
        <v>1486</v>
      </c>
    </row>
    <row r="45" spans="2:13" ht="27.75" customHeight="1" x14ac:dyDescent="0.15">
      <c r="B45" s="1274"/>
      <c r="C45" s="1275"/>
      <c r="D45" s="105"/>
      <c r="E45" s="1278" t="s">
        <v>34</v>
      </c>
      <c r="F45" s="1278"/>
      <c r="G45" s="1278"/>
      <c r="H45" s="1279"/>
      <c r="I45" s="106">
        <v>1760</v>
      </c>
      <c r="J45" s="107">
        <v>1606</v>
      </c>
      <c r="K45" s="107">
        <v>1593</v>
      </c>
      <c r="L45" s="107">
        <v>1559</v>
      </c>
      <c r="M45" s="108">
        <v>1475</v>
      </c>
    </row>
    <row r="46" spans="2:13" ht="27.75" customHeight="1" x14ac:dyDescent="0.15">
      <c r="B46" s="1274"/>
      <c r="C46" s="1275"/>
      <c r="D46" s="109"/>
      <c r="E46" s="1278" t="s">
        <v>35</v>
      </c>
      <c r="F46" s="1278"/>
      <c r="G46" s="1278"/>
      <c r="H46" s="1279"/>
      <c r="I46" s="106">
        <v>7</v>
      </c>
      <c r="J46" s="107">
        <v>5</v>
      </c>
      <c r="K46" s="107">
        <v>4</v>
      </c>
      <c r="L46" s="107">
        <v>3</v>
      </c>
      <c r="M46" s="108">
        <v>2</v>
      </c>
    </row>
    <row r="47" spans="2:13" ht="27.75" customHeight="1" x14ac:dyDescent="0.15">
      <c r="B47" s="1274"/>
      <c r="C47" s="1275"/>
      <c r="D47" s="110"/>
      <c r="E47" s="1288" t="s">
        <v>36</v>
      </c>
      <c r="F47" s="1289"/>
      <c r="G47" s="1289"/>
      <c r="H47" s="1290"/>
      <c r="I47" s="106" t="s">
        <v>516</v>
      </c>
      <c r="J47" s="107" t="s">
        <v>516</v>
      </c>
      <c r="K47" s="107" t="s">
        <v>516</v>
      </c>
      <c r="L47" s="107" t="s">
        <v>516</v>
      </c>
      <c r="M47" s="108" t="s">
        <v>516</v>
      </c>
    </row>
    <row r="48" spans="2:13" ht="27.75" customHeight="1" x14ac:dyDescent="0.15">
      <c r="B48" s="1274"/>
      <c r="C48" s="1275"/>
      <c r="D48" s="105"/>
      <c r="E48" s="1278" t="s">
        <v>37</v>
      </c>
      <c r="F48" s="1278"/>
      <c r="G48" s="1278"/>
      <c r="H48" s="1279"/>
      <c r="I48" s="106" t="s">
        <v>516</v>
      </c>
      <c r="J48" s="107" t="s">
        <v>516</v>
      </c>
      <c r="K48" s="107" t="s">
        <v>516</v>
      </c>
      <c r="L48" s="107" t="s">
        <v>516</v>
      </c>
      <c r="M48" s="108" t="s">
        <v>516</v>
      </c>
    </row>
    <row r="49" spans="2:13" ht="27.75" customHeight="1" x14ac:dyDescent="0.15">
      <c r="B49" s="1276"/>
      <c r="C49" s="1277"/>
      <c r="D49" s="105"/>
      <c r="E49" s="1278" t="s">
        <v>38</v>
      </c>
      <c r="F49" s="1278"/>
      <c r="G49" s="1278"/>
      <c r="H49" s="1279"/>
      <c r="I49" s="106" t="s">
        <v>516</v>
      </c>
      <c r="J49" s="107" t="s">
        <v>516</v>
      </c>
      <c r="K49" s="107" t="s">
        <v>516</v>
      </c>
      <c r="L49" s="107" t="s">
        <v>516</v>
      </c>
      <c r="M49" s="108" t="s">
        <v>516</v>
      </c>
    </row>
    <row r="50" spans="2:13" ht="27.75" customHeight="1" x14ac:dyDescent="0.15">
      <c r="B50" s="1272" t="s">
        <v>39</v>
      </c>
      <c r="C50" s="1273"/>
      <c r="D50" s="111"/>
      <c r="E50" s="1278" t="s">
        <v>40</v>
      </c>
      <c r="F50" s="1278"/>
      <c r="G50" s="1278"/>
      <c r="H50" s="1279"/>
      <c r="I50" s="106">
        <v>2246</v>
      </c>
      <c r="J50" s="107">
        <v>2720</v>
      </c>
      <c r="K50" s="107">
        <v>2908</v>
      </c>
      <c r="L50" s="107">
        <v>3236</v>
      </c>
      <c r="M50" s="108">
        <v>3220</v>
      </c>
    </row>
    <row r="51" spans="2:13" ht="27.75" customHeight="1" x14ac:dyDescent="0.15">
      <c r="B51" s="1274"/>
      <c r="C51" s="1275"/>
      <c r="D51" s="105"/>
      <c r="E51" s="1278" t="s">
        <v>41</v>
      </c>
      <c r="F51" s="1278"/>
      <c r="G51" s="1278"/>
      <c r="H51" s="1279"/>
      <c r="I51" s="106">
        <v>577</v>
      </c>
      <c r="J51" s="107">
        <v>535</v>
      </c>
      <c r="K51" s="107">
        <v>451</v>
      </c>
      <c r="L51" s="107">
        <v>393</v>
      </c>
      <c r="M51" s="108">
        <v>386</v>
      </c>
    </row>
    <row r="52" spans="2:13" ht="27.75" customHeight="1" x14ac:dyDescent="0.15">
      <c r="B52" s="1276"/>
      <c r="C52" s="1277"/>
      <c r="D52" s="105"/>
      <c r="E52" s="1278" t="s">
        <v>42</v>
      </c>
      <c r="F52" s="1278"/>
      <c r="G52" s="1278"/>
      <c r="H52" s="1279"/>
      <c r="I52" s="106">
        <v>7991</v>
      </c>
      <c r="J52" s="107">
        <v>8430</v>
      </c>
      <c r="K52" s="107">
        <v>8178</v>
      </c>
      <c r="L52" s="107">
        <v>7965</v>
      </c>
      <c r="M52" s="108">
        <v>8302</v>
      </c>
    </row>
    <row r="53" spans="2:13" ht="27.75" customHeight="1" thickBot="1" x14ac:dyDescent="0.2">
      <c r="B53" s="1280" t="s">
        <v>43</v>
      </c>
      <c r="C53" s="1281"/>
      <c r="D53" s="112"/>
      <c r="E53" s="1282" t="s">
        <v>44</v>
      </c>
      <c r="F53" s="1282"/>
      <c r="G53" s="1282"/>
      <c r="H53" s="1283"/>
      <c r="I53" s="113">
        <v>3320</v>
      </c>
      <c r="J53" s="114">
        <v>3169</v>
      </c>
      <c r="K53" s="114">
        <v>2811</v>
      </c>
      <c r="L53" s="114">
        <v>2256</v>
      </c>
      <c r="M53" s="115">
        <v>2251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EaM6GI9CNJueyyu64iWa8i6LuDdrignjXDa+zCf0AWL5Y8/AV5EhH5OFXSK7fv2pF2RXYBAAqy4w6rI3R98kQ==" saltValue="02fLkX6TdI540V2x6Wp/7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6" t="s">
        <v>47</v>
      </c>
      <c r="D55" s="1296"/>
      <c r="E55" s="1297"/>
      <c r="F55" s="127">
        <v>1516</v>
      </c>
      <c r="G55" s="127">
        <v>1781</v>
      </c>
      <c r="H55" s="128">
        <v>1760</v>
      </c>
    </row>
    <row r="56" spans="2:8" ht="52.5" customHeight="1" x14ac:dyDescent="0.15">
      <c r="B56" s="129"/>
      <c r="C56" s="1298" t="s">
        <v>48</v>
      </c>
      <c r="D56" s="1298"/>
      <c r="E56" s="1299"/>
      <c r="F56" s="130">
        <v>642</v>
      </c>
      <c r="G56" s="130">
        <v>642</v>
      </c>
      <c r="H56" s="131">
        <v>642</v>
      </c>
    </row>
    <row r="57" spans="2:8" ht="53.25" customHeight="1" x14ac:dyDescent="0.15">
      <c r="B57" s="129"/>
      <c r="C57" s="1300" t="s">
        <v>49</v>
      </c>
      <c r="D57" s="1300"/>
      <c r="E57" s="1301"/>
      <c r="F57" s="132">
        <v>644</v>
      </c>
      <c r="G57" s="132">
        <v>681</v>
      </c>
      <c r="H57" s="133">
        <v>647</v>
      </c>
    </row>
    <row r="58" spans="2:8" ht="45.75" customHeight="1" x14ac:dyDescent="0.15">
      <c r="B58" s="134"/>
      <c r="C58" s="1291" t="s">
        <v>590</v>
      </c>
      <c r="D58" s="1292"/>
      <c r="E58" s="1293"/>
      <c r="F58" s="383">
        <v>433</v>
      </c>
      <c r="G58" s="383">
        <v>433</v>
      </c>
      <c r="H58" s="135">
        <v>433</v>
      </c>
    </row>
    <row r="59" spans="2:8" ht="45.75" customHeight="1" x14ac:dyDescent="0.15">
      <c r="B59" s="134"/>
      <c r="C59" s="1291" t="s">
        <v>591</v>
      </c>
      <c r="D59" s="1292"/>
      <c r="E59" s="1293"/>
      <c r="F59" s="383">
        <v>82</v>
      </c>
      <c r="G59" s="383">
        <v>118</v>
      </c>
      <c r="H59" s="135">
        <v>83</v>
      </c>
    </row>
    <row r="60" spans="2:8" ht="45.75" customHeight="1" x14ac:dyDescent="0.15">
      <c r="B60" s="134"/>
      <c r="C60" s="1291" t="s">
        <v>592</v>
      </c>
      <c r="D60" s="1292"/>
      <c r="E60" s="1293"/>
      <c r="F60" s="383">
        <v>59</v>
      </c>
      <c r="G60" s="383">
        <v>59</v>
      </c>
      <c r="H60" s="135">
        <v>59</v>
      </c>
    </row>
    <row r="61" spans="2:8" ht="45.75" customHeight="1" x14ac:dyDescent="0.15">
      <c r="B61" s="134"/>
      <c r="C61" s="1291" t="s">
        <v>593</v>
      </c>
      <c r="D61" s="1292"/>
      <c r="E61" s="1293"/>
      <c r="F61" s="383">
        <v>44</v>
      </c>
      <c r="G61" s="383">
        <v>44</v>
      </c>
      <c r="H61" s="135">
        <v>44</v>
      </c>
    </row>
    <row r="62" spans="2:8" ht="45.75" customHeight="1" thickBot="1" x14ac:dyDescent="0.2">
      <c r="B62" s="136"/>
      <c r="C62" s="1302" t="s">
        <v>594</v>
      </c>
      <c r="D62" s="1303"/>
      <c r="E62" s="1304"/>
      <c r="F62" s="384">
        <v>10</v>
      </c>
      <c r="G62" s="384">
        <v>10</v>
      </c>
      <c r="H62" s="137">
        <v>10</v>
      </c>
    </row>
    <row r="63" spans="2:8" ht="52.5" customHeight="1" thickBot="1" x14ac:dyDescent="0.2">
      <c r="B63" s="138"/>
      <c r="C63" s="1294" t="s">
        <v>50</v>
      </c>
      <c r="D63" s="1294"/>
      <c r="E63" s="1295"/>
      <c r="F63" s="139">
        <v>2802</v>
      </c>
      <c r="G63" s="139">
        <v>3104</v>
      </c>
      <c r="H63" s="140">
        <v>3049</v>
      </c>
    </row>
    <row r="64" spans="2:8" ht="15" customHeight="1" x14ac:dyDescent="0.15"/>
    <row r="65" ht="0" hidden="1" customHeight="1" x14ac:dyDescent="0.15"/>
    <row r="66" ht="0" hidden="1" customHeight="1" x14ac:dyDescent="0.15"/>
  </sheetData>
  <sheetProtection algorithmName="SHA-512" hashValue="jaeD3D64Tnosg8Rz7HS49Jl7bry/x/nyt1tv7kGjZcrJCKMAfMDtp6wKIm4K6+tlI61eSjDHRSwN9sdpFhGTog==" saltValue="JoQdRcfxPrcKVcE0J8GZTA=="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8"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9"/>
      <c r="DG10" s="289"/>
      <c r="DH10" s="289"/>
      <c r="DI10" s="289"/>
      <c r="DJ10" s="289"/>
      <c r="DK10" s="289"/>
      <c r="DL10" s="289"/>
      <c r="DM10" s="289"/>
      <c r="DN10" s="289"/>
      <c r="DO10" s="289"/>
      <c r="DP10" s="289"/>
      <c r="DQ10" s="289"/>
      <c r="DR10" s="289"/>
      <c r="DS10" s="289"/>
      <c r="DT10" s="289"/>
      <c r="DU10" s="289"/>
      <c r="DV10" s="289"/>
      <c r="DW10" s="289"/>
      <c r="EM10" s="288" t="s">
        <v>598</v>
      </c>
    </row>
    <row r="11" spans="1:143" s="288"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9"/>
      <c r="DG12" s="289"/>
      <c r="DH12" s="289"/>
      <c r="DI12" s="289"/>
      <c r="DJ12" s="289"/>
      <c r="DK12" s="289"/>
      <c r="DL12" s="289"/>
      <c r="DM12" s="289"/>
      <c r="DN12" s="289"/>
      <c r="DO12" s="289"/>
      <c r="DP12" s="289"/>
      <c r="DQ12" s="289"/>
      <c r="DR12" s="289"/>
      <c r="DS12" s="289"/>
      <c r="DT12" s="289"/>
      <c r="DU12" s="289"/>
      <c r="DV12" s="289"/>
      <c r="DW12" s="289"/>
      <c r="EM12" s="288" t="s">
        <v>598</v>
      </c>
    </row>
    <row r="13" spans="1:143" s="288"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602</v>
      </c>
      <c r="AO51" s="1312"/>
      <c r="AP51" s="1312"/>
      <c r="AQ51" s="1312"/>
      <c r="AR51" s="1312"/>
      <c r="AS51" s="1312"/>
      <c r="AT51" s="1312"/>
      <c r="AU51" s="1312"/>
      <c r="AV51" s="1312"/>
      <c r="AW51" s="1312"/>
      <c r="AX51" s="1312"/>
      <c r="AY51" s="1312"/>
      <c r="AZ51" s="1312"/>
      <c r="BA51" s="1312"/>
      <c r="BB51" s="1312" t="s">
        <v>603</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64.8</v>
      </c>
      <c r="BY51" s="1310"/>
      <c r="BZ51" s="1310"/>
      <c r="CA51" s="1310"/>
      <c r="CB51" s="1310"/>
      <c r="CC51" s="1310"/>
      <c r="CD51" s="1310"/>
      <c r="CE51" s="1310"/>
      <c r="CF51" s="1310">
        <v>58</v>
      </c>
      <c r="CG51" s="1310"/>
      <c r="CH51" s="1310"/>
      <c r="CI51" s="1310"/>
      <c r="CJ51" s="1310"/>
      <c r="CK51" s="1310"/>
      <c r="CL51" s="1310"/>
      <c r="CM51" s="1310"/>
      <c r="CN51" s="1310">
        <v>45.6</v>
      </c>
      <c r="CO51" s="1310"/>
      <c r="CP51" s="1310"/>
      <c r="CQ51" s="1310"/>
      <c r="CR51" s="1310"/>
      <c r="CS51" s="1310"/>
      <c r="CT51" s="1310"/>
      <c r="CU51" s="1310"/>
      <c r="CV51" s="1310">
        <v>45.9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604</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55.2</v>
      </c>
      <c r="BY53" s="1310"/>
      <c r="BZ53" s="1310"/>
      <c r="CA53" s="1310"/>
      <c r="CB53" s="1310"/>
      <c r="CC53" s="1310"/>
      <c r="CD53" s="1310"/>
      <c r="CE53" s="1310"/>
      <c r="CF53" s="1310">
        <v>54.3</v>
      </c>
      <c r="CG53" s="1310"/>
      <c r="CH53" s="1310"/>
      <c r="CI53" s="1310"/>
      <c r="CJ53" s="1310"/>
      <c r="CK53" s="1310"/>
      <c r="CL53" s="1310"/>
      <c r="CM53" s="1310"/>
      <c r="CN53" s="1310">
        <v>55.6</v>
      </c>
      <c r="CO53" s="1310"/>
      <c r="CP53" s="1310"/>
      <c r="CQ53" s="1310"/>
      <c r="CR53" s="1310"/>
      <c r="CS53" s="1310"/>
      <c r="CT53" s="1310"/>
      <c r="CU53" s="1310"/>
      <c r="CV53" s="1310">
        <v>56.7</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605</v>
      </c>
      <c r="AO55" s="1309"/>
      <c r="AP55" s="1309"/>
      <c r="AQ55" s="1309"/>
      <c r="AR55" s="1309"/>
      <c r="AS55" s="1309"/>
      <c r="AT55" s="1309"/>
      <c r="AU55" s="1309"/>
      <c r="AV55" s="1309"/>
      <c r="AW55" s="1309"/>
      <c r="AX55" s="1309"/>
      <c r="AY55" s="1309"/>
      <c r="AZ55" s="1309"/>
      <c r="BA55" s="1309"/>
      <c r="BB55" s="1312" t="s">
        <v>603</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604</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609</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394"/>
      <c r="G73" s="1323"/>
      <c r="H73" s="1323"/>
      <c r="I73" s="1323"/>
      <c r="J73" s="1323"/>
      <c r="K73" s="1335"/>
      <c r="L73" s="1335"/>
      <c r="M73" s="1335"/>
      <c r="N73" s="1335"/>
      <c r="AM73" s="403"/>
      <c r="AN73" s="1312" t="s">
        <v>602</v>
      </c>
      <c r="AO73" s="1312"/>
      <c r="AP73" s="1312"/>
      <c r="AQ73" s="1312"/>
      <c r="AR73" s="1312"/>
      <c r="AS73" s="1312"/>
      <c r="AT73" s="1312"/>
      <c r="AU73" s="1312"/>
      <c r="AV73" s="1312"/>
      <c r="AW73" s="1312"/>
      <c r="AX73" s="1312"/>
      <c r="AY73" s="1312"/>
      <c r="AZ73" s="1312"/>
      <c r="BA73" s="1312"/>
      <c r="BB73" s="1312" t="s">
        <v>603</v>
      </c>
      <c r="BC73" s="1312"/>
      <c r="BD73" s="1312"/>
      <c r="BE73" s="1312"/>
      <c r="BF73" s="1312"/>
      <c r="BG73" s="1312"/>
      <c r="BH73" s="1312"/>
      <c r="BI73" s="1312"/>
      <c r="BJ73" s="1312"/>
      <c r="BK73" s="1312"/>
      <c r="BL73" s="1312"/>
      <c r="BM73" s="1312"/>
      <c r="BN73" s="1312"/>
      <c r="BO73" s="1312"/>
      <c r="BP73" s="1310">
        <v>70.3</v>
      </c>
      <c r="BQ73" s="1310"/>
      <c r="BR73" s="1310"/>
      <c r="BS73" s="1310"/>
      <c r="BT73" s="1310"/>
      <c r="BU73" s="1310"/>
      <c r="BV73" s="1310"/>
      <c r="BW73" s="1310"/>
      <c r="BX73" s="1310">
        <v>64.8</v>
      </c>
      <c r="BY73" s="1310"/>
      <c r="BZ73" s="1310"/>
      <c r="CA73" s="1310"/>
      <c r="CB73" s="1310"/>
      <c r="CC73" s="1310"/>
      <c r="CD73" s="1310"/>
      <c r="CE73" s="1310"/>
      <c r="CF73" s="1310">
        <v>58</v>
      </c>
      <c r="CG73" s="1310"/>
      <c r="CH73" s="1310"/>
      <c r="CI73" s="1310"/>
      <c r="CJ73" s="1310"/>
      <c r="CK73" s="1310"/>
      <c r="CL73" s="1310"/>
      <c r="CM73" s="1310"/>
      <c r="CN73" s="1310">
        <v>45.6</v>
      </c>
      <c r="CO73" s="1310"/>
      <c r="CP73" s="1310"/>
      <c r="CQ73" s="1310"/>
      <c r="CR73" s="1310"/>
      <c r="CS73" s="1310"/>
      <c r="CT73" s="1310"/>
      <c r="CU73" s="1310"/>
      <c r="CV73" s="1310">
        <v>45.9</v>
      </c>
      <c r="CW73" s="1310"/>
      <c r="CX73" s="1310"/>
      <c r="CY73" s="1310"/>
      <c r="CZ73" s="1310"/>
      <c r="DA73" s="1310"/>
      <c r="DB73" s="1310"/>
      <c r="DC73" s="1310"/>
    </row>
    <row r="74" spans="2:107" x14ac:dyDescent="0.15">
      <c r="B74" s="394"/>
      <c r="G74" s="1323"/>
      <c r="H74" s="1323"/>
      <c r="I74" s="1323"/>
      <c r="J74" s="1323"/>
      <c r="K74" s="1335"/>
      <c r="L74" s="1335"/>
      <c r="M74" s="1335"/>
      <c r="N74" s="1335"/>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607</v>
      </c>
      <c r="BC75" s="1312"/>
      <c r="BD75" s="1312"/>
      <c r="BE75" s="1312"/>
      <c r="BF75" s="1312"/>
      <c r="BG75" s="1312"/>
      <c r="BH75" s="1312"/>
      <c r="BI75" s="1312"/>
      <c r="BJ75" s="1312"/>
      <c r="BK75" s="1312"/>
      <c r="BL75" s="1312"/>
      <c r="BM75" s="1312"/>
      <c r="BN75" s="1312"/>
      <c r="BO75" s="1312"/>
      <c r="BP75" s="1310">
        <v>8.9</v>
      </c>
      <c r="BQ75" s="1310"/>
      <c r="BR75" s="1310"/>
      <c r="BS75" s="1310"/>
      <c r="BT75" s="1310"/>
      <c r="BU75" s="1310"/>
      <c r="BV75" s="1310"/>
      <c r="BW75" s="1310"/>
      <c r="BX75" s="1310">
        <v>8.6999999999999993</v>
      </c>
      <c r="BY75" s="1310"/>
      <c r="BZ75" s="1310"/>
      <c r="CA75" s="1310"/>
      <c r="CB75" s="1310"/>
      <c r="CC75" s="1310"/>
      <c r="CD75" s="1310"/>
      <c r="CE75" s="1310"/>
      <c r="CF75" s="1310">
        <v>8.8000000000000007</v>
      </c>
      <c r="CG75" s="1310"/>
      <c r="CH75" s="1310"/>
      <c r="CI75" s="1310"/>
      <c r="CJ75" s="1310"/>
      <c r="CK75" s="1310"/>
      <c r="CL75" s="1310"/>
      <c r="CM75" s="1310"/>
      <c r="CN75" s="1310">
        <v>9.1999999999999993</v>
      </c>
      <c r="CO75" s="1310"/>
      <c r="CP75" s="1310"/>
      <c r="CQ75" s="1310"/>
      <c r="CR75" s="1310"/>
      <c r="CS75" s="1310"/>
      <c r="CT75" s="1310"/>
      <c r="CU75" s="1310"/>
      <c r="CV75" s="1310">
        <v>9.4</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35"/>
      <c r="L77" s="1335"/>
      <c r="M77" s="1335"/>
      <c r="N77" s="1335"/>
      <c r="AN77" s="1309" t="s">
        <v>605</v>
      </c>
      <c r="AO77" s="1309"/>
      <c r="AP77" s="1309"/>
      <c r="AQ77" s="1309"/>
      <c r="AR77" s="1309"/>
      <c r="AS77" s="1309"/>
      <c r="AT77" s="1309"/>
      <c r="AU77" s="1309"/>
      <c r="AV77" s="1309"/>
      <c r="AW77" s="1309"/>
      <c r="AX77" s="1309"/>
      <c r="AY77" s="1309"/>
      <c r="AZ77" s="1309"/>
      <c r="BA77" s="1309"/>
      <c r="BB77" s="1312" t="s">
        <v>603</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x14ac:dyDescent="0.15">
      <c r="B78" s="394"/>
      <c r="G78" s="1305"/>
      <c r="H78" s="1305"/>
      <c r="I78" s="1305"/>
      <c r="J78" s="1305"/>
      <c r="K78" s="1335"/>
      <c r="L78" s="1335"/>
      <c r="M78" s="1335"/>
      <c r="N78" s="1335"/>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36"/>
      <c r="L79" s="1336"/>
      <c r="M79" s="1336"/>
      <c r="N79" s="1336"/>
      <c r="AN79" s="1309"/>
      <c r="AO79" s="1309"/>
      <c r="AP79" s="1309"/>
      <c r="AQ79" s="1309"/>
      <c r="AR79" s="1309"/>
      <c r="AS79" s="1309"/>
      <c r="AT79" s="1309"/>
      <c r="AU79" s="1309"/>
      <c r="AV79" s="1309"/>
      <c r="AW79" s="1309"/>
      <c r="AX79" s="1309"/>
      <c r="AY79" s="1309"/>
      <c r="AZ79" s="1309"/>
      <c r="BA79" s="1309"/>
      <c r="BB79" s="1312" t="s">
        <v>607</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x14ac:dyDescent="0.15">
      <c r="B80" s="394"/>
      <c r="G80" s="1305"/>
      <c r="H80" s="1305"/>
      <c r="I80" s="1325"/>
      <c r="J80" s="1325"/>
      <c r="K80" s="1336"/>
      <c r="L80" s="1336"/>
      <c r="M80" s="1336"/>
      <c r="N80" s="1336"/>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QBjivz0g3Rsm449pXsdvqJ9dkA2E0PRepGy3cMrxPl31IdJOkn0DH15X6gg+Gkv6UYEPC1x2anZc+RNRmfajw==" saltValue="tUmKY5/eZqK6/Lb6qWvJt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B7h4bbms4vlGPytWW37t+V0Riub6fPapaGAYDXXbAccWXKsC4PmYuTkPtNEi78hGVEBqxQo1hpuEEOZizVXOg==" saltValue="F3H2Rv8Wfbd5ehP8Q3+W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wojYkfGsKAlMdtyJ/4Vzr8rKVuWjHySDoKtFT494oH1sknt9UoMqj+iE/Mu6t8v2cYpiOBJlz/dJFPG22+Aig==" saltValue="VB304mvpC5ReWNtiUh3Y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51</v>
      </c>
      <c r="E2" s="152"/>
      <c r="F2" s="153" t="s">
        <v>554</v>
      </c>
      <c r="G2" s="154"/>
      <c r="H2" s="155"/>
    </row>
    <row r="3" spans="1:8" x14ac:dyDescent="0.15">
      <c r="A3" s="151" t="s">
        <v>547</v>
      </c>
      <c r="B3" s="156"/>
      <c r="C3" s="157"/>
      <c r="D3" s="158">
        <v>74577</v>
      </c>
      <c r="E3" s="159"/>
      <c r="F3" s="160">
        <v>106614</v>
      </c>
      <c r="G3" s="161"/>
      <c r="H3" s="162"/>
    </row>
    <row r="4" spans="1:8" x14ac:dyDescent="0.15">
      <c r="A4" s="163"/>
      <c r="B4" s="164"/>
      <c r="C4" s="165"/>
      <c r="D4" s="166">
        <v>14844</v>
      </c>
      <c r="E4" s="167"/>
      <c r="F4" s="168">
        <v>45545</v>
      </c>
      <c r="G4" s="169"/>
      <c r="H4" s="170"/>
    </row>
    <row r="5" spans="1:8" x14ac:dyDescent="0.15">
      <c r="A5" s="151" t="s">
        <v>549</v>
      </c>
      <c r="B5" s="156"/>
      <c r="C5" s="157"/>
      <c r="D5" s="158">
        <v>130408</v>
      </c>
      <c r="E5" s="159"/>
      <c r="F5" s="160">
        <v>85459</v>
      </c>
      <c r="G5" s="161"/>
      <c r="H5" s="162"/>
    </row>
    <row r="6" spans="1:8" x14ac:dyDescent="0.15">
      <c r="A6" s="163"/>
      <c r="B6" s="164"/>
      <c r="C6" s="165"/>
      <c r="D6" s="166">
        <v>49917</v>
      </c>
      <c r="E6" s="167"/>
      <c r="F6" s="168">
        <v>44378</v>
      </c>
      <c r="G6" s="169"/>
      <c r="H6" s="170"/>
    </row>
    <row r="7" spans="1:8" x14ac:dyDescent="0.15">
      <c r="A7" s="151" t="s">
        <v>550</v>
      </c>
      <c r="B7" s="156"/>
      <c r="C7" s="157"/>
      <c r="D7" s="158">
        <v>62351</v>
      </c>
      <c r="E7" s="159"/>
      <c r="F7" s="160">
        <v>83280</v>
      </c>
      <c r="G7" s="161"/>
      <c r="H7" s="162"/>
    </row>
    <row r="8" spans="1:8" x14ac:dyDescent="0.15">
      <c r="A8" s="163"/>
      <c r="B8" s="164"/>
      <c r="C8" s="165"/>
      <c r="D8" s="166">
        <v>28897</v>
      </c>
      <c r="E8" s="167"/>
      <c r="F8" s="168">
        <v>43123</v>
      </c>
      <c r="G8" s="169"/>
      <c r="H8" s="170"/>
    </row>
    <row r="9" spans="1:8" x14ac:dyDescent="0.15">
      <c r="A9" s="151" t="s">
        <v>551</v>
      </c>
      <c r="B9" s="156"/>
      <c r="C9" s="157"/>
      <c r="D9" s="158">
        <v>46468</v>
      </c>
      <c r="E9" s="159"/>
      <c r="F9" s="160">
        <v>88968</v>
      </c>
      <c r="G9" s="161"/>
      <c r="H9" s="162"/>
    </row>
    <row r="10" spans="1:8" x14ac:dyDescent="0.15">
      <c r="A10" s="163"/>
      <c r="B10" s="164"/>
      <c r="C10" s="165"/>
      <c r="D10" s="166">
        <v>29225</v>
      </c>
      <c r="E10" s="167"/>
      <c r="F10" s="168">
        <v>45482</v>
      </c>
      <c r="G10" s="169"/>
      <c r="H10" s="170"/>
    </row>
    <row r="11" spans="1:8" x14ac:dyDescent="0.15">
      <c r="A11" s="151" t="s">
        <v>552</v>
      </c>
      <c r="B11" s="156"/>
      <c r="C11" s="157"/>
      <c r="D11" s="158">
        <v>113405</v>
      </c>
      <c r="E11" s="159"/>
      <c r="F11" s="160">
        <v>85173</v>
      </c>
      <c r="G11" s="161"/>
      <c r="H11" s="162"/>
    </row>
    <row r="12" spans="1:8" x14ac:dyDescent="0.15">
      <c r="A12" s="163"/>
      <c r="B12" s="164"/>
      <c r="C12" s="171"/>
      <c r="D12" s="166">
        <v>89865</v>
      </c>
      <c r="E12" s="167"/>
      <c r="F12" s="168">
        <v>43913</v>
      </c>
      <c r="G12" s="169"/>
      <c r="H12" s="170"/>
    </row>
    <row r="13" spans="1:8" x14ac:dyDescent="0.15">
      <c r="A13" s="151"/>
      <c r="B13" s="156"/>
      <c r="C13" s="172"/>
      <c r="D13" s="173">
        <v>85442</v>
      </c>
      <c r="E13" s="174"/>
      <c r="F13" s="175">
        <v>89899</v>
      </c>
      <c r="G13" s="176"/>
      <c r="H13" s="162"/>
    </row>
    <row r="14" spans="1:8" x14ac:dyDescent="0.15">
      <c r="A14" s="163"/>
      <c r="B14" s="164"/>
      <c r="C14" s="165"/>
      <c r="D14" s="166">
        <v>42550</v>
      </c>
      <c r="E14" s="167"/>
      <c r="F14" s="168">
        <v>44488</v>
      </c>
      <c r="G14" s="169"/>
      <c r="H14" s="170"/>
    </row>
    <row r="17" spans="1:11" x14ac:dyDescent="0.15">
      <c r="A17" s="147" t="s">
        <v>52</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53</v>
      </c>
      <c r="B19" s="177">
        <f>ROUND(VALUE(SUBSTITUTE(実質収支比率等に係る経年分析!F$48,"▲","-")),2)</f>
        <v>3.73</v>
      </c>
      <c r="C19" s="177">
        <f>ROUND(VALUE(SUBSTITUTE(実質収支比率等に係る経年分析!G$48,"▲","-")),2)</f>
        <v>4.95</v>
      </c>
      <c r="D19" s="177">
        <f>ROUND(VALUE(SUBSTITUTE(実質収支比率等に係る経年分析!H$48,"▲","-")),2)</f>
        <v>3.66</v>
      </c>
      <c r="E19" s="177">
        <f>ROUND(VALUE(SUBSTITUTE(実質収支比率等に係る経年分析!I$48,"▲","-")),2)</f>
        <v>4.43</v>
      </c>
      <c r="F19" s="177">
        <f>ROUND(VALUE(SUBSTITUTE(実質収支比率等に係る経年分析!J$48,"▲","-")),2)</f>
        <v>5.29</v>
      </c>
    </row>
    <row r="20" spans="1:11" x14ac:dyDescent="0.15">
      <c r="A20" s="177" t="s">
        <v>54</v>
      </c>
      <c r="B20" s="177">
        <f>ROUND(VALUE(SUBSTITUTE(実質収支比率等に係る経年分析!F$47,"▲","-")),2)</f>
        <v>20.65</v>
      </c>
      <c r="C20" s="177">
        <f>ROUND(VALUE(SUBSTITUTE(実質収支比率等に係る経年分析!G$47,"▲","-")),2)</f>
        <v>23.38</v>
      </c>
      <c r="D20" s="177">
        <f>ROUND(VALUE(SUBSTITUTE(実質収支比率等に係る経年分析!H$47,"▲","-")),2)</f>
        <v>26.73</v>
      </c>
      <c r="E20" s="177">
        <f>ROUND(VALUE(SUBSTITUTE(実質収支比率等に係る経年分析!I$47,"▲","-")),2)</f>
        <v>31.01</v>
      </c>
      <c r="F20" s="177">
        <f>ROUND(VALUE(SUBSTITUTE(実質収支比率等に係る経年分析!J$47,"▲","-")),2)</f>
        <v>30.72</v>
      </c>
    </row>
    <row r="21" spans="1:11" x14ac:dyDescent="0.15">
      <c r="A21" s="177" t="s">
        <v>55</v>
      </c>
      <c r="B21" s="177">
        <f>IF(ISNUMBER(VALUE(SUBSTITUTE(実質収支比率等に係る経年分析!F$49,"▲","-"))),ROUND(VALUE(SUBSTITUTE(実質収支比率等に係る経年分析!F$49,"▲","-")),2),NA())</f>
        <v>0.16</v>
      </c>
      <c r="C21" s="177">
        <f>IF(ISNUMBER(VALUE(SUBSTITUTE(実質収支比率等に係る経年分析!G$49,"▲","-"))),ROUND(VALUE(SUBSTITUTE(実質収支比率等に係る経年分析!G$49,"▲","-")),2),NA())</f>
        <v>4.9000000000000004</v>
      </c>
      <c r="D21" s="177">
        <f>IF(ISNUMBER(VALUE(SUBSTITUTE(実質収支比率等に係る経年分析!H$49,"▲","-"))),ROUND(VALUE(SUBSTITUTE(実質収支比率等に係る経年分析!H$49,"▲","-")),2),NA())</f>
        <v>1.76</v>
      </c>
      <c r="E21" s="177">
        <f>IF(ISNUMBER(VALUE(SUBSTITUTE(実質収支比率等に係る経年分析!I$49,"▲","-"))),ROUND(VALUE(SUBSTITUTE(実質収支比率等に係る経年分析!I$49,"▲","-")),2),NA())</f>
        <v>5.44</v>
      </c>
      <c r="F21" s="177">
        <f>IF(ISNUMBER(VALUE(SUBSTITUTE(実質収支比率等に係る経年分析!J$49,"▲","-"))),ROUND(VALUE(SUBSTITUTE(実質収支比率等に係る経年分析!J$49,"▲","-")),2),NA())</f>
        <v>0.47</v>
      </c>
    </row>
    <row r="24" spans="1:11" x14ac:dyDescent="0.15">
      <c r="A24" s="147" t="s">
        <v>56</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57</v>
      </c>
      <c r="C26" s="178" t="s">
        <v>58</v>
      </c>
      <c r="D26" s="178" t="s">
        <v>57</v>
      </c>
      <c r="E26" s="178" t="s">
        <v>58</v>
      </c>
      <c r="F26" s="178" t="s">
        <v>57</v>
      </c>
      <c r="G26" s="178" t="s">
        <v>58</v>
      </c>
      <c r="H26" s="178" t="s">
        <v>57</v>
      </c>
      <c r="I26" s="178" t="s">
        <v>58</v>
      </c>
      <c r="J26" s="178" t="s">
        <v>57</v>
      </c>
      <c r="K26" s="178" t="s">
        <v>58</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0.05</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0.13</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西之表市地方卸売市場特別会計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交通災害共済事業特別会計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0.01</v>
      </c>
    </row>
    <row r="32" spans="1:11" x14ac:dyDescent="0.15">
      <c r="A32" s="178" t="str">
        <f>IF(連結実質赤字比率に係る赤字・黒字の構成分析!C$38="",NA(),連結実質赤字比率に係る赤字・黒字の構成分析!C$38)</f>
        <v>後期高齢者医療保険特別会計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0.01</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0.01</v>
      </c>
    </row>
    <row r="33" spans="1:16" x14ac:dyDescent="0.15">
      <c r="A33" s="178" t="str">
        <f>IF(連結実質赤字比率に係る赤字・黒字の構成分析!C$37="",NA(),連結実質赤字比率に係る赤字・黒字の構成分析!C$37)</f>
        <v>介護保険特別会計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0.02</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0.02</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1.0900000000000001</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1.17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1.04</v>
      </c>
    </row>
    <row r="34" spans="1:16" x14ac:dyDescent="0.15">
      <c r="A34" s="178" t="str">
        <f>IF(連結実質赤字比率に係る赤字・黒字の構成分析!C$36="",NA(),連結実質赤字比率に係る赤字・黒字の構成分析!C$36)</f>
        <v>国民健康保険特別会計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1.22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1.31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1.82</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1.33</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2.36</v>
      </c>
    </row>
    <row r="35" spans="1:16" x14ac:dyDescent="0.15">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3.72</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4.95</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3.66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4.43</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5.28</v>
      </c>
    </row>
    <row r="36" spans="1:16" x14ac:dyDescent="0.15">
      <c r="A36" s="178" t="str">
        <f>IF(連結実質赤字比率に係る赤字・黒字の構成分析!C$34="",NA(),連結実質赤字比率に係る赤字・黒字の構成分析!C$34)</f>
        <v>西之表市水道事業会計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3.97</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3.58</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5.92</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6.91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7.39</v>
      </c>
    </row>
    <row r="39" spans="1:16" x14ac:dyDescent="0.15">
      <c r="A39" s="147" t="s">
        <v>59</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60</v>
      </c>
      <c r="C41" s="179"/>
      <c r="D41" s="179" t="s">
        <v>61</v>
      </c>
      <c r="E41" s="179" t="s">
        <v>60</v>
      </c>
      <c r="F41" s="179"/>
      <c r="G41" s="179" t="s">
        <v>61</v>
      </c>
      <c r="H41" s="179" t="s">
        <v>60</v>
      </c>
      <c r="I41" s="179"/>
      <c r="J41" s="179" t="s">
        <v>61</v>
      </c>
      <c r="K41" s="179" t="s">
        <v>60</v>
      </c>
      <c r="L41" s="179"/>
      <c r="M41" s="179" t="s">
        <v>61</v>
      </c>
      <c r="N41" s="179" t="s">
        <v>60</v>
      </c>
      <c r="O41" s="179"/>
      <c r="P41" s="179" t="s">
        <v>61</v>
      </c>
    </row>
    <row r="42" spans="1:16" x14ac:dyDescent="0.15">
      <c r="A42" s="179" t="s">
        <v>62</v>
      </c>
      <c r="B42" s="179"/>
      <c r="C42" s="179"/>
      <c r="D42" s="179">
        <f>'実質公債費比率（分子）の構造'!K$52</f>
        <v>865</v>
      </c>
      <c r="E42" s="179"/>
      <c r="F42" s="179"/>
      <c r="G42" s="179">
        <f>'実質公債費比率（分子）の構造'!L$52</f>
        <v>926</v>
      </c>
      <c r="H42" s="179"/>
      <c r="I42" s="179"/>
      <c r="J42" s="179">
        <f>'実質公債費比率（分子）の構造'!M$52</f>
        <v>895</v>
      </c>
      <c r="K42" s="179"/>
      <c r="L42" s="179"/>
      <c r="M42" s="179">
        <f>'実質公債費比率（分子）の構造'!N$52</f>
        <v>884</v>
      </c>
      <c r="N42" s="179"/>
      <c r="O42" s="179"/>
      <c r="P42" s="179">
        <f>'実質公債費比率（分子）の構造'!O$52</f>
        <v>891</v>
      </c>
    </row>
    <row r="43" spans="1:16" x14ac:dyDescent="0.15">
      <c r="A43" s="179" t="s">
        <v>63</v>
      </c>
      <c r="B43" s="179">
        <f>'実質公債費比率（分子）の構造'!K$51</f>
        <v>0</v>
      </c>
      <c r="C43" s="179"/>
      <c r="D43" s="179"/>
      <c r="E43" s="179">
        <f>'実質公債費比率（分子）の構造'!L$51</f>
        <v>1</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64</v>
      </c>
      <c r="B44" s="179">
        <f>'実質公債費比率（分子）の構造'!K$50</f>
        <v>11</v>
      </c>
      <c r="C44" s="179"/>
      <c r="D44" s="179"/>
      <c r="E44" s="179">
        <f>'実質公債費比率（分子）の構造'!L$50</f>
        <v>11</v>
      </c>
      <c r="F44" s="179"/>
      <c r="G44" s="179"/>
      <c r="H44" s="179">
        <f>'実質公債費比率（分子）の構造'!M$50</f>
        <v>11</v>
      </c>
      <c r="I44" s="179"/>
      <c r="J44" s="179"/>
      <c r="K44" s="179">
        <f>'実質公債費比率（分子）の構造'!N$50</f>
        <v>11</v>
      </c>
      <c r="L44" s="179"/>
      <c r="M44" s="179"/>
      <c r="N44" s="179">
        <f>'実質公債費比率（分子）の構造'!O$50</f>
        <v>11</v>
      </c>
      <c r="O44" s="179"/>
      <c r="P44" s="179"/>
    </row>
    <row r="45" spans="1:16" x14ac:dyDescent="0.15">
      <c r="A45" s="179" t="s">
        <v>65</v>
      </c>
      <c r="B45" s="179">
        <f>'実質公債費比率（分子）の構造'!K$49</f>
        <v>107</v>
      </c>
      <c r="C45" s="179"/>
      <c r="D45" s="179"/>
      <c r="E45" s="179">
        <f>'実質公債費比率（分子）の構造'!L$49</f>
        <v>225</v>
      </c>
      <c r="F45" s="179"/>
      <c r="G45" s="179"/>
      <c r="H45" s="179">
        <f>'実質公債費比率（分子）の構造'!M$49</f>
        <v>216</v>
      </c>
      <c r="I45" s="179"/>
      <c r="J45" s="179"/>
      <c r="K45" s="179">
        <f>'実質公債費比率（分子）の構造'!N$49</f>
        <v>215</v>
      </c>
      <c r="L45" s="179"/>
      <c r="M45" s="179"/>
      <c r="N45" s="179">
        <f>'実質公債費比率（分子）の構造'!O$49</f>
        <v>214</v>
      </c>
      <c r="O45" s="179"/>
      <c r="P45" s="179"/>
    </row>
    <row r="46" spans="1:16" x14ac:dyDescent="0.15">
      <c r="A46" s="179" t="s">
        <v>66</v>
      </c>
      <c r="B46" s="179">
        <f>'実質公債費比率（分子）の構造'!K$48</f>
        <v>22</v>
      </c>
      <c r="C46" s="179"/>
      <c r="D46" s="179"/>
      <c r="E46" s="179">
        <f>'実質公債費比率（分子）の構造'!L$48</f>
        <v>22</v>
      </c>
      <c r="F46" s="179"/>
      <c r="G46" s="179"/>
      <c r="H46" s="179">
        <f>'実質公債費比率（分子）の構造'!M$48</f>
        <v>10</v>
      </c>
      <c r="I46" s="179"/>
      <c r="J46" s="179"/>
      <c r="K46" s="179">
        <f>'実質公債費比率（分子）の構造'!N$48</f>
        <v>10</v>
      </c>
      <c r="L46" s="179"/>
      <c r="M46" s="179"/>
      <c r="N46" s="179">
        <f>'実質公債費比率（分子）の構造'!O$48</f>
        <v>9</v>
      </c>
      <c r="O46" s="179"/>
      <c r="P46" s="179"/>
    </row>
    <row r="47" spans="1:16" x14ac:dyDescent="0.15">
      <c r="A47" s="179" t="s">
        <v>67</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68</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69</v>
      </c>
      <c r="B49" s="179">
        <f>'実質公債費比率（分子）の構造'!K$45</f>
        <v>1098</v>
      </c>
      <c r="C49" s="179"/>
      <c r="D49" s="179"/>
      <c r="E49" s="179">
        <f>'実質公債費比率（分子）の構造'!L$45</f>
        <v>1135</v>
      </c>
      <c r="F49" s="179"/>
      <c r="G49" s="179"/>
      <c r="H49" s="179">
        <f>'実質公債費比率（分子）の構造'!M$45</f>
        <v>1105</v>
      </c>
      <c r="I49" s="179"/>
      <c r="J49" s="179"/>
      <c r="K49" s="179">
        <f>'実質公債費比率（分子）の構造'!N$45</f>
        <v>1092</v>
      </c>
      <c r="L49" s="179"/>
      <c r="M49" s="179"/>
      <c r="N49" s="179">
        <f>'実質公債費比率（分子）の構造'!O$45</f>
        <v>1149</v>
      </c>
      <c r="O49" s="179"/>
      <c r="P49" s="179"/>
    </row>
    <row r="50" spans="1:16" x14ac:dyDescent="0.15">
      <c r="A50" s="179" t="s">
        <v>70</v>
      </c>
      <c r="B50" s="179" t="e">
        <f>NA()</f>
        <v>#N/A</v>
      </c>
      <c r="C50" s="179">
        <f>IF(ISNUMBER('実質公債費比率（分子）の構造'!K$53),'実質公債費比率（分子）の構造'!K$53,NA())</f>
        <v>373</v>
      </c>
      <c r="D50" s="179" t="e">
        <f>NA()</f>
        <v>#N/A</v>
      </c>
      <c r="E50" s="179" t="e">
        <f>NA()</f>
        <v>#N/A</v>
      </c>
      <c r="F50" s="179">
        <f>IF(ISNUMBER('実質公債費比率（分子）の構造'!L$53),'実質公債費比率（分子）の構造'!L$53,NA())</f>
        <v>468</v>
      </c>
      <c r="G50" s="179" t="e">
        <f>NA()</f>
        <v>#N/A</v>
      </c>
      <c r="H50" s="179" t="e">
        <f>NA()</f>
        <v>#N/A</v>
      </c>
      <c r="I50" s="179">
        <f>IF(ISNUMBER('実質公債費比率（分子）の構造'!M$53),'実質公債費比率（分子）の構造'!M$53,NA())</f>
        <v>447</v>
      </c>
      <c r="J50" s="179" t="e">
        <f>NA()</f>
        <v>#N/A</v>
      </c>
      <c r="K50" s="179" t="e">
        <f>NA()</f>
        <v>#N/A</v>
      </c>
      <c r="L50" s="179">
        <f>IF(ISNUMBER('実質公債費比率（分子）の構造'!N$53),'実質公債費比率（分子）の構造'!N$53,NA())</f>
        <v>444</v>
      </c>
      <c r="M50" s="179" t="e">
        <f>NA()</f>
        <v>#N/A</v>
      </c>
      <c r="N50" s="179" t="e">
        <f>NA()</f>
        <v>#N/A</v>
      </c>
      <c r="O50" s="179">
        <f>IF(ISNUMBER('実質公債費比率（分子）の構造'!O$53),'実質公債費比率（分子）の構造'!O$53,NA())</f>
        <v>492</v>
      </c>
      <c r="P50" s="179" t="e">
        <f>NA()</f>
        <v>#N/A</v>
      </c>
    </row>
    <row r="53" spans="1:16" x14ac:dyDescent="0.15">
      <c r="A53" s="147" t="s">
        <v>71</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72</v>
      </c>
      <c r="C55" s="178"/>
      <c r="D55" s="178" t="s">
        <v>73</v>
      </c>
      <c r="E55" s="178" t="s">
        <v>72</v>
      </c>
      <c r="F55" s="178"/>
      <c r="G55" s="178" t="s">
        <v>73</v>
      </c>
      <c r="H55" s="178" t="s">
        <v>72</v>
      </c>
      <c r="I55" s="178"/>
      <c r="J55" s="178" t="s">
        <v>73</v>
      </c>
      <c r="K55" s="178" t="s">
        <v>72</v>
      </c>
      <c r="L55" s="178"/>
      <c r="M55" s="178" t="s">
        <v>73</v>
      </c>
      <c r="N55" s="178" t="s">
        <v>72</v>
      </c>
      <c r="O55" s="178"/>
      <c r="P55" s="178" t="s">
        <v>73</v>
      </c>
    </row>
    <row r="56" spans="1:16" x14ac:dyDescent="0.15">
      <c r="A56" s="178" t="s">
        <v>42</v>
      </c>
      <c r="B56" s="178"/>
      <c r="C56" s="178"/>
      <c r="D56" s="178">
        <f>'将来負担比率（分子）の構造'!I$52</f>
        <v>7991</v>
      </c>
      <c r="E56" s="178"/>
      <c r="F56" s="178"/>
      <c r="G56" s="178">
        <f>'将来負担比率（分子）の構造'!J$52</f>
        <v>8430</v>
      </c>
      <c r="H56" s="178"/>
      <c r="I56" s="178"/>
      <c r="J56" s="178">
        <f>'将来負担比率（分子）の構造'!K$52</f>
        <v>8178</v>
      </c>
      <c r="K56" s="178"/>
      <c r="L56" s="178"/>
      <c r="M56" s="178">
        <f>'将来負担比率（分子）の構造'!L$52</f>
        <v>7965</v>
      </c>
      <c r="N56" s="178"/>
      <c r="O56" s="178"/>
      <c r="P56" s="178">
        <f>'将来負担比率（分子）の構造'!M$52</f>
        <v>8302</v>
      </c>
    </row>
    <row r="57" spans="1:16" x14ac:dyDescent="0.15">
      <c r="A57" s="178" t="s">
        <v>41</v>
      </c>
      <c r="B57" s="178"/>
      <c r="C57" s="178"/>
      <c r="D57" s="178">
        <f>'将来負担比率（分子）の構造'!I$51</f>
        <v>577</v>
      </c>
      <c r="E57" s="178"/>
      <c r="F57" s="178"/>
      <c r="G57" s="178">
        <f>'将来負担比率（分子）の構造'!J$51</f>
        <v>535</v>
      </c>
      <c r="H57" s="178"/>
      <c r="I57" s="178"/>
      <c r="J57" s="178">
        <f>'将来負担比率（分子）の構造'!K$51</f>
        <v>451</v>
      </c>
      <c r="K57" s="178"/>
      <c r="L57" s="178"/>
      <c r="M57" s="178">
        <f>'将来負担比率（分子）の構造'!L$51</f>
        <v>393</v>
      </c>
      <c r="N57" s="178"/>
      <c r="O57" s="178"/>
      <c r="P57" s="178">
        <f>'将来負担比率（分子）の構造'!M$51</f>
        <v>386</v>
      </c>
    </row>
    <row r="58" spans="1:16" x14ac:dyDescent="0.15">
      <c r="A58" s="178" t="s">
        <v>40</v>
      </c>
      <c r="B58" s="178"/>
      <c r="C58" s="178"/>
      <c r="D58" s="178">
        <f>'将来負担比率（分子）の構造'!I$50</f>
        <v>2246</v>
      </c>
      <c r="E58" s="178"/>
      <c r="F58" s="178"/>
      <c r="G58" s="178">
        <f>'将来負担比率（分子）の構造'!J$50</f>
        <v>2720</v>
      </c>
      <c r="H58" s="178"/>
      <c r="I58" s="178"/>
      <c r="J58" s="178">
        <f>'将来負担比率（分子）の構造'!K$50</f>
        <v>2908</v>
      </c>
      <c r="K58" s="178"/>
      <c r="L58" s="178"/>
      <c r="M58" s="178">
        <f>'将来負担比率（分子）の構造'!L$50</f>
        <v>3236</v>
      </c>
      <c r="N58" s="178"/>
      <c r="O58" s="178"/>
      <c r="P58" s="178">
        <f>'将来負担比率（分子）の構造'!M$50</f>
        <v>3220</v>
      </c>
    </row>
    <row r="59" spans="1:16" x14ac:dyDescent="0.15">
      <c r="A59" s="178" t="s">
        <v>38</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37</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35</v>
      </c>
      <c r="B61" s="178">
        <f>'将来負担比率（分子）の構造'!I$46</f>
        <v>7</v>
      </c>
      <c r="C61" s="178"/>
      <c r="D61" s="178"/>
      <c r="E61" s="178">
        <f>'将来負担比率（分子）の構造'!J$46</f>
        <v>5</v>
      </c>
      <c r="F61" s="178"/>
      <c r="G61" s="178"/>
      <c r="H61" s="178">
        <f>'将来負担比率（分子）の構造'!K$46</f>
        <v>4</v>
      </c>
      <c r="I61" s="178"/>
      <c r="J61" s="178"/>
      <c r="K61" s="178">
        <f>'将来負担比率（分子）の構造'!L$46</f>
        <v>3</v>
      </c>
      <c r="L61" s="178"/>
      <c r="M61" s="178"/>
      <c r="N61" s="178">
        <f>'将来負担比率（分子）の構造'!M$46</f>
        <v>2</v>
      </c>
      <c r="O61" s="178"/>
      <c r="P61" s="178"/>
    </row>
    <row r="62" spans="1:16" x14ac:dyDescent="0.15">
      <c r="A62" s="178" t="s">
        <v>34</v>
      </c>
      <c r="B62" s="178">
        <f>'将来負担比率（分子）の構造'!I$45</f>
        <v>1760</v>
      </c>
      <c r="C62" s="178"/>
      <c r="D62" s="178"/>
      <c r="E62" s="178">
        <f>'将来負担比率（分子）の構造'!J$45</f>
        <v>1606</v>
      </c>
      <c r="F62" s="178"/>
      <c r="G62" s="178"/>
      <c r="H62" s="178">
        <f>'将来負担比率（分子）の構造'!K$45</f>
        <v>1593</v>
      </c>
      <c r="I62" s="178"/>
      <c r="J62" s="178"/>
      <c r="K62" s="178">
        <f>'将来負担比率（分子）の構造'!L$45</f>
        <v>1559</v>
      </c>
      <c r="L62" s="178"/>
      <c r="M62" s="178"/>
      <c r="N62" s="178">
        <f>'将来負担比率（分子）の構造'!M$45</f>
        <v>1475</v>
      </c>
      <c r="O62" s="178"/>
      <c r="P62" s="178"/>
    </row>
    <row r="63" spans="1:16" x14ac:dyDescent="0.15">
      <c r="A63" s="178" t="s">
        <v>33</v>
      </c>
      <c r="B63" s="178">
        <f>'将来負担比率（分子）の構造'!I$44</f>
        <v>2087</v>
      </c>
      <c r="C63" s="178"/>
      <c r="D63" s="178"/>
      <c r="E63" s="178">
        <f>'将来負担比率（分子）の構造'!J$44</f>
        <v>2071</v>
      </c>
      <c r="F63" s="178"/>
      <c r="G63" s="178"/>
      <c r="H63" s="178">
        <f>'将来負担比率（分子）の構造'!K$44</f>
        <v>1844</v>
      </c>
      <c r="I63" s="178"/>
      <c r="J63" s="178"/>
      <c r="K63" s="178">
        <f>'将来負担比率（分子）の構造'!L$44</f>
        <v>1674</v>
      </c>
      <c r="L63" s="178"/>
      <c r="M63" s="178"/>
      <c r="N63" s="178">
        <f>'将来負担比率（分子）の構造'!M$44</f>
        <v>1486</v>
      </c>
      <c r="O63" s="178"/>
      <c r="P63" s="178"/>
    </row>
    <row r="64" spans="1:16" x14ac:dyDescent="0.15">
      <c r="A64" s="178" t="s">
        <v>32</v>
      </c>
      <c r="B64" s="178">
        <f>'将来負担比率（分子）の構造'!I$43</f>
        <v>306</v>
      </c>
      <c r="C64" s="178"/>
      <c r="D64" s="178"/>
      <c r="E64" s="178">
        <f>'将来負担比率（分子）の構造'!J$43</f>
        <v>294</v>
      </c>
      <c r="F64" s="178"/>
      <c r="G64" s="178"/>
      <c r="H64" s="178">
        <f>'将来負担比率（分子）の構造'!K$43</f>
        <v>351</v>
      </c>
      <c r="I64" s="178"/>
      <c r="J64" s="178"/>
      <c r="K64" s="178">
        <f>'将来負担比率（分子）の構造'!L$43</f>
        <v>417</v>
      </c>
      <c r="L64" s="178"/>
      <c r="M64" s="178"/>
      <c r="N64" s="178">
        <f>'将来負担比率（分子）の構造'!M$43</f>
        <v>560</v>
      </c>
      <c r="O64" s="178"/>
      <c r="P64" s="178"/>
    </row>
    <row r="65" spans="1:16" x14ac:dyDescent="0.15">
      <c r="A65" s="178" t="s">
        <v>31</v>
      </c>
      <c r="B65" s="178">
        <f>'将来負担比率（分子）の構造'!I$42</f>
        <v>97</v>
      </c>
      <c r="C65" s="178"/>
      <c r="D65" s="178"/>
      <c r="E65" s="178">
        <f>'将来負担比率（分子）の構造'!J$42</f>
        <v>86</v>
      </c>
      <c r="F65" s="178"/>
      <c r="G65" s="178"/>
      <c r="H65" s="178">
        <f>'将来負担比率（分子）の構造'!K$42</f>
        <v>76</v>
      </c>
      <c r="I65" s="178"/>
      <c r="J65" s="178"/>
      <c r="K65" s="178">
        <f>'将来負担比率（分子）の構造'!L$42</f>
        <v>65</v>
      </c>
      <c r="L65" s="178"/>
      <c r="M65" s="178"/>
      <c r="N65" s="178">
        <f>'将来負担比率（分子）の構造'!M$42</f>
        <v>54</v>
      </c>
      <c r="O65" s="178"/>
      <c r="P65" s="178"/>
    </row>
    <row r="66" spans="1:16" x14ac:dyDescent="0.15">
      <c r="A66" s="178" t="s">
        <v>30</v>
      </c>
      <c r="B66" s="178">
        <f>'将来負担比率（分子）の構造'!I$41</f>
        <v>9879</v>
      </c>
      <c r="C66" s="178"/>
      <c r="D66" s="178"/>
      <c r="E66" s="178">
        <f>'将来負担比率（分子）の構造'!J$41</f>
        <v>10792</v>
      </c>
      <c r="F66" s="178"/>
      <c r="G66" s="178"/>
      <c r="H66" s="178">
        <f>'将来負担比率（分子）の構造'!K$41</f>
        <v>10480</v>
      </c>
      <c r="I66" s="178"/>
      <c r="J66" s="178"/>
      <c r="K66" s="178">
        <f>'将来負担比率（分子）の構造'!L$41</f>
        <v>10133</v>
      </c>
      <c r="L66" s="178"/>
      <c r="M66" s="178"/>
      <c r="N66" s="178">
        <f>'将来負担比率（分子）の構造'!M$41</f>
        <v>10583</v>
      </c>
      <c r="O66" s="178"/>
      <c r="P66" s="178"/>
    </row>
    <row r="67" spans="1:16" x14ac:dyDescent="0.15">
      <c r="A67" s="178" t="s">
        <v>74</v>
      </c>
      <c r="B67" s="178" t="e">
        <f>NA()</f>
        <v>#N/A</v>
      </c>
      <c r="C67" s="178">
        <f>IF(ISNUMBER('将来負担比率（分子）の構造'!I$53), IF('将来負担比率（分子）の構造'!I$53 &lt; 0, 0, '将来負担比率（分子）の構造'!I$53), NA())</f>
        <v>3320</v>
      </c>
      <c r="D67" s="178" t="e">
        <f>NA()</f>
        <v>#N/A</v>
      </c>
      <c r="E67" s="178" t="e">
        <f>NA()</f>
        <v>#N/A</v>
      </c>
      <c r="F67" s="178">
        <f>IF(ISNUMBER('将来負担比率（分子）の構造'!J$53), IF('将来負担比率（分子）の構造'!J$53 &lt; 0, 0, '将来負担比率（分子）の構造'!J$53), NA())</f>
        <v>3169</v>
      </c>
      <c r="G67" s="178" t="e">
        <f>NA()</f>
        <v>#N/A</v>
      </c>
      <c r="H67" s="178" t="e">
        <f>NA()</f>
        <v>#N/A</v>
      </c>
      <c r="I67" s="178">
        <f>IF(ISNUMBER('将来負担比率（分子）の構造'!K$53), IF('将来負担比率（分子）の構造'!K$53 &lt; 0, 0, '将来負担比率（分子）の構造'!K$53), NA())</f>
        <v>2811</v>
      </c>
      <c r="J67" s="178" t="e">
        <f>NA()</f>
        <v>#N/A</v>
      </c>
      <c r="K67" s="178" t="e">
        <f>NA()</f>
        <v>#N/A</v>
      </c>
      <c r="L67" s="178">
        <f>IF(ISNUMBER('将来負担比率（分子）の構造'!L$53), IF('将来負担比率（分子）の構造'!L$53 &lt; 0, 0, '将来負担比率（分子）の構造'!L$53), NA())</f>
        <v>2256</v>
      </c>
      <c r="M67" s="178" t="e">
        <f>NA()</f>
        <v>#N/A</v>
      </c>
      <c r="N67" s="178" t="e">
        <f>NA()</f>
        <v>#N/A</v>
      </c>
      <c r="O67" s="178">
        <f>IF(ISNUMBER('将来負担比率（分子）の構造'!M$53), IF('将来負担比率（分子）の構造'!M$53 &lt; 0, 0, '将来負担比率（分子）の構造'!M$53), NA())</f>
        <v>2251</v>
      </c>
      <c r="P67" s="178" t="e">
        <f>NA()</f>
        <v>#N/A</v>
      </c>
    </row>
    <row r="70" spans="1:16" x14ac:dyDescent="0.15">
      <c r="A70" s="180" t="s">
        <v>75</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76</v>
      </c>
      <c r="B72" s="182">
        <f>基金残高に係る経年分析!F55</f>
        <v>1516</v>
      </c>
      <c r="C72" s="182">
        <f>基金残高に係る経年分析!G55</f>
        <v>1781</v>
      </c>
      <c r="D72" s="182">
        <f>基金残高に係る経年分析!H55</f>
        <v>1760</v>
      </c>
    </row>
    <row r="73" spans="1:16" x14ac:dyDescent="0.15">
      <c r="A73" s="181" t="s">
        <v>77</v>
      </c>
      <c r="B73" s="182">
        <f>基金残高に係る経年分析!F56</f>
        <v>642</v>
      </c>
      <c r="C73" s="182">
        <f>基金残高に係る経年分析!G56</f>
        <v>642</v>
      </c>
      <c r="D73" s="182">
        <f>基金残高に係る経年分析!H56</f>
        <v>642</v>
      </c>
    </row>
    <row r="74" spans="1:16" x14ac:dyDescent="0.15">
      <c r="A74" s="181" t="s">
        <v>78</v>
      </c>
      <c r="B74" s="182">
        <f>基金残高に係る経年分析!F57</f>
        <v>644</v>
      </c>
      <c r="C74" s="182">
        <f>基金残高に係る経年分析!G57</f>
        <v>681</v>
      </c>
      <c r="D74" s="182">
        <f>基金残高に係る経年分析!H57</f>
        <v>647</v>
      </c>
    </row>
  </sheetData>
  <sheetProtection algorithmName="SHA-512" hashValue="yG725PUugcxQwyxWg9y3uX6a2MOJG45B/P3J6p2JWeOI5qZj/VAfTMlcIZ+gOObdN6tM4GWEYicgSlHr/7UgLw==" saltValue="DXZoft/rFNWmycdGPdH2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793" t="s">
        <v>214</v>
      </c>
      <c r="DI1" s="794"/>
      <c r="DJ1" s="794"/>
      <c r="DK1" s="794"/>
      <c r="DL1" s="794"/>
      <c r="DM1" s="794"/>
      <c r="DN1" s="795"/>
      <c r="DO1" s="223"/>
      <c r="DP1" s="793" t="s">
        <v>215</v>
      </c>
      <c r="DQ1" s="794"/>
      <c r="DR1" s="794"/>
      <c r="DS1" s="794"/>
      <c r="DT1" s="794"/>
      <c r="DU1" s="794"/>
      <c r="DV1" s="794"/>
      <c r="DW1" s="794"/>
      <c r="DX1" s="794"/>
      <c r="DY1" s="794"/>
      <c r="DZ1" s="794"/>
      <c r="EA1" s="794"/>
      <c r="EB1" s="794"/>
      <c r="EC1" s="795"/>
      <c r="ED1" s="221"/>
      <c r="EE1" s="221"/>
      <c r="EF1" s="221"/>
      <c r="EG1" s="221"/>
      <c r="EH1" s="221"/>
      <c r="EI1" s="221"/>
      <c r="EJ1" s="221"/>
      <c r="EK1" s="221"/>
      <c r="EL1" s="221"/>
      <c r="EM1" s="221"/>
    </row>
    <row r="2" spans="2:143" ht="22.5" customHeight="1" x14ac:dyDescent="0.15">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7" customFormat="1" ht="11.25" customHeight="1" x14ac:dyDescent="0.15">
      <c r="B5" s="760" t="s">
        <v>227</v>
      </c>
      <c r="C5" s="761"/>
      <c r="D5" s="761"/>
      <c r="E5" s="761"/>
      <c r="F5" s="761"/>
      <c r="G5" s="761"/>
      <c r="H5" s="761"/>
      <c r="I5" s="761"/>
      <c r="J5" s="761"/>
      <c r="K5" s="761"/>
      <c r="L5" s="761"/>
      <c r="M5" s="761"/>
      <c r="N5" s="761"/>
      <c r="O5" s="761"/>
      <c r="P5" s="761"/>
      <c r="Q5" s="762"/>
      <c r="R5" s="726">
        <v>1420392</v>
      </c>
      <c r="S5" s="727"/>
      <c r="T5" s="727"/>
      <c r="U5" s="727"/>
      <c r="V5" s="727"/>
      <c r="W5" s="727"/>
      <c r="X5" s="727"/>
      <c r="Y5" s="773"/>
      <c r="Z5" s="791">
        <v>12.9</v>
      </c>
      <c r="AA5" s="791"/>
      <c r="AB5" s="791"/>
      <c r="AC5" s="791"/>
      <c r="AD5" s="792">
        <v>1397086</v>
      </c>
      <c r="AE5" s="792"/>
      <c r="AF5" s="792"/>
      <c r="AG5" s="792"/>
      <c r="AH5" s="792"/>
      <c r="AI5" s="792"/>
      <c r="AJ5" s="792"/>
      <c r="AK5" s="792"/>
      <c r="AL5" s="774">
        <v>25.2</v>
      </c>
      <c r="AM5" s="743"/>
      <c r="AN5" s="743"/>
      <c r="AO5" s="775"/>
      <c r="AP5" s="760" t="s">
        <v>228</v>
      </c>
      <c r="AQ5" s="761"/>
      <c r="AR5" s="761"/>
      <c r="AS5" s="761"/>
      <c r="AT5" s="761"/>
      <c r="AU5" s="761"/>
      <c r="AV5" s="761"/>
      <c r="AW5" s="761"/>
      <c r="AX5" s="761"/>
      <c r="AY5" s="761"/>
      <c r="AZ5" s="761"/>
      <c r="BA5" s="761"/>
      <c r="BB5" s="761"/>
      <c r="BC5" s="761"/>
      <c r="BD5" s="761"/>
      <c r="BE5" s="761"/>
      <c r="BF5" s="762"/>
      <c r="BG5" s="661">
        <v>1397086</v>
      </c>
      <c r="BH5" s="664"/>
      <c r="BI5" s="664"/>
      <c r="BJ5" s="664"/>
      <c r="BK5" s="664"/>
      <c r="BL5" s="664"/>
      <c r="BM5" s="664"/>
      <c r="BN5" s="665"/>
      <c r="BO5" s="723">
        <v>98.4</v>
      </c>
      <c r="BP5" s="723"/>
      <c r="BQ5" s="723"/>
      <c r="BR5" s="723"/>
      <c r="BS5" s="724">
        <v>6358</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87202</v>
      </c>
      <c r="S6" s="664"/>
      <c r="T6" s="664"/>
      <c r="U6" s="664"/>
      <c r="V6" s="664"/>
      <c r="W6" s="664"/>
      <c r="X6" s="664"/>
      <c r="Y6" s="665"/>
      <c r="Z6" s="723">
        <v>0.8</v>
      </c>
      <c r="AA6" s="723"/>
      <c r="AB6" s="723"/>
      <c r="AC6" s="723"/>
      <c r="AD6" s="724">
        <v>87202</v>
      </c>
      <c r="AE6" s="724"/>
      <c r="AF6" s="724"/>
      <c r="AG6" s="724"/>
      <c r="AH6" s="724"/>
      <c r="AI6" s="724"/>
      <c r="AJ6" s="724"/>
      <c r="AK6" s="724"/>
      <c r="AL6" s="666">
        <v>1.6</v>
      </c>
      <c r="AM6" s="667"/>
      <c r="AN6" s="667"/>
      <c r="AO6" s="725"/>
      <c r="AP6" s="658" t="s">
        <v>233</v>
      </c>
      <c r="AQ6" s="659"/>
      <c r="AR6" s="659"/>
      <c r="AS6" s="659"/>
      <c r="AT6" s="659"/>
      <c r="AU6" s="659"/>
      <c r="AV6" s="659"/>
      <c r="AW6" s="659"/>
      <c r="AX6" s="659"/>
      <c r="AY6" s="659"/>
      <c r="AZ6" s="659"/>
      <c r="BA6" s="659"/>
      <c r="BB6" s="659"/>
      <c r="BC6" s="659"/>
      <c r="BD6" s="659"/>
      <c r="BE6" s="659"/>
      <c r="BF6" s="660"/>
      <c r="BG6" s="661">
        <v>1397086</v>
      </c>
      <c r="BH6" s="664"/>
      <c r="BI6" s="664"/>
      <c r="BJ6" s="664"/>
      <c r="BK6" s="664"/>
      <c r="BL6" s="664"/>
      <c r="BM6" s="664"/>
      <c r="BN6" s="665"/>
      <c r="BO6" s="723">
        <v>98.4</v>
      </c>
      <c r="BP6" s="723"/>
      <c r="BQ6" s="723"/>
      <c r="BR6" s="723"/>
      <c r="BS6" s="724">
        <v>6358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124581</v>
      </c>
      <c r="CS6" s="664"/>
      <c r="CT6" s="664"/>
      <c r="CU6" s="664"/>
      <c r="CV6" s="664"/>
      <c r="CW6" s="664"/>
      <c r="CX6" s="664"/>
      <c r="CY6" s="665"/>
      <c r="CZ6" s="774">
        <v>1.2</v>
      </c>
      <c r="DA6" s="743"/>
      <c r="DB6" s="743"/>
      <c r="DC6" s="777"/>
      <c r="DD6" s="669" t="s">
        <v>128</v>
      </c>
      <c r="DE6" s="664"/>
      <c r="DF6" s="664"/>
      <c r="DG6" s="664"/>
      <c r="DH6" s="664"/>
      <c r="DI6" s="664"/>
      <c r="DJ6" s="664"/>
      <c r="DK6" s="664"/>
      <c r="DL6" s="664"/>
      <c r="DM6" s="664"/>
      <c r="DN6" s="664"/>
      <c r="DO6" s="664"/>
      <c r="DP6" s="665"/>
      <c r="DQ6" s="669">
        <v>124581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2395</v>
      </c>
      <c r="S7" s="664"/>
      <c r="T7" s="664"/>
      <c r="U7" s="664"/>
      <c r="V7" s="664"/>
      <c r="W7" s="664"/>
      <c r="X7" s="664"/>
      <c r="Y7" s="665"/>
      <c r="Z7" s="723">
        <v>0</v>
      </c>
      <c r="AA7" s="723"/>
      <c r="AB7" s="723"/>
      <c r="AC7" s="723"/>
      <c r="AD7" s="724">
        <v>2395</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588658</v>
      </c>
      <c r="BH7" s="664"/>
      <c r="BI7" s="664"/>
      <c r="BJ7" s="664"/>
      <c r="BK7" s="664"/>
      <c r="BL7" s="664"/>
      <c r="BM7" s="664"/>
      <c r="BN7" s="665"/>
      <c r="BO7" s="723">
        <v>41.4</v>
      </c>
      <c r="BP7" s="723"/>
      <c r="BQ7" s="723"/>
      <c r="BR7" s="723"/>
      <c r="BS7" s="724">
        <v>6358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1835867</v>
      </c>
      <c r="CS7" s="664"/>
      <c r="CT7" s="664"/>
      <c r="CU7" s="664"/>
      <c r="CV7" s="664"/>
      <c r="CW7" s="664"/>
      <c r="CX7" s="664"/>
      <c r="CY7" s="665"/>
      <c r="CZ7" s="723">
        <v>17.2</v>
      </c>
      <c r="DA7" s="723"/>
      <c r="DB7" s="723"/>
      <c r="DC7" s="723"/>
      <c r="DD7" s="669">
        <v>115339</v>
      </c>
      <c r="DE7" s="664"/>
      <c r="DF7" s="664"/>
      <c r="DG7" s="664"/>
      <c r="DH7" s="664"/>
      <c r="DI7" s="664"/>
      <c r="DJ7" s="664"/>
      <c r="DK7" s="664"/>
      <c r="DL7" s="664"/>
      <c r="DM7" s="664"/>
      <c r="DN7" s="664"/>
      <c r="DO7" s="664"/>
      <c r="DP7" s="665"/>
      <c r="DQ7" s="669">
        <v>1560825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2655</v>
      </c>
      <c r="S8" s="664"/>
      <c r="T8" s="664"/>
      <c r="U8" s="664"/>
      <c r="V8" s="664"/>
      <c r="W8" s="664"/>
      <c r="X8" s="664"/>
      <c r="Y8" s="665"/>
      <c r="Z8" s="723">
        <v>0</v>
      </c>
      <c r="AA8" s="723"/>
      <c r="AB8" s="723"/>
      <c r="AC8" s="723"/>
      <c r="AD8" s="724">
        <v>2655</v>
      </c>
      <c r="AE8" s="724"/>
      <c r="AF8" s="724"/>
      <c r="AG8" s="724"/>
      <c r="AH8" s="724"/>
      <c r="AI8" s="724"/>
      <c r="AJ8" s="724"/>
      <c r="AK8" s="724"/>
      <c r="AL8" s="666">
        <v>0</v>
      </c>
      <c r="AM8" s="667"/>
      <c r="AN8" s="667"/>
      <c r="AO8" s="725"/>
      <c r="AP8" s="658" t="s">
        <v>239</v>
      </c>
      <c r="AQ8" s="659"/>
      <c r="AR8" s="659"/>
      <c r="AS8" s="659"/>
      <c r="AT8" s="659"/>
      <c r="AU8" s="659"/>
      <c r="AV8" s="659"/>
      <c r="AW8" s="659"/>
      <c r="AX8" s="659"/>
      <c r="AY8" s="659"/>
      <c r="AZ8" s="659"/>
      <c r="BA8" s="659"/>
      <c r="BB8" s="659"/>
      <c r="BC8" s="659"/>
      <c r="BD8" s="659"/>
      <c r="BE8" s="659"/>
      <c r="BF8" s="660"/>
      <c r="BG8" s="661">
        <v>23612</v>
      </c>
      <c r="BH8" s="664"/>
      <c r="BI8" s="664"/>
      <c r="BJ8" s="664"/>
      <c r="BK8" s="664"/>
      <c r="BL8" s="664"/>
      <c r="BM8" s="664"/>
      <c r="BN8" s="665"/>
      <c r="BO8" s="723">
        <v>1.7</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3264756</v>
      </c>
      <c r="CS8" s="664"/>
      <c r="CT8" s="664"/>
      <c r="CU8" s="664"/>
      <c r="CV8" s="664"/>
      <c r="CW8" s="664"/>
      <c r="CX8" s="664"/>
      <c r="CY8" s="665"/>
      <c r="CZ8" s="723">
        <v>30.5</v>
      </c>
      <c r="DA8" s="723"/>
      <c r="DB8" s="723"/>
      <c r="DC8" s="723"/>
      <c r="DD8" s="669">
        <v>4972</v>
      </c>
      <c r="DE8" s="664"/>
      <c r="DF8" s="664"/>
      <c r="DG8" s="664"/>
      <c r="DH8" s="664"/>
      <c r="DI8" s="664"/>
      <c r="DJ8" s="664"/>
      <c r="DK8" s="664"/>
      <c r="DL8" s="664"/>
      <c r="DM8" s="664"/>
      <c r="DN8" s="664"/>
      <c r="DO8" s="664"/>
      <c r="DP8" s="665"/>
      <c r="DQ8" s="669">
        <v>1530703</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3113</v>
      </c>
      <c r="S9" s="664"/>
      <c r="T9" s="664"/>
      <c r="U9" s="664"/>
      <c r="V9" s="664"/>
      <c r="W9" s="664"/>
      <c r="X9" s="664"/>
      <c r="Y9" s="665"/>
      <c r="Z9" s="723">
        <v>0</v>
      </c>
      <c r="AA9" s="723"/>
      <c r="AB9" s="723"/>
      <c r="AC9" s="723"/>
      <c r="AD9" s="724">
        <v>3113</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496785</v>
      </c>
      <c r="BH9" s="664"/>
      <c r="BI9" s="664"/>
      <c r="BJ9" s="664"/>
      <c r="BK9" s="664"/>
      <c r="BL9" s="664"/>
      <c r="BM9" s="664"/>
      <c r="BN9" s="665"/>
      <c r="BO9" s="723">
        <v>35</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893856</v>
      </c>
      <c r="CS9" s="664"/>
      <c r="CT9" s="664"/>
      <c r="CU9" s="664"/>
      <c r="CV9" s="664"/>
      <c r="CW9" s="664"/>
      <c r="CX9" s="664"/>
      <c r="CY9" s="665"/>
      <c r="CZ9" s="723">
        <v>8.4</v>
      </c>
      <c r="DA9" s="723"/>
      <c r="DB9" s="723"/>
      <c r="DC9" s="723"/>
      <c r="DD9" s="669">
        <v>46064</v>
      </c>
      <c r="DE9" s="664"/>
      <c r="DF9" s="664"/>
      <c r="DG9" s="664"/>
      <c r="DH9" s="664"/>
      <c r="DI9" s="664"/>
      <c r="DJ9" s="664"/>
      <c r="DK9" s="664"/>
      <c r="DL9" s="664"/>
      <c r="DM9" s="664"/>
      <c r="DN9" s="664"/>
      <c r="DO9" s="664"/>
      <c r="DP9" s="665"/>
      <c r="DQ9" s="669">
        <v>754044</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174</v>
      </c>
      <c r="S10" s="664"/>
      <c r="T10" s="664"/>
      <c r="U10" s="664"/>
      <c r="V10" s="664"/>
      <c r="W10" s="664"/>
      <c r="X10" s="664"/>
      <c r="Y10" s="665"/>
      <c r="Z10" s="723" t="s">
        <v>174</v>
      </c>
      <c r="AA10" s="723"/>
      <c r="AB10" s="723"/>
      <c r="AC10" s="723"/>
      <c r="AD10" s="724" t="s">
        <v>128</v>
      </c>
      <c r="AE10" s="724"/>
      <c r="AF10" s="724"/>
      <c r="AG10" s="724"/>
      <c r="AH10" s="724"/>
      <c r="AI10" s="724"/>
      <c r="AJ10" s="724"/>
      <c r="AK10" s="724"/>
      <c r="AL10" s="666" t="s">
        <v>128</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36171</v>
      </c>
      <c r="BH10" s="664"/>
      <c r="BI10" s="664"/>
      <c r="BJ10" s="664"/>
      <c r="BK10" s="664"/>
      <c r="BL10" s="664"/>
      <c r="BM10" s="664"/>
      <c r="BN10" s="665"/>
      <c r="BO10" s="723">
        <v>2.5</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7280</v>
      </c>
      <c r="CS10" s="664"/>
      <c r="CT10" s="664"/>
      <c r="CU10" s="664"/>
      <c r="CV10" s="664"/>
      <c r="CW10" s="664"/>
      <c r="CX10" s="664"/>
      <c r="CY10" s="665"/>
      <c r="CZ10" s="723">
        <v>0.1</v>
      </c>
      <c r="DA10" s="723"/>
      <c r="DB10" s="723"/>
      <c r="DC10" s="723"/>
      <c r="DD10" s="669" t="s">
        <v>174</v>
      </c>
      <c r="DE10" s="664"/>
      <c r="DF10" s="664"/>
      <c r="DG10" s="664"/>
      <c r="DH10" s="664"/>
      <c r="DI10" s="664"/>
      <c r="DJ10" s="664"/>
      <c r="DK10" s="664"/>
      <c r="DL10" s="664"/>
      <c r="DM10" s="664"/>
      <c r="DN10" s="664"/>
      <c r="DO10" s="664"/>
      <c r="DP10" s="665"/>
      <c r="DQ10" s="669">
        <v>6789</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240</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32090</v>
      </c>
      <c r="BH11" s="664"/>
      <c r="BI11" s="664"/>
      <c r="BJ11" s="664"/>
      <c r="BK11" s="664"/>
      <c r="BL11" s="664"/>
      <c r="BM11" s="664"/>
      <c r="BN11" s="665"/>
      <c r="BO11" s="723">
        <v>2.2999999999999998</v>
      </c>
      <c r="BP11" s="723"/>
      <c r="BQ11" s="723"/>
      <c r="BR11" s="723"/>
      <c r="BS11" s="669">
        <v>6358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731627</v>
      </c>
      <c r="CS11" s="664"/>
      <c r="CT11" s="664"/>
      <c r="CU11" s="664"/>
      <c r="CV11" s="664"/>
      <c r="CW11" s="664"/>
      <c r="CX11" s="664"/>
      <c r="CY11" s="665"/>
      <c r="CZ11" s="723">
        <v>6.8</v>
      </c>
      <c r="DA11" s="723"/>
      <c r="DB11" s="723"/>
      <c r="DC11" s="723"/>
      <c r="DD11" s="669">
        <v>161582</v>
      </c>
      <c r="DE11" s="664"/>
      <c r="DF11" s="664"/>
      <c r="DG11" s="664"/>
      <c r="DH11" s="664"/>
      <c r="DI11" s="664"/>
      <c r="DJ11" s="664"/>
      <c r="DK11" s="664"/>
      <c r="DL11" s="664"/>
      <c r="DM11" s="664"/>
      <c r="DN11" s="664"/>
      <c r="DO11" s="664"/>
      <c r="DP11" s="665"/>
      <c r="DQ11" s="669">
        <v>367585</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286195</v>
      </c>
      <c r="S12" s="664"/>
      <c r="T12" s="664"/>
      <c r="U12" s="664"/>
      <c r="V12" s="664"/>
      <c r="W12" s="664"/>
      <c r="X12" s="664"/>
      <c r="Y12" s="665"/>
      <c r="Z12" s="723">
        <v>2.6</v>
      </c>
      <c r="AA12" s="723"/>
      <c r="AB12" s="723"/>
      <c r="AC12" s="723"/>
      <c r="AD12" s="724">
        <v>286195</v>
      </c>
      <c r="AE12" s="724"/>
      <c r="AF12" s="724"/>
      <c r="AG12" s="724"/>
      <c r="AH12" s="724"/>
      <c r="AI12" s="724"/>
      <c r="AJ12" s="724"/>
      <c r="AK12" s="724"/>
      <c r="AL12" s="666">
        <v>5.2</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607450</v>
      </c>
      <c r="BH12" s="664"/>
      <c r="BI12" s="664"/>
      <c r="BJ12" s="664"/>
      <c r="BK12" s="664"/>
      <c r="BL12" s="664"/>
      <c r="BM12" s="664"/>
      <c r="BN12" s="665"/>
      <c r="BO12" s="723">
        <v>42.8</v>
      </c>
      <c r="BP12" s="723"/>
      <c r="BQ12" s="723"/>
      <c r="BR12" s="723"/>
      <c r="BS12" s="669" t="s">
        <v>174</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233220</v>
      </c>
      <c r="CS12" s="664"/>
      <c r="CT12" s="664"/>
      <c r="CU12" s="664"/>
      <c r="CV12" s="664"/>
      <c r="CW12" s="664"/>
      <c r="CX12" s="664"/>
      <c r="CY12" s="665"/>
      <c r="CZ12" s="723">
        <v>2.2000000000000002</v>
      </c>
      <c r="DA12" s="723"/>
      <c r="DB12" s="723"/>
      <c r="DC12" s="723"/>
      <c r="DD12" s="669">
        <v>53458</v>
      </c>
      <c r="DE12" s="664"/>
      <c r="DF12" s="664"/>
      <c r="DG12" s="664"/>
      <c r="DH12" s="664"/>
      <c r="DI12" s="664"/>
      <c r="DJ12" s="664"/>
      <c r="DK12" s="664"/>
      <c r="DL12" s="664"/>
      <c r="DM12" s="664"/>
      <c r="DN12" s="664"/>
      <c r="DO12" s="664"/>
      <c r="DP12" s="665"/>
      <c r="DQ12" s="669">
        <v>126973</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240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587961</v>
      </c>
      <c r="BH13" s="664"/>
      <c r="BI13" s="664"/>
      <c r="BJ13" s="664"/>
      <c r="BK13" s="664"/>
      <c r="BL13" s="664"/>
      <c r="BM13" s="664"/>
      <c r="BN13" s="665"/>
      <c r="BO13" s="723">
        <v>41.4</v>
      </c>
      <c r="BP13" s="723"/>
      <c r="BQ13" s="723"/>
      <c r="BR13" s="723"/>
      <c r="BS13" s="669" t="s">
        <v>174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530895</v>
      </c>
      <c r="CS13" s="664"/>
      <c r="CT13" s="664"/>
      <c r="CU13" s="664"/>
      <c r="CV13" s="664"/>
      <c r="CW13" s="664"/>
      <c r="CX13" s="664"/>
      <c r="CY13" s="665"/>
      <c r="CZ13" s="723">
        <v>5</v>
      </c>
      <c r="DA13" s="723"/>
      <c r="DB13" s="723"/>
      <c r="DC13" s="723"/>
      <c r="DD13" s="669">
        <v>402427</v>
      </c>
      <c r="DE13" s="664"/>
      <c r="DF13" s="664"/>
      <c r="DG13" s="664"/>
      <c r="DH13" s="664"/>
      <c r="DI13" s="664"/>
      <c r="DJ13" s="664"/>
      <c r="DK13" s="664"/>
      <c r="DL13" s="664"/>
      <c r="DM13" s="664"/>
      <c r="DN13" s="664"/>
      <c r="DO13" s="664"/>
      <c r="DP13" s="665"/>
      <c r="DQ13" s="669">
        <v>193589</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72466</v>
      </c>
      <c r="BH14" s="664"/>
      <c r="BI14" s="664"/>
      <c r="BJ14" s="664"/>
      <c r="BK14" s="664"/>
      <c r="BL14" s="664"/>
      <c r="BM14" s="664"/>
      <c r="BN14" s="665"/>
      <c r="BO14" s="723">
        <v>5.0999999999999996</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1171046</v>
      </c>
      <c r="CS14" s="664"/>
      <c r="CT14" s="664"/>
      <c r="CU14" s="664"/>
      <c r="CV14" s="664"/>
      <c r="CW14" s="664"/>
      <c r="CX14" s="664"/>
      <c r="CY14" s="665"/>
      <c r="CZ14" s="723">
        <v>11</v>
      </c>
      <c r="DA14" s="723"/>
      <c r="DB14" s="723"/>
      <c r="DC14" s="723"/>
      <c r="DD14" s="669">
        <v>864768</v>
      </c>
      <c r="DE14" s="664"/>
      <c r="DF14" s="664"/>
      <c r="DG14" s="664"/>
      <c r="DH14" s="664"/>
      <c r="DI14" s="664"/>
      <c r="DJ14" s="664"/>
      <c r="DK14" s="664"/>
      <c r="DL14" s="664"/>
      <c r="DM14" s="664"/>
      <c r="DN14" s="664"/>
      <c r="DO14" s="664"/>
      <c r="DP14" s="665"/>
      <c r="DQ14" s="669">
        <v>312503</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15360</v>
      </c>
      <c r="S15" s="664"/>
      <c r="T15" s="664"/>
      <c r="U15" s="664"/>
      <c r="V15" s="664"/>
      <c r="W15" s="664"/>
      <c r="X15" s="664"/>
      <c r="Y15" s="665"/>
      <c r="Z15" s="723">
        <v>0.1</v>
      </c>
      <c r="AA15" s="723"/>
      <c r="AB15" s="723"/>
      <c r="AC15" s="723"/>
      <c r="AD15" s="724">
        <v>15360</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128512</v>
      </c>
      <c r="BH15" s="664"/>
      <c r="BI15" s="664"/>
      <c r="BJ15" s="664"/>
      <c r="BK15" s="664"/>
      <c r="BL15" s="664"/>
      <c r="BM15" s="664"/>
      <c r="BN15" s="665"/>
      <c r="BO15" s="723">
        <v>9</v>
      </c>
      <c r="BP15" s="723"/>
      <c r="BQ15" s="723"/>
      <c r="BR15" s="723"/>
      <c r="BS15" s="669" t="s">
        <v>240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681774</v>
      </c>
      <c r="CS15" s="664"/>
      <c r="CT15" s="664"/>
      <c r="CU15" s="664"/>
      <c r="CV15" s="664"/>
      <c r="CW15" s="664"/>
      <c r="CX15" s="664"/>
      <c r="CY15" s="665"/>
      <c r="CZ15" s="723">
        <v>6.4</v>
      </c>
      <c r="DA15" s="723"/>
      <c r="DB15" s="723"/>
      <c r="DC15" s="723"/>
      <c r="DD15" s="669">
        <v>102029</v>
      </c>
      <c r="DE15" s="664"/>
      <c r="DF15" s="664"/>
      <c r="DG15" s="664"/>
      <c r="DH15" s="664"/>
      <c r="DI15" s="664"/>
      <c r="DJ15" s="664"/>
      <c r="DK15" s="664"/>
      <c r="DL15" s="664"/>
      <c r="DM15" s="664"/>
      <c r="DN15" s="664"/>
      <c r="DO15" s="664"/>
      <c r="DP15" s="665"/>
      <c r="DQ15" s="669">
        <v>515178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240</v>
      </c>
      <c r="AA16" s="723"/>
      <c r="AB16" s="723"/>
      <c r="AC16" s="723"/>
      <c r="AD16" s="724" t="s">
        <v>128</v>
      </c>
      <c r="AE16" s="724"/>
      <c r="AF16" s="724"/>
      <c r="AG16" s="724"/>
      <c r="AH16" s="724"/>
      <c r="AI16" s="724"/>
      <c r="AJ16" s="724"/>
      <c r="AK16" s="724"/>
      <c r="AL16" s="666" t="s">
        <v>240</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240</v>
      </c>
      <c r="BP16" s="723"/>
      <c r="BQ16" s="723"/>
      <c r="BR16" s="723"/>
      <c r="BS16" s="669" t="s">
        <v>174</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63340</v>
      </c>
      <c r="CS16" s="664"/>
      <c r="CT16" s="664"/>
      <c r="CU16" s="664"/>
      <c r="CV16" s="664"/>
      <c r="CW16" s="664"/>
      <c r="CX16" s="664"/>
      <c r="CY16" s="665"/>
      <c r="CZ16" s="723">
        <v>0.6</v>
      </c>
      <c r="DA16" s="723"/>
      <c r="DB16" s="723"/>
      <c r="DC16" s="723"/>
      <c r="DD16" s="669" t="s">
        <v>128</v>
      </c>
      <c r="DE16" s="664"/>
      <c r="DF16" s="664"/>
      <c r="DG16" s="664"/>
      <c r="DH16" s="664"/>
      <c r="DI16" s="664"/>
      <c r="DJ16" s="664"/>
      <c r="DK16" s="664"/>
      <c r="DL16" s="664"/>
      <c r="DM16" s="664"/>
      <c r="DN16" s="664"/>
      <c r="DO16" s="664"/>
      <c r="DP16" s="665"/>
      <c r="DQ16" s="669">
        <v>14082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3440</v>
      </c>
      <c r="S17" s="664"/>
      <c r="T17" s="664"/>
      <c r="U17" s="664"/>
      <c r="V17" s="664"/>
      <c r="W17" s="664"/>
      <c r="X17" s="664"/>
      <c r="Y17" s="665"/>
      <c r="Z17" s="723">
        <v>0</v>
      </c>
      <c r="AA17" s="723"/>
      <c r="AB17" s="723"/>
      <c r="AC17" s="723"/>
      <c r="AD17" s="724">
        <v>3440</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174</v>
      </c>
      <c r="BP17" s="723"/>
      <c r="BQ17" s="723"/>
      <c r="BR17" s="723"/>
      <c r="BS17" s="669" t="s">
        <v>174</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1149244</v>
      </c>
      <c r="CS17" s="664"/>
      <c r="CT17" s="664"/>
      <c r="CU17" s="664"/>
      <c r="CV17" s="664"/>
      <c r="CW17" s="664"/>
      <c r="CX17" s="664"/>
      <c r="CY17" s="665"/>
      <c r="CZ17" s="723">
        <v>10.8</v>
      </c>
      <c r="DA17" s="723"/>
      <c r="DB17" s="723"/>
      <c r="DC17" s="723"/>
      <c r="DD17" s="669" t="s">
        <v>174</v>
      </c>
      <c r="DE17" s="664"/>
      <c r="DF17" s="664"/>
      <c r="DG17" s="664"/>
      <c r="DH17" s="664"/>
      <c r="DI17" s="664"/>
      <c r="DJ17" s="664"/>
      <c r="DK17" s="664"/>
      <c r="DL17" s="664"/>
      <c r="DM17" s="664"/>
      <c r="DN17" s="664"/>
      <c r="DO17" s="664"/>
      <c r="DP17" s="665"/>
      <c r="DQ17" s="669">
        <v>1104886</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4215346</v>
      </c>
      <c r="S18" s="664"/>
      <c r="T18" s="664"/>
      <c r="U18" s="664"/>
      <c r="V18" s="664"/>
      <c r="W18" s="664"/>
      <c r="X18" s="664"/>
      <c r="Y18" s="665"/>
      <c r="Z18" s="723">
        <v>38.299999999999997</v>
      </c>
      <c r="AA18" s="723"/>
      <c r="AB18" s="723"/>
      <c r="AC18" s="723"/>
      <c r="AD18" s="724">
        <v>3690210</v>
      </c>
      <c r="AE18" s="724"/>
      <c r="AF18" s="724"/>
      <c r="AG18" s="724"/>
      <c r="AH18" s="724"/>
      <c r="AI18" s="724"/>
      <c r="AJ18" s="724"/>
      <c r="AK18" s="724"/>
      <c r="AL18" s="666">
        <v>66.5</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240</v>
      </c>
      <c r="BP18" s="723"/>
      <c r="BQ18" s="723"/>
      <c r="BR18" s="723"/>
      <c r="BS18" s="669" t="s">
        <v>240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128</v>
      </c>
      <c r="DA18" s="723"/>
      <c r="DB18" s="723"/>
      <c r="DC18" s="723"/>
      <c r="DD18" s="669" t="s">
        <v>174</v>
      </c>
      <c r="DE18" s="664"/>
      <c r="DF18" s="664"/>
      <c r="DG18" s="664"/>
      <c r="DH18" s="664"/>
      <c r="DI18" s="664"/>
      <c r="DJ18" s="664"/>
      <c r="DK18" s="664"/>
      <c r="DL18" s="664"/>
      <c r="DM18" s="664"/>
      <c r="DN18" s="664"/>
      <c r="DO18" s="664"/>
      <c r="DP18" s="665"/>
      <c r="DQ18" s="669" t="s">
        <v>240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3690210</v>
      </c>
      <c r="S19" s="664"/>
      <c r="T19" s="664"/>
      <c r="U19" s="664"/>
      <c r="V19" s="664"/>
      <c r="W19" s="664"/>
      <c r="X19" s="664"/>
      <c r="Y19" s="665"/>
      <c r="Z19" s="723">
        <v>33.5</v>
      </c>
      <c r="AA19" s="723"/>
      <c r="AB19" s="723"/>
      <c r="AC19" s="723"/>
      <c r="AD19" s="724">
        <v>3690210</v>
      </c>
      <c r="AE19" s="724"/>
      <c r="AF19" s="724"/>
      <c r="AG19" s="724"/>
      <c r="AH19" s="724"/>
      <c r="AI19" s="724"/>
      <c r="AJ19" s="724"/>
      <c r="AK19" s="724"/>
      <c r="AL19" s="666">
        <v>66.5</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23306</v>
      </c>
      <c r="BH19" s="664"/>
      <c r="BI19" s="664"/>
      <c r="BJ19" s="664"/>
      <c r="BK19" s="664"/>
      <c r="BL19" s="664"/>
      <c r="BM19" s="664"/>
      <c r="BN19" s="665"/>
      <c r="BO19" s="723">
        <v>1.6</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174</v>
      </c>
      <c r="CS19" s="664"/>
      <c r="CT19" s="664"/>
      <c r="CU19" s="664"/>
      <c r="CV19" s="664"/>
      <c r="CW19" s="664"/>
      <c r="CX19" s="664"/>
      <c r="CY19" s="665"/>
      <c r="CZ19" s="723" t="s">
        <v>128</v>
      </c>
      <c r="DA19" s="723"/>
      <c r="DB19" s="723"/>
      <c r="DC19" s="723"/>
      <c r="DD19" s="669" t="s">
        <v>174</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525136</v>
      </c>
      <c r="S20" s="664"/>
      <c r="T20" s="664"/>
      <c r="U20" s="664"/>
      <c r="V20" s="664"/>
      <c r="W20" s="664"/>
      <c r="X20" s="664"/>
      <c r="Y20" s="665"/>
      <c r="Z20" s="723">
        <v>4.8</v>
      </c>
      <c r="AA20" s="723"/>
      <c r="AB20" s="723"/>
      <c r="AC20" s="723"/>
      <c r="AD20" s="724" t="s">
        <v>174</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23306</v>
      </c>
      <c r="BH20" s="664"/>
      <c r="BI20" s="664"/>
      <c r="BJ20" s="664"/>
      <c r="BK20" s="664"/>
      <c r="BL20" s="664"/>
      <c r="BM20" s="664"/>
      <c r="BN20" s="665"/>
      <c r="BO20" s="723">
        <v>1.6</v>
      </c>
      <c r="BP20" s="723"/>
      <c r="BQ20" s="723"/>
      <c r="BR20" s="723"/>
      <c r="BS20" s="669" t="s">
        <v>240</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10687486</v>
      </c>
      <c r="CS20" s="664"/>
      <c r="CT20" s="664"/>
      <c r="CU20" s="664"/>
      <c r="CV20" s="664"/>
      <c r="CW20" s="664"/>
      <c r="CX20" s="664"/>
      <c r="CY20" s="665"/>
      <c r="CZ20" s="723">
        <v>100</v>
      </c>
      <c r="DA20" s="723"/>
      <c r="DB20" s="723"/>
      <c r="DC20" s="723"/>
      <c r="DD20" s="669">
        <v>1750639</v>
      </c>
      <c r="DE20" s="664"/>
      <c r="DF20" s="664"/>
      <c r="DG20" s="664"/>
      <c r="DH20" s="664"/>
      <c r="DI20" s="664"/>
      <c r="DJ20" s="664"/>
      <c r="DK20" s="664"/>
      <c r="DL20" s="664"/>
      <c r="DM20" s="664"/>
      <c r="DN20" s="664"/>
      <c r="DO20" s="664"/>
      <c r="DP20" s="665"/>
      <c r="DQ20" s="669">
        <v>6611738</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240</v>
      </c>
      <c r="BH21" s="664"/>
      <c r="BI21" s="664"/>
      <c r="BJ21" s="664"/>
      <c r="BK21" s="664"/>
      <c r="BL21" s="664"/>
      <c r="BM21" s="664"/>
      <c r="BN21" s="665"/>
      <c r="BO21" s="723" t="s">
        <v>240</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6036098</v>
      </c>
      <c r="S22" s="664"/>
      <c r="T22" s="664"/>
      <c r="U22" s="664"/>
      <c r="V22" s="664"/>
      <c r="W22" s="664"/>
      <c r="X22" s="664"/>
      <c r="Y22" s="665"/>
      <c r="Z22" s="723">
        <v>54.9</v>
      </c>
      <c r="AA22" s="723"/>
      <c r="AB22" s="723"/>
      <c r="AC22" s="723"/>
      <c r="AD22" s="724">
        <v>5487656</v>
      </c>
      <c r="AE22" s="724"/>
      <c r="AF22" s="724"/>
      <c r="AG22" s="724"/>
      <c r="AH22" s="724"/>
      <c r="AI22" s="724"/>
      <c r="AJ22" s="724"/>
      <c r="AK22" s="724"/>
      <c r="AL22" s="666">
        <v>98.9</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1331</v>
      </c>
      <c r="S23" s="664"/>
      <c r="T23" s="664"/>
      <c r="U23" s="664"/>
      <c r="V23" s="664"/>
      <c r="W23" s="664"/>
      <c r="X23" s="664"/>
      <c r="Y23" s="665"/>
      <c r="Z23" s="723">
        <v>0</v>
      </c>
      <c r="AA23" s="723"/>
      <c r="AB23" s="723"/>
      <c r="AC23" s="723"/>
      <c r="AD23" s="724">
        <v>1331</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23306</v>
      </c>
      <c r="BH23" s="664"/>
      <c r="BI23" s="664"/>
      <c r="BJ23" s="664"/>
      <c r="BK23" s="664"/>
      <c r="BL23" s="664"/>
      <c r="BM23" s="664"/>
      <c r="BN23" s="665"/>
      <c r="BO23" s="723">
        <v>1.6</v>
      </c>
      <c r="BP23" s="723"/>
      <c r="BQ23" s="723"/>
      <c r="BR23" s="723"/>
      <c r="BS23" s="669" t="s">
        <v>240</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47489</v>
      </c>
      <c r="S24" s="664"/>
      <c r="T24" s="664"/>
      <c r="U24" s="664"/>
      <c r="V24" s="664"/>
      <c r="W24" s="664"/>
      <c r="X24" s="664"/>
      <c r="Y24" s="665"/>
      <c r="Z24" s="723">
        <v>0.4</v>
      </c>
      <c r="AA24" s="723"/>
      <c r="AB24" s="723"/>
      <c r="AC24" s="723"/>
      <c r="AD24" s="724" t="s">
        <v>240</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4694129</v>
      </c>
      <c r="CS24" s="727"/>
      <c r="CT24" s="727"/>
      <c r="CU24" s="727"/>
      <c r="CV24" s="727"/>
      <c r="CW24" s="727"/>
      <c r="CX24" s="727"/>
      <c r="CY24" s="773"/>
      <c r="CZ24" s="774">
        <v>43.9</v>
      </c>
      <c r="DA24" s="743"/>
      <c r="DB24" s="743"/>
      <c r="DC24" s="777"/>
      <c r="DD24" s="772">
        <v>3065410</v>
      </c>
      <c r="DE24" s="727"/>
      <c r="DF24" s="727"/>
      <c r="DG24" s="727"/>
      <c r="DH24" s="727"/>
      <c r="DI24" s="727"/>
      <c r="DJ24" s="727"/>
      <c r="DK24" s="773"/>
      <c r="DL24" s="772">
        <v>3016097</v>
      </c>
      <c r="DM24" s="727"/>
      <c r="DN24" s="727"/>
      <c r="DO24" s="727"/>
      <c r="DP24" s="727"/>
      <c r="DQ24" s="727"/>
      <c r="DR24" s="727"/>
      <c r="DS24" s="727"/>
      <c r="DT24" s="727"/>
      <c r="DU24" s="727"/>
      <c r="DV24" s="773"/>
      <c r="DW24" s="774">
        <v>52.1</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145643</v>
      </c>
      <c r="S25" s="664"/>
      <c r="T25" s="664"/>
      <c r="U25" s="664"/>
      <c r="V25" s="664"/>
      <c r="W25" s="664"/>
      <c r="X25" s="664"/>
      <c r="Y25" s="665"/>
      <c r="Z25" s="723">
        <v>1.3</v>
      </c>
      <c r="AA25" s="723"/>
      <c r="AB25" s="723"/>
      <c r="AC25" s="723"/>
      <c r="AD25" s="724">
        <v>5465</v>
      </c>
      <c r="AE25" s="724"/>
      <c r="AF25" s="724"/>
      <c r="AG25" s="724"/>
      <c r="AH25" s="724"/>
      <c r="AI25" s="724"/>
      <c r="AJ25" s="724"/>
      <c r="AK25" s="724"/>
      <c r="AL25" s="666">
        <v>0.1</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174</v>
      </c>
      <c r="BH25" s="664"/>
      <c r="BI25" s="664"/>
      <c r="BJ25" s="664"/>
      <c r="BK25" s="664"/>
      <c r="BL25" s="664"/>
      <c r="BM25" s="664"/>
      <c r="BN25" s="665"/>
      <c r="BO25" s="723" t="s">
        <v>174</v>
      </c>
      <c r="BP25" s="723"/>
      <c r="BQ25" s="723"/>
      <c r="BR25" s="723"/>
      <c r="BS25" s="669" t="s">
        <v>174</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1444579</v>
      </c>
      <c r="CS25" s="662"/>
      <c r="CT25" s="662"/>
      <c r="CU25" s="662"/>
      <c r="CV25" s="662"/>
      <c r="CW25" s="662"/>
      <c r="CX25" s="662"/>
      <c r="CY25" s="663"/>
      <c r="CZ25" s="666">
        <v>13.5</v>
      </c>
      <c r="DA25" s="695"/>
      <c r="DB25" s="695"/>
      <c r="DC25" s="696"/>
      <c r="DD25" s="669">
        <v>1394199</v>
      </c>
      <c r="DE25" s="662"/>
      <c r="DF25" s="662"/>
      <c r="DG25" s="662"/>
      <c r="DH25" s="662"/>
      <c r="DI25" s="662"/>
      <c r="DJ25" s="662"/>
      <c r="DK25" s="663"/>
      <c r="DL25" s="669">
        <v>1367797</v>
      </c>
      <c r="DM25" s="662"/>
      <c r="DN25" s="662"/>
      <c r="DO25" s="662"/>
      <c r="DP25" s="662"/>
      <c r="DQ25" s="662"/>
      <c r="DR25" s="662"/>
      <c r="DS25" s="662"/>
      <c r="DT25" s="662"/>
      <c r="DU25" s="662"/>
      <c r="DV25" s="663"/>
      <c r="DW25" s="666">
        <v>23.6</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30545</v>
      </c>
      <c r="S26" s="664"/>
      <c r="T26" s="664"/>
      <c r="U26" s="664"/>
      <c r="V26" s="664"/>
      <c r="W26" s="664"/>
      <c r="X26" s="664"/>
      <c r="Y26" s="665"/>
      <c r="Z26" s="723">
        <v>0.3</v>
      </c>
      <c r="AA26" s="723"/>
      <c r="AB26" s="723"/>
      <c r="AC26" s="723"/>
      <c r="AD26" s="724" t="s">
        <v>240</v>
      </c>
      <c r="AE26" s="724"/>
      <c r="AF26" s="724"/>
      <c r="AG26" s="724"/>
      <c r="AH26" s="724"/>
      <c r="AI26" s="724"/>
      <c r="AJ26" s="724"/>
      <c r="AK26" s="724"/>
      <c r="AL26" s="666" t="s">
        <v>174</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865724</v>
      </c>
      <c r="CS26" s="664"/>
      <c r="CT26" s="664"/>
      <c r="CU26" s="664"/>
      <c r="CV26" s="664"/>
      <c r="CW26" s="664"/>
      <c r="CX26" s="664"/>
      <c r="CY26" s="665"/>
      <c r="CZ26" s="666">
        <v>8.1</v>
      </c>
      <c r="DA26" s="695"/>
      <c r="DB26" s="695"/>
      <c r="DC26" s="696"/>
      <c r="DD26" s="669">
        <v>827640</v>
      </c>
      <c r="DE26" s="664"/>
      <c r="DF26" s="664"/>
      <c r="DG26" s="664"/>
      <c r="DH26" s="664"/>
      <c r="DI26" s="664"/>
      <c r="DJ26" s="664"/>
      <c r="DK26" s="665"/>
      <c r="DL26" s="669" t="s">
        <v>128</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1377941</v>
      </c>
      <c r="S27" s="664"/>
      <c r="T27" s="664"/>
      <c r="U27" s="664"/>
      <c r="V27" s="664"/>
      <c r="W27" s="664"/>
      <c r="X27" s="664"/>
      <c r="Y27" s="665"/>
      <c r="Z27" s="723">
        <v>12.5</v>
      </c>
      <c r="AA27" s="723"/>
      <c r="AB27" s="723"/>
      <c r="AC27" s="723"/>
      <c r="AD27" s="724" t="s">
        <v>128</v>
      </c>
      <c r="AE27" s="724"/>
      <c r="AF27" s="724"/>
      <c r="AG27" s="724"/>
      <c r="AH27" s="724"/>
      <c r="AI27" s="724"/>
      <c r="AJ27" s="724"/>
      <c r="AK27" s="724"/>
      <c r="AL27" s="666" t="s">
        <v>174</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1420392</v>
      </c>
      <c r="BH27" s="664"/>
      <c r="BI27" s="664"/>
      <c r="BJ27" s="664"/>
      <c r="BK27" s="664"/>
      <c r="BL27" s="664"/>
      <c r="BM27" s="664"/>
      <c r="BN27" s="665"/>
      <c r="BO27" s="723">
        <v>100</v>
      </c>
      <c r="BP27" s="723"/>
      <c r="BQ27" s="723"/>
      <c r="BR27" s="723"/>
      <c r="BS27" s="669">
        <v>6358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2100306</v>
      </c>
      <c r="CS27" s="662"/>
      <c r="CT27" s="662"/>
      <c r="CU27" s="662"/>
      <c r="CV27" s="662"/>
      <c r="CW27" s="662"/>
      <c r="CX27" s="662"/>
      <c r="CY27" s="663"/>
      <c r="CZ27" s="666">
        <v>19.7</v>
      </c>
      <c r="DA27" s="695"/>
      <c r="DB27" s="695"/>
      <c r="DC27" s="696"/>
      <c r="DD27" s="669">
        <v>566325</v>
      </c>
      <c r="DE27" s="662"/>
      <c r="DF27" s="662"/>
      <c r="DG27" s="662"/>
      <c r="DH27" s="662"/>
      <c r="DI27" s="662"/>
      <c r="DJ27" s="662"/>
      <c r="DK27" s="663"/>
      <c r="DL27" s="669">
        <v>543414</v>
      </c>
      <c r="DM27" s="662"/>
      <c r="DN27" s="662"/>
      <c r="DO27" s="662"/>
      <c r="DP27" s="662"/>
      <c r="DQ27" s="662"/>
      <c r="DR27" s="662"/>
      <c r="DS27" s="662"/>
      <c r="DT27" s="662"/>
      <c r="DU27" s="662"/>
      <c r="DV27" s="663"/>
      <c r="DW27" s="666">
        <v>9.4</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240</v>
      </c>
      <c r="AA28" s="723"/>
      <c r="AB28" s="723"/>
      <c r="AC28" s="723"/>
      <c r="AD28" s="724" t="s">
        <v>174</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1149244</v>
      </c>
      <c r="CS28" s="664"/>
      <c r="CT28" s="664"/>
      <c r="CU28" s="664"/>
      <c r="CV28" s="664"/>
      <c r="CW28" s="664"/>
      <c r="CX28" s="664"/>
      <c r="CY28" s="665"/>
      <c r="CZ28" s="666">
        <v>10.8</v>
      </c>
      <c r="DA28" s="695"/>
      <c r="DB28" s="695"/>
      <c r="DC28" s="696"/>
      <c r="DD28" s="669">
        <v>1104886</v>
      </c>
      <c r="DE28" s="664"/>
      <c r="DF28" s="664"/>
      <c r="DG28" s="664"/>
      <c r="DH28" s="664"/>
      <c r="DI28" s="664"/>
      <c r="DJ28" s="664"/>
      <c r="DK28" s="665"/>
      <c r="DL28" s="669">
        <v>1104886</v>
      </c>
      <c r="DM28" s="664"/>
      <c r="DN28" s="664"/>
      <c r="DO28" s="664"/>
      <c r="DP28" s="664"/>
      <c r="DQ28" s="664"/>
      <c r="DR28" s="664"/>
      <c r="DS28" s="664"/>
      <c r="DT28" s="664"/>
      <c r="DU28" s="664"/>
      <c r="DV28" s="665"/>
      <c r="DW28" s="666">
        <v>19.100000000000001</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900321</v>
      </c>
      <c r="S29" s="664"/>
      <c r="T29" s="664"/>
      <c r="U29" s="664"/>
      <c r="V29" s="664"/>
      <c r="W29" s="664"/>
      <c r="X29" s="664"/>
      <c r="Y29" s="665"/>
      <c r="Z29" s="723">
        <v>8.1999999999999993</v>
      </c>
      <c r="AA29" s="723"/>
      <c r="AB29" s="723"/>
      <c r="AC29" s="723"/>
      <c r="AD29" s="724" t="s">
        <v>128</v>
      </c>
      <c r="AE29" s="724"/>
      <c r="AF29" s="724"/>
      <c r="AG29" s="724"/>
      <c r="AH29" s="724"/>
      <c r="AI29" s="724"/>
      <c r="AJ29" s="724"/>
      <c r="AK29" s="724"/>
      <c r="AL29" s="666" t="s">
        <v>174</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1149096</v>
      </c>
      <c r="CS29" s="662"/>
      <c r="CT29" s="662"/>
      <c r="CU29" s="662"/>
      <c r="CV29" s="662"/>
      <c r="CW29" s="662"/>
      <c r="CX29" s="662"/>
      <c r="CY29" s="663"/>
      <c r="CZ29" s="666">
        <v>10.8</v>
      </c>
      <c r="DA29" s="695"/>
      <c r="DB29" s="695"/>
      <c r="DC29" s="696"/>
      <c r="DD29" s="669">
        <v>1104738</v>
      </c>
      <c r="DE29" s="662"/>
      <c r="DF29" s="662"/>
      <c r="DG29" s="662"/>
      <c r="DH29" s="662"/>
      <c r="DI29" s="662"/>
      <c r="DJ29" s="662"/>
      <c r="DK29" s="663"/>
      <c r="DL29" s="669">
        <v>1104738</v>
      </c>
      <c r="DM29" s="662"/>
      <c r="DN29" s="662"/>
      <c r="DO29" s="662"/>
      <c r="DP29" s="662"/>
      <c r="DQ29" s="662"/>
      <c r="DR29" s="662"/>
      <c r="DS29" s="662"/>
      <c r="DT29" s="662"/>
      <c r="DU29" s="662"/>
      <c r="DV29" s="663"/>
      <c r="DW29" s="666">
        <v>19.100000000000001</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32017</v>
      </c>
      <c r="S30" s="664"/>
      <c r="T30" s="664"/>
      <c r="U30" s="664"/>
      <c r="V30" s="664"/>
      <c r="W30" s="664"/>
      <c r="X30" s="664"/>
      <c r="Y30" s="665"/>
      <c r="Z30" s="723">
        <v>0.3</v>
      </c>
      <c r="AA30" s="723"/>
      <c r="AB30" s="723"/>
      <c r="AC30" s="723"/>
      <c r="AD30" s="724">
        <v>28830</v>
      </c>
      <c r="AE30" s="724"/>
      <c r="AF30" s="724"/>
      <c r="AG30" s="724"/>
      <c r="AH30" s="724"/>
      <c r="AI30" s="724"/>
      <c r="AJ30" s="724"/>
      <c r="AK30" s="724"/>
      <c r="AL30" s="666">
        <v>0.5</v>
      </c>
      <c r="AM30" s="667"/>
      <c r="AN30" s="667"/>
      <c r="AO30" s="725"/>
      <c r="AP30" s="751" t="s">
        <v>310</v>
      </c>
      <c r="AQ30" s="752"/>
      <c r="AR30" s="752"/>
      <c r="AS30" s="752"/>
      <c r="AT30" s="757" t="s">
        <v>311</v>
      </c>
      <c r="AU30" s="228"/>
      <c r="AV30" s="228"/>
      <c r="AW30" s="228"/>
      <c r="AX30" s="760" t="s">
        <v>187</v>
      </c>
      <c r="AY30" s="761"/>
      <c r="AZ30" s="761"/>
      <c r="BA30" s="761"/>
      <c r="BB30" s="761"/>
      <c r="BC30" s="761"/>
      <c r="BD30" s="761"/>
      <c r="BE30" s="761"/>
      <c r="BF30" s="762"/>
      <c r="BG30" s="741">
        <v>98.9</v>
      </c>
      <c r="BH30" s="742"/>
      <c r="BI30" s="742"/>
      <c r="BJ30" s="742"/>
      <c r="BK30" s="742"/>
      <c r="BL30" s="742"/>
      <c r="BM30" s="743">
        <v>95.5</v>
      </c>
      <c r="BN30" s="742"/>
      <c r="BO30" s="742"/>
      <c r="BP30" s="742"/>
      <c r="BQ30" s="744"/>
      <c r="BR30" s="741">
        <v>98.8</v>
      </c>
      <c r="BS30" s="742"/>
      <c r="BT30" s="742"/>
      <c r="BU30" s="742"/>
      <c r="BV30" s="742"/>
      <c r="BW30" s="742"/>
      <c r="BX30" s="743">
        <v>95.4</v>
      </c>
      <c r="BY30" s="742"/>
      <c r="BZ30" s="742"/>
      <c r="CA30" s="742"/>
      <c r="CB30" s="744"/>
      <c r="CD30" s="747"/>
      <c r="CE30" s="748"/>
      <c r="CF30" s="705" t="s">
        <v>312</v>
      </c>
      <c r="CG30" s="702"/>
      <c r="CH30" s="702"/>
      <c r="CI30" s="702"/>
      <c r="CJ30" s="702"/>
      <c r="CK30" s="702"/>
      <c r="CL30" s="702"/>
      <c r="CM30" s="702"/>
      <c r="CN30" s="702"/>
      <c r="CO30" s="702"/>
      <c r="CP30" s="702"/>
      <c r="CQ30" s="703"/>
      <c r="CR30" s="661">
        <v>1074165</v>
      </c>
      <c r="CS30" s="664"/>
      <c r="CT30" s="664"/>
      <c r="CU30" s="664"/>
      <c r="CV30" s="664"/>
      <c r="CW30" s="664"/>
      <c r="CX30" s="664"/>
      <c r="CY30" s="665"/>
      <c r="CZ30" s="666">
        <v>10.1</v>
      </c>
      <c r="DA30" s="695"/>
      <c r="DB30" s="695"/>
      <c r="DC30" s="696"/>
      <c r="DD30" s="669">
        <v>1029807</v>
      </c>
      <c r="DE30" s="664"/>
      <c r="DF30" s="664"/>
      <c r="DG30" s="664"/>
      <c r="DH30" s="664"/>
      <c r="DI30" s="664"/>
      <c r="DJ30" s="664"/>
      <c r="DK30" s="665"/>
      <c r="DL30" s="669">
        <v>1029807</v>
      </c>
      <c r="DM30" s="664"/>
      <c r="DN30" s="664"/>
      <c r="DO30" s="664"/>
      <c r="DP30" s="664"/>
      <c r="DQ30" s="664"/>
      <c r="DR30" s="664"/>
      <c r="DS30" s="664"/>
      <c r="DT30" s="664"/>
      <c r="DU30" s="664"/>
      <c r="DV30" s="665"/>
      <c r="DW30" s="666">
        <v>17.8</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61902</v>
      </c>
      <c r="S31" s="664"/>
      <c r="T31" s="664"/>
      <c r="U31" s="664"/>
      <c r="V31" s="664"/>
      <c r="W31" s="664"/>
      <c r="X31" s="664"/>
      <c r="Y31" s="665"/>
      <c r="Z31" s="723">
        <v>0.6</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7" t="s">
        <v>314</v>
      </c>
      <c r="AV31" s="227"/>
      <c r="AW31" s="227"/>
      <c r="AX31" s="658" t="s">
        <v>315</v>
      </c>
      <c r="AY31" s="659"/>
      <c r="AZ31" s="659"/>
      <c r="BA31" s="659"/>
      <c r="BB31" s="659"/>
      <c r="BC31" s="659"/>
      <c r="BD31" s="659"/>
      <c r="BE31" s="659"/>
      <c r="BF31" s="660"/>
      <c r="BG31" s="739">
        <v>99.2</v>
      </c>
      <c r="BH31" s="662"/>
      <c r="BI31" s="662"/>
      <c r="BJ31" s="662"/>
      <c r="BK31" s="662"/>
      <c r="BL31" s="662"/>
      <c r="BM31" s="667">
        <v>97.1</v>
      </c>
      <c r="BN31" s="740"/>
      <c r="BO31" s="740"/>
      <c r="BP31" s="740"/>
      <c r="BQ31" s="701"/>
      <c r="BR31" s="739">
        <v>99.1</v>
      </c>
      <c r="BS31" s="662"/>
      <c r="BT31" s="662"/>
      <c r="BU31" s="662"/>
      <c r="BV31" s="662"/>
      <c r="BW31" s="662"/>
      <c r="BX31" s="667">
        <v>97</v>
      </c>
      <c r="BY31" s="740"/>
      <c r="BZ31" s="740"/>
      <c r="CA31" s="740"/>
      <c r="CB31" s="701"/>
      <c r="CD31" s="747"/>
      <c r="CE31" s="748"/>
      <c r="CF31" s="705" t="s">
        <v>316</v>
      </c>
      <c r="CG31" s="702"/>
      <c r="CH31" s="702"/>
      <c r="CI31" s="702"/>
      <c r="CJ31" s="702"/>
      <c r="CK31" s="702"/>
      <c r="CL31" s="702"/>
      <c r="CM31" s="702"/>
      <c r="CN31" s="702"/>
      <c r="CO31" s="702"/>
      <c r="CP31" s="702"/>
      <c r="CQ31" s="703"/>
      <c r="CR31" s="661">
        <v>74931</v>
      </c>
      <c r="CS31" s="662"/>
      <c r="CT31" s="662"/>
      <c r="CU31" s="662"/>
      <c r="CV31" s="662"/>
      <c r="CW31" s="662"/>
      <c r="CX31" s="662"/>
      <c r="CY31" s="663"/>
      <c r="CZ31" s="666">
        <v>0.7</v>
      </c>
      <c r="DA31" s="695"/>
      <c r="DB31" s="695"/>
      <c r="DC31" s="696"/>
      <c r="DD31" s="669">
        <v>74931</v>
      </c>
      <c r="DE31" s="662"/>
      <c r="DF31" s="662"/>
      <c r="DG31" s="662"/>
      <c r="DH31" s="662"/>
      <c r="DI31" s="662"/>
      <c r="DJ31" s="662"/>
      <c r="DK31" s="663"/>
      <c r="DL31" s="669">
        <v>74931</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384577</v>
      </c>
      <c r="S32" s="664"/>
      <c r="T32" s="664"/>
      <c r="U32" s="664"/>
      <c r="V32" s="664"/>
      <c r="W32" s="664"/>
      <c r="X32" s="664"/>
      <c r="Y32" s="665"/>
      <c r="Z32" s="723">
        <v>3.5</v>
      </c>
      <c r="AA32" s="723"/>
      <c r="AB32" s="723"/>
      <c r="AC32" s="723"/>
      <c r="AD32" s="724" t="s">
        <v>240</v>
      </c>
      <c r="AE32" s="724"/>
      <c r="AF32" s="724"/>
      <c r="AG32" s="724"/>
      <c r="AH32" s="724"/>
      <c r="AI32" s="724"/>
      <c r="AJ32" s="724"/>
      <c r="AK32" s="724"/>
      <c r="AL32" s="666" t="s">
        <v>240</v>
      </c>
      <c r="AM32" s="667"/>
      <c r="AN32" s="667"/>
      <c r="AO32" s="725"/>
      <c r="AP32" s="755"/>
      <c r="AQ32" s="756"/>
      <c r="AR32" s="756"/>
      <c r="AS32" s="756"/>
      <c r="AT32" s="759"/>
      <c r="AU32" s="229"/>
      <c r="AV32" s="229"/>
      <c r="AW32" s="229"/>
      <c r="AX32" s="673" t="s">
        <v>318</v>
      </c>
      <c r="AY32" s="674"/>
      <c r="AZ32" s="674"/>
      <c r="BA32" s="674"/>
      <c r="BB32" s="674"/>
      <c r="BC32" s="674"/>
      <c r="BD32" s="674"/>
      <c r="BE32" s="674"/>
      <c r="BF32" s="675"/>
      <c r="BG32" s="738">
        <v>98.5</v>
      </c>
      <c r="BH32" s="677"/>
      <c r="BI32" s="677"/>
      <c r="BJ32" s="677"/>
      <c r="BK32" s="677"/>
      <c r="BL32" s="677"/>
      <c r="BM32" s="721">
        <v>93</v>
      </c>
      <c r="BN32" s="677"/>
      <c r="BO32" s="677"/>
      <c r="BP32" s="677"/>
      <c r="BQ32" s="714"/>
      <c r="BR32" s="738">
        <v>98.2</v>
      </c>
      <c r="BS32" s="677"/>
      <c r="BT32" s="677"/>
      <c r="BU32" s="677"/>
      <c r="BV32" s="677"/>
      <c r="BW32" s="677"/>
      <c r="BX32" s="721">
        <v>93.1</v>
      </c>
      <c r="BY32" s="677"/>
      <c r="BZ32" s="677"/>
      <c r="CA32" s="677"/>
      <c r="CB32" s="714"/>
      <c r="CD32" s="749"/>
      <c r="CE32" s="750"/>
      <c r="CF32" s="705" t="s">
        <v>319</v>
      </c>
      <c r="CG32" s="702"/>
      <c r="CH32" s="702"/>
      <c r="CI32" s="702"/>
      <c r="CJ32" s="702"/>
      <c r="CK32" s="702"/>
      <c r="CL32" s="702"/>
      <c r="CM32" s="702"/>
      <c r="CN32" s="702"/>
      <c r="CO32" s="702"/>
      <c r="CP32" s="702"/>
      <c r="CQ32" s="703"/>
      <c r="CR32" s="661">
        <v>148</v>
      </c>
      <c r="CS32" s="664"/>
      <c r="CT32" s="664"/>
      <c r="CU32" s="664"/>
      <c r="CV32" s="664"/>
      <c r="CW32" s="664"/>
      <c r="CX32" s="664"/>
      <c r="CY32" s="665"/>
      <c r="CZ32" s="666">
        <v>0</v>
      </c>
      <c r="DA32" s="695"/>
      <c r="DB32" s="695"/>
      <c r="DC32" s="696"/>
      <c r="DD32" s="669">
        <v>148</v>
      </c>
      <c r="DE32" s="664"/>
      <c r="DF32" s="664"/>
      <c r="DG32" s="664"/>
      <c r="DH32" s="664"/>
      <c r="DI32" s="664"/>
      <c r="DJ32" s="664"/>
      <c r="DK32" s="665"/>
      <c r="DL32" s="669">
        <v>148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272915</v>
      </c>
      <c r="S33" s="664"/>
      <c r="T33" s="664"/>
      <c r="U33" s="664"/>
      <c r="V33" s="664"/>
      <c r="W33" s="664"/>
      <c r="X33" s="664"/>
      <c r="Y33" s="665"/>
      <c r="Z33" s="723">
        <v>2.5</v>
      </c>
      <c r="AA33" s="723"/>
      <c r="AB33" s="723"/>
      <c r="AC33" s="723"/>
      <c r="AD33" s="724" t="s">
        <v>174</v>
      </c>
      <c r="AE33" s="724"/>
      <c r="AF33" s="724"/>
      <c r="AG33" s="724"/>
      <c r="AH33" s="724"/>
      <c r="AI33" s="724"/>
      <c r="AJ33" s="724"/>
      <c r="AK33" s="724"/>
      <c r="AL33" s="666" t="s">
        <v>240</v>
      </c>
      <c r="AM33" s="667"/>
      <c r="AN33" s="667"/>
      <c r="AO33" s="725"/>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705" t="s">
        <v>321</v>
      </c>
      <c r="CE33" s="702"/>
      <c r="CF33" s="702"/>
      <c r="CG33" s="702"/>
      <c r="CH33" s="702"/>
      <c r="CI33" s="702"/>
      <c r="CJ33" s="702"/>
      <c r="CK33" s="702"/>
      <c r="CL33" s="702"/>
      <c r="CM33" s="702"/>
      <c r="CN33" s="702"/>
      <c r="CO33" s="702"/>
      <c r="CP33" s="702"/>
      <c r="CQ33" s="703"/>
      <c r="CR33" s="661">
        <v>4179378</v>
      </c>
      <c r="CS33" s="662"/>
      <c r="CT33" s="662"/>
      <c r="CU33" s="662"/>
      <c r="CV33" s="662"/>
      <c r="CW33" s="662"/>
      <c r="CX33" s="662"/>
      <c r="CY33" s="663"/>
      <c r="CZ33" s="666">
        <v>39.1</v>
      </c>
      <c r="DA33" s="695"/>
      <c r="DB33" s="695"/>
      <c r="DC33" s="696"/>
      <c r="DD33" s="669">
        <v>3247432</v>
      </c>
      <c r="DE33" s="662"/>
      <c r="DF33" s="662"/>
      <c r="DG33" s="662"/>
      <c r="DH33" s="662"/>
      <c r="DI33" s="662"/>
      <c r="DJ33" s="662"/>
      <c r="DK33" s="663"/>
      <c r="DL33" s="669">
        <v>2398787</v>
      </c>
      <c r="DM33" s="662"/>
      <c r="DN33" s="662"/>
      <c r="DO33" s="662"/>
      <c r="DP33" s="662"/>
      <c r="DQ33" s="662"/>
      <c r="DR33" s="662"/>
      <c r="DS33" s="662"/>
      <c r="DT33" s="662"/>
      <c r="DU33" s="662"/>
      <c r="DV33" s="663"/>
      <c r="DW33" s="666">
        <v>41.4</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186721</v>
      </c>
      <c r="S34" s="664"/>
      <c r="T34" s="664"/>
      <c r="U34" s="664"/>
      <c r="V34" s="664"/>
      <c r="W34" s="664"/>
      <c r="X34" s="664"/>
      <c r="Y34" s="665"/>
      <c r="Z34" s="723">
        <v>1.7</v>
      </c>
      <c r="AA34" s="723"/>
      <c r="AB34" s="723"/>
      <c r="AC34" s="723"/>
      <c r="AD34" s="724">
        <v>24052</v>
      </c>
      <c r="AE34" s="724"/>
      <c r="AF34" s="724"/>
      <c r="AG34" s="724"/>
      <c r="AH34" s="724"/>
      <c r="AI34" s="724"/>
      <c r="AJ34" s="724"/>
      <c r="AK34" s="724"/>
      <c r="AL34" s="666">
        <v>0.4</v>
      </c>
      <c r="AM34" s="667"/>
      <c r="AN34" s="667"/>
      <c r="AO34" s="725"/>
      <c r="AP34" s="232"/>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1155969</v>
      </c>
      <c r="CS34" s="664"/>
      <c r="CT34" s="664"/>
      <c r="CU34" s="664"/>
      <c r="CV34" s="664"/>
      <c r="CW34" s="664"/>
      <c r="CX34" s="664"/>
      <c r="CY34" s="665"/>
      <c r="CZ34" s="666">
        <v>10.8</v>
      </c>
      <c r="DA34" s="695"/>
      <c r="DB34" s="695"/>
      <c r="DC34" s="696"/>
      <c r="DD34" s="669">
        <v>854759</v>
      </c>
      <c r="DE34" s="664"/>
      <c r="DF34" s="664"/>
      <c r="DG34" s="664"/>
      <c r="DH34" s="664"/>
      <c r="DI34" s="664"/>
      <c r="DJ34" s="664"/>
      <c r="DK34" s="665"/>
      <c r="DL34" s="669">
        <v>648259</v>
      </c>
      <c r="DM34" s="664"/>
      <c r="DN34" s="664"/>
      <c r="DO34" s="664"/>
      <c r="DP34" s="664"/>
      <c r="DQ34" s="664"/>
      <c r="DR34" s="664"/>
      <c r="DS34" s="664"/>
      <c r="DT34" s="664"/>
      <c r="DU34" s="664"/>
      <c r="DV34" s="665"/>
      <c r="DW34" s="666">
        <v>11.2</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1524052</v>
      </c>
      <c r="S35" s="664"/>
      <c r="T35" s="664"/>
      <c r="U35" s="664"/>
      <c r="V35" s="664"/>
      <c r="W35" s="664"/>
      <c r="X35" s="664"/>
      <c r="Y35" s="665"/>
      <c r="Z35" s="723">
        <v>13.9</v>
      </c>
      <c r="AA35" s="723"/>
      <c r="AB35" s="723"/>
      <c r="AC35" s="723"/>
      <c r="AD35" s="724" t="s">
        <v>174</v>
      </c>
      <c r="AE35" s="724"/>
      <c r="AF35" s="724"/>
      <c r="AG35" s="724"/>
      <c r="AH35" s="724"/>
      <c r="AI35" s="724"/>
      <c r="AJ35" s="724"/>
      <c r="AK35" s="724"/>
      <c r="AL35" s="666" t="s">
        <v>174</v>
      </c>
      <c r="AM35" s="667"/>
      <c r="AN35" s="667"/>
      <c r="AO35" s="725"/>
      <c r="AP35" s="232"/>
      <c r="AQ35" s="729" t="s">
        <v>327</v>
      </c>
      <c r="AR35" s="730"/>
      <c r="AS35" s="730"/>
      <c r="AT35" s="730"/>
      <c r="AU35" s="730"/>
      <c r="AV35" s="730"/>
      <c r="AW35" s="730"/>
      <c r="AX35" s="730"/>
      <c r="AY35" s="731"/>
      <c r="AZ35" s="726">
        <v>1001915</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135201</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78419</v>
      </c>
      <c r="CS35" s="662"/>
      <c r="CT35" s="662"/>
      <c r="CU35" s="662"/>
      <c r="CV35" s="662"/>
      <c r="CW35" s="662"/>
      <c r="CX35" s="662"/>
      <c r="CY35" s="663"/>
      <c r="CZ35" s="666">
        <v>0.7</v>
      </c>
      <c r="DA35" s="695"/>
      <c r="DB35" s="695"/>
      <c r="DC35" s="696"/>
      <c r="DD35" s="669">
        <v>54120</v>
      </c>
      <c r="DE35" s="662"/>
      <c r="DF35" s="662"/>
      <c r="DG35" s="662"/>
      <c r="DH35" s="662"/>
      <c r="DI35" s="662"/>
      <c r="DJ35" s="662"/>
      <c r="DK35" s="663"/>
      <c r="DL35" s="669">
        <v>54120</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128</v>
      </c>
      <c r="AA36" s="723"/>
      <c r="AB36" s="723"/>
      <c r="AC36" s="723"/>
      <c r="AD36" s="724" t="s">
        <v>240</v>
      </c>
      <c r="AE36" s="724"/>
      <c r="AF36" s="724"/>
      <c r="AG36" s="724"/>
      <c r="AH36" s="724"/>
      <c r="AI36" s="724"/>
      <c r="AJ36" s="724"/>
      <c r="AK36" s="724"/>
      <c r="AL36" s="666" t="s">
        <v>174</v>
      </c>
      <c r="AM36" s="667"/>
      <c r="AN36" s="667"/>
      <c r="AO36" s="725"/>
      <c r="AQ36" s="698" t="s">
        <v>331</v>
      </c>
      <c r="AR36" s="699"/>
      <c r="AS36" s="699"/>
      <c r="AT36" s="699"/>
      <c r="AU36" s="699"/>
      <c r="AV36" s="699"/>
      <c r="AW36" s="699"/>
      <c r="AX36" s="699"/>
      <c r="AY36" s="700"/>
      <c r="AZ36" s="661">
        <v>47355</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101191</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1581993</v>
      </c>
      <c r="CS36" s="664"/>
      <c r="CT36" s="664"/>
      <c r="CU36" s="664"/>
      <c r="CV36" s="664"/>
      <c r="CW36" s="664"/>
      <c r="CX36" s="664"/>
      <c r="CY36" s="665"/>
      <c r="CZ36" s="666">
        <v>14.8</v>
      </c>
      <c r="DA36" s="695"/>
      <c r="DB36" s="695"/>
      <c r="DC36" s="696"/>
      <c r="DD36" s="669">
        <v>1284520</v>
      </c>
      <c r="DE36" s="664"/>
      <c r="DF36" s="664"/>
      <c r="DG36" s="664"/>
      <c r="DH36" s="664"/>
      <c r="DI36" s="664"/>
      <c r="DJ36" s="664"/>
      <c r="DK36" s="665"/>
      <c r="DL36" s="669">
        <v>950970</v>
      </c>
      <c r="DM36" s="664"/>
      <c r="DN36" s="664"/>
      <c r="DO36" s="664"/>
      <c r="DP36" s="664"/>
      <c r="DQ36" s="664"/>
      <c r="DR36" s="664"/>
      <c r="DS36" s="664"/>
      <c r="DT36" s="664"/>
      <c r="DU36" s="664"/>
      <c r="DV36" s="665"/>
      <c r="DW36" s="666">
        <v>16.399999999999999</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245052</v>
      </c>
      <c r="S37" s="664"/>
      <c r="T37" s="664"/>
      <c r="U37" s="664"/>
      <c r="V37" s="664"/>
      <c r="W37" s="664"/>
      <c r="X37" s="664"/>
      <c r="Y37" s="665"/>
      <c r="Z37" s="723">
        <v>2.2000000000000002</v>
      </c>
      <c r="AA37" s="723"/>
      <c r="AB37" s="723"/>
      <c r="AC37" s="723"/>
      <c r="AD37" s="724" t="s">
        <v>128</v>
      </c>
      <c r="AE37" s="724"/>
      <c r="AF37" s="724"/>
      <c r="AG37" s="724"/>
      <c r="AH37" s="724"/>
      <c r="AI37" s="724"/>
      <c r="AJ37" s="724"/>
      <c r="AK37" s="724"/>
      <c r="AL37" s="666" t="s">
        <v>240</v>
      </c>
      <c r="AM37" s="667"/>
      <c r="AN37" s="667"/>
      <c r="AO37" s="725"/>
      <c r="AQ37" s="698" t="s">
        <v>335</v>
      </c>
      <c r="AR37" s="699"/>
      <c r="AS37" s="699"/>
      <c r="AT37" s="699"/>
      <c r="AU37" s="699"/>
      <c r="AV37" s="699"/>
      <c r="AW37" s="699"/>
      <c r="AX37" s="699"/>
      <c r="AY37" s="700"/>
      <c r="AZ37" s="661">
        <v>39321</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2967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689250</v>
      </c>
      <c r="CS37" s="662"/>
      <c r="CT37" s="662"/>
      <c r="CU37" s="662"/>
      <c r="CV37" s="662"/>
      <c r="CW37" s="662"/>
      <c r="CX37" s="662"/>
      <c r="CY37" s="663"/>
      <c r="CZ37" s="666">
        <v>6.4</v>
      </c>
      <c r="DA37" s="695"/>
      <c r="DB37" s="695"/>
      <c r="DC37" s="696"/>
      <c r="DD37" s="669">
        <v>689250</v>
      </c>
      <c r="DE37" s="662"/>
      <c r="DF37" s="662"/>
      <c r="DG37" s="662"/>
      <c r="DH37" s="662"/>
      <c r="DI37" s="662"/>
      <c r="DJ37" s="662"/>
      <c r="DK37" s="663"/>
      <c r="DL37" s="669">
        <v>689250</v>
      </c>
      <c r="DM37" s="662"/>
      <c r="DN37" s="662"/>
      <c r="DO37" s="662"/>
      <c r="DP37" s="662"/>
      <c r="DQ37" s="662"/>
      <c r="DR37" s="662"/>
      <c r="DS37" s="662"/>
      <c r="DT37" s="662"/>
      <c r="DU37" s="662"/>
      <c r="DV37" s="663"/>
      <c r="DW37" s="666">
        <v>11.9</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11001552</v>
      </c>
      <c r="S38" s="713"/>
      <c r="T38" s="713"/>
      <c r="U38" s="713"/>
      <c r="V38" s="713"/>
      <c r="W38" s="713"/>
      <c r="X38" s="713"/>
      <c r="Y38" s="718"/>
      <c r="Z38" s="719">
        <v>100</v>
      </c>
      <c r="AA38" s="719"/>
      <c r="AB38" s="719"/>
      <c r="AC38" s="719"/>
      <c r="AD38" s="720">
        <v>5547334</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240</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4698</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915239</v>
      </c>
      <c r="CS38" s="664"/>
      <c r="CT38" s="664"/>
      <c r="CU38" s="664"/>
      <c r="CV38" s="664"/>
      <c r="CW38" s="664"/>
      <c r="CX38" s="664"/>
      <c r="CY38" s="665"/>
      <c r="CZ38" s="666">
        <v>8.6</v>
      </c>
      <c r="DA38" s="695"/>
      <c r="DB38" s="695"/>
      <c r="DC38" s="696"/>
      <c r="DD38" s="669">
        <v>754863</v>
      </c>
      <c r="DE38" s="664"/>
      <c r="DF38" s="664"/>
      <c r="DG38" s="664"/>
      <c r="DH38" s="664"/>
      <c r="DI38" s="664"/>
      <c r="DJ38" s="664"/>
      <c r="DK38" s="665"/>
      <c r="DL38" s="669">
        <v>712625</v>
      </c>
      <c r="DM38" s="664"/>
      <c r="DN38" s="664"/>
      <c r="DO38" s="664"/>
      <c r="DP38" s="664"/>
      <c r="DQ38" s="664"/>
      <c r="DR38" s="664"/>
      <c r="DS38" s="664"/>
      <c r="DT38" s="664"/>
      <c r="DU38" s="664"/>
      <c r="DV38" s="665"/>
      <c r="DW38" s="666">
        <v>12.3</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240</v>
      </c>
      <c r="BA39" s="664"/>
      <c r="BB39" s="664"/>
      <c r="BC39" s="664"/>
      <c r="BD39" s="662"/>
      <c r="BE39" s="662"/>
      <c r="BF39" s="701"/>
      <c r="BG39" s="706" t="s">
        <v>343</v>
      </c>
      <c r="BH39" s="707"/>
      <c r="BI39" s="707"/>
      <c r="BJ39" s="707"/>
      <c r="BK39" s="707"/>
      <c r="BL39" s="233"/>
      <c r="BM39" s="702" t="s">
        <v>344</v>
      </c>
      <c r="BN39" s="702"/>
      <c r="BO39" s="702"/>
      <c r="BP39" s="702"/>
      <c r="BQ39" s="702"/>
      <c r="BR39" s="702"/>
      <c r="BS39" s="702"/>
      <c r="BT39" s="702"/>
      <c r="BU39" s="703"/>
      <c r="BV39" s="661">
        <v>88</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313674</v>
      </c>
      <c r="CS39" s="662"/>
      <c r="CT39" s="662"/>
      <c r="CU39" s="662"/>
      <c r="CV39" s="662"/>
      <c r="CW39" s="662"/>
      <c r="CX39" s="662"/>
      <c r="CY39" s="663"/>
      <c r="CZ39" s="666">
        <v>2.9</v>
      </c>
      <c r="DA39" s="695"/>
      <c r="DB39" s="695"/>
      <c r="DC39" s="696"/>
      <c r="DD39" s="669">
        <v>250946</v>
      </c>
      <c r="DE39" s="662"/>
      <c r="DF39" s="662"/>
      <c r="DG39" s="662"/>
      <c r="DH39" s="662"/>
      <c r="DI39" s="662"/>
      <c r="DJ39" s="662"/>
      <c r="DK39" s="663"/>
      <c r="DL39" s="669" t="s">
        <v>128</v>
      </c>
      <c r="DM39" s="662"/>
      <c r="DN39" s="662"/>
      <c r="DO39" s="662"/>
      <c r="DP39" s="662"/>
      <c r="DQ39" s="662"/>
      <c r="DR39" s="662"/>
      <c r="DS39" s="662"/>
      <c r="DT39" s="662"/>
      <c r="DU39" s="662"/>
      <c r="DV39" s="663"/>
      <c r="DW39" s="666" t="s">
        <v>174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221186</v>
      </c>
      <c r="BA40" s="664"/>
      <c r="BB40" s="664"/>
      <c r="BC40" s="664"/>
      <c r="BD40" s="662"/>
      <c r="BE40" s="662"/>
      <c r="BF40" s="701"/>
      <c r="BG40" s="706"/>
      <c r="BH40" s="707"/>
      <c r="BI40" s="707"/>
      <c r="BJ40" s="707"/>
      <c r="BK40" s="707"/>
      <c r="BL40" s="233"/>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134084</v>
      </c>
      <c r="CS40" s="664"/>
      <c r="CT40" s="664"/>
      <c r="CU40" s="664"/>
      <c r="CV40" s="664"/>
      <c r="CW40" s="664"/>
      <c r="CX40" s="664"/>
      <c r="CY40" s="665"/>
      <c r="CZ40" s="666">
        <v>1.3</v>
      </c>
      <c r="DA40" s="695"/>
      <c r="DB40" s="695"/>
      <c r="DC40" s="696"/>
      <c r="DD40" s="669">
        <v>48224</v>
      </c>
      <c r="DE40" s="664"/>
      <c r="DF40" s="664"/>
      <c r="DG40" s="664"/>
      <c r="DH40" s="664"/>
      <c r="DI40" s="664"/>
      <c r="DJ40" s="664"/>
      <c r="DK40" s="665"/>
      <c r="DL40" s="669">
        <v>32813</v>
      </c>
      <c r="DM40" s="664"/>
      <c r="DN40" s="664"/>
      <c r="DO40" s="664"/>
      <c r="DP40" s="664"/>
      <c r="DQ40" s="664"/>
      <c r="DR40" s="664"/>
      <c r="DS40" s="664"/>
      <c r="DT40" s="664"/>
      <c r="DU40" s="664"/>
      <c r="DV40" s="665"/>
      <c r="DW40" s="666">
        <v>0.6</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694053</v>
      </c>
      <c r="BA41" s="713"/>
      <c r="BB41" s="713"/>
      <c r="BC41" s="713"/>
      <c r="BD41" s="677"/>
      <c r="BE41" s="677"/>
      <c r="BF41" s="714"/>
      <c r="BG41" s="708"/>
      <c r="BH41" s="709"/>
      <c r="BI41" s="709"/>
      <c r="BJ41" s="709"/>
      <c r="BK41" s="709"/>
      <c r="BL41" s="234"/>
      <c r="BM41" s="715" t="s">
        <v>350</v>
      </c>
      <c r="BN41" s="715"/>
      <c r="BO41" s="715"/>
      <c r="BP41" s="715"/>
      <c r="BQ41" s="715"/>
      <c r="BR41" s="715"/>
      <c r="BS41" s="715"/>
      <c r="BT41" s="715"/>
      <c r="BU41" s="716"/>
      <c r="BV41" s="676">
        <v>316</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174</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7" t="s">
        <v>352</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58" t="s">
        <v>353</v>
      </c>
      <c r="CE42" s="659"/>
      <c r="CF42" s="659"/>
      <c r="CG42" s="659"/>
      <c r="CH42" s="659"/>
      <c r="CI42" s="659"/>
      <c r="CJ42" s="659"/>
      <c r="CK42" s="659"/>
      <c r="CL42" s="659"/>
      <c r="CM42" s="659"/>
      <c r="CN42" s="659"/>
      <c r="CO42" s="659"/>
      <c r="CP42" s="659"/>
      <c r="CQ42" s="660"/>
      <c r="CR42" s="661">
        <v>1813979</v>
      </c>
      <c r="CS42" s="664"/>
      <c r="CT42" s="664"/>
      <c r="CU42" s="664"/>
      <c r="CV42" s="664"/>
      <c r="CW42" s="664"/>
      <c r="CX42" s="664"/>
      <c r="CY42" s="665"/>
      <c r="CZ42" s="666">
        <v>17</v>
      </c>
      <c r="DA42" s="667"/>
      <c r="DB42" s="667"/>
      <c r="DC42" s="668"/>
      <c r="DD42" s="669">
        <v>298896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7" t="s">
        <v>354</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58" t="s">
        <v>355</v>
      </c>
      <c r="CE43" s="659"/>
      <c r="CF43" s="659"/>
      <c r="CG43" s="659"/>
      <c r="CH43" s="659"/>
      <c r="CI43" s="659"/>
      <c r="CJ43" s="659"/>
      <c r="CK43" s="659"/>
      <c r="CL43" s="659"/>
      <c r="CM43" s="659"/>
      <c r="CN43" s="659"/>
      <c r="CO43" s="659"/>
      <c r="CP43" s="659"/>
      <c r="CQ43" s="660"/>
      <c r="CR43" s="661">
        <v>82415</v>
      </c>
      <c r="CS43" s="662"/>
      <c r="CT43" s="662"/>
      <c r="CU43" s="662"/>
      <c r="CV43" s="662"/>
      <c r="CW43" s="662"/>
      <c r="CX43" s="662"/>
      <c r="CY43" s="663"/>
      <c r="CZ43" s="666">
        <v>0.8</v>
      </c>
      <c r="DA43" s="695"/>
      <c r="DB43" s="695"/>
      <c r="DC43" s="696"/>
      <c r="DD43" s="669">
        <v>79653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8" t="s">
        <v>356</v>
      </c>
      <c r="CD44" s="689" t="s">
        <v>307</v>
      </c>
      <c r="CE44" s="690"/>
      <c r="CF44" s="658" t="s">
        <v>357</v>
      </c>
      <c r="CG44" s="659"/>
      <c r="CH44" s="659"/>
      <c r="CI44" s="659"/>
      <c r="CJ44" s="659"/>
      <c r="CK44" s="659"/>
      <c r="CL44" s="659"/>
      <c r="CM44" s="659"/>
      <c r="CN44" s="659"/>
      <c r="CO44" s="659"/>
      <c r="CP44" s="659"/>
      <c r="CQ44" s="660"/>
      <c r="CR44" s="661">
        <v>1750639</v>
      </c>
      <c r="CS44" s="664"/>
      <c r="CT44" s="664"/>
      <c r="CU44" s="664"/>
      <c r="CV44" s="664"/>
      <c r="CW44" s="664"/>
      <c r="CX44" s="664"/>
      <c r="CY44" s="665"/>
      <c r="CZ44" s="666">
        <v>16.399999999999999</v>
      </c>
      <c r="DA44" s="667"/>
      <c r="DB44" s="667"/>
      <c r="DC44" s="668"/>
      <c r="DD44" s="669">
        <v>284814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328935</v>
      </c>
      <c r="CS45" s="662"/>
      <c r="CT45" s="662"/>
      <c r="CU45" s="662"/>
      <c r="CV45" s="662"/>
      <c r="CW45" s="662"/>
      <c r="CX45" s="662"/>
      <c r="CY45" s="663"/>
      <c r="CZ45" s="666">
        <v>3.1</v>
      </c>
      <c r="DA45" s="695"/>
      <c r="DB45" s="695"/>
      <c r="DC45" s="696"/>
      <c r="DD45" s="669">
        <v>15521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1387250</v>
      </c>
      <c r="CS46" s="664"/>
      <c r="CT46" s="664"/>
      <c r="CU46" s="664"/>
      <c r="CV46" s="664"/>
      <c r="CW46" s="664"/>
      <c r="CX46" s="664"/>
      <c r="CY46" s="665"/>
      <c r="CZ46" s="666">
        <v>13</v>
      </c>
      <c r="DA46" s="667"/>
      <c r="DB46" s="667"/>
      <c r="DC46" s="668"/>
      <c r="DD46" s="669">
        <v>264123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63340</v>
      </c>
      <c r="CS47" s="662"/>
      <c r="CT47" s="662"/>
      <c r="CU47" s="662"/>
      <c r="CV47" s="662"/>
      <c r="CW47" s="662"/>
      <c r="CX47" s="662"/>
      <c r="CY47" s="663"/>
      <c r="CZ47" s="666">
        <v>0.6</v>
      </c>
      <c r="DA47" s="695"/>
      <c r="DB47" s="695"/>
      <c r="DC47" s="696"/>
      <c r="DD47" s="669">
        <v>14082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240</v>
      </c>
      <c r="CS48" s="664"/>
      <c r="CT48" s="664"/>
      <c r="CU48" s="664"/>
      <c r="CV48" s="664"/>
      <c r="CW48" s="664"/>
      <c r="CX48" s="664"/>
      <c r="CY48" s="665"/>
      <c r="CZ48" s="666" t="s">
        <v>174</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10687486</v>
      </c>
      <c r="CS49" s="677"/>
      <c r="CT49" s="677"/>
      <c r="CU49" s="677"/>
      <c r="CV49" s="677"/>
      <c r="CW49" s="677"/>
      <c r="CX49" s="677"/>
      <c r="CY49" s="678"/>
      <c r="CZ49" s="679">
        <v>100</v>
      </c>
      <c r="DA49" s="680"/>
      <c r="DB49" s="680"/>
      <c r="DC49" s="681"/>
      <c r="DD49" s="682">
        <v>6611738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5aLBR7+5Gz5x9g3VNn8f2iG9fd7L/1xhxdRbh0EO/U0PdGy7jKZ51/4li+p6jSgTzcUmNTHuN6CL6ObLdM4kw==" saltValue="j7rvYS7s99g5UELLe+PxB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1199" t="s">
        <v>364</v>
      </c>
      <c r="DK2" s="1200"/>
      <c r="DL2" s="1200"/>
      <c r="DM2" s="1200"/>
      <c r="DN2" s="1200"/>
      <c r="DO2" s="1201"/>
      <c r="DP2" s="247"/>
      <c r="DQ2" s="1199" t="s">
        <v>365</v>
      </c>
      <c r="DR2" s="1200"/>
      <c r="DS2" s="1200"/>
      <c r="DT2" s="1200"/>
      <c r="DU2" s="1200"/>
      <c r="DV2" s="1200"/>
      <c r="DW2" s="1200"/>
      <c r="DX2" s="1200"/>
      <c r="DY2" s="1200"/>
      <c r="DZ2" s="1201"/>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0"/>
      <c r="BA4" s="250"/>
      <c r="BB4" s="250"/>
      <c r="BC4" s="250"/>
      <c r="BD4" s="250"/>
      <c r="BE4" s="251"/>
      <c r="BF4" s="251"/>
      <c r="BG4" s="251"/>
      <c r="BH4" s="251"/>
      <c r="BI4" s="251"/>
      <c r="BJ4" s="251"/>
      <c r="BK4" s="251"/>
      <c r="BL4" s="251"/>
      <c r="BM4" s="251"/>
      <c r="BN4" s="251"/>
      <c r="BO4" s="251"/>
      <c r="BP4" s="251"/>
      <c r="BQ4" s="250" t="s">
        <v>367</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4"/>
      <c r="BA5" s="254"/>
      <c r="BB5" s="254"/>
      <c r="BC5" s="254"/>
      <c r="BD5" s="254"/>
      <c r="BE5" s="255"/>
      <c r="BF5" s="255"/>
      <c r="BG5" s="255"/>
      <c r="BH5" s="255"/>
      <c r="BI5" s="255"/>
      <c r="BJ5" s="255"/>
      <c r="BK5" s="255"/>
      <c r="BL5" s="255"/>
      <c r="BM5" s="255"/>
      <c r="BN5" s="255"/>
      <c r="BO5" s="255"/>
      <c r="BP5" s="255"/>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2"/>
    </row>
    <row r="6" spans="1:131" s="253"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0"/>
      <c r="BA6" s="250"/>
      <c r="BB6" s="250"/>
      <c r="BC6" s="250"/>
      <c r="BD6" s="250"/>
      <c r="BE6" s="251"/>
      <c r="BF6" s="251"/>
      <c r="BG6" s="251"/>
      <c r="BH6" s="251"/>
      <c r="BI6" s="251"/>
      <c r="BJ6" s="251"/>
      <c r="BK6" s="251"/>
      <c r="BL6" s="251"/>
      <c r="BM6" s="251"/>
      <c r="BN6" s="251"/>
      <c r="BO6" s="251"/>
      <c r="BP6" s="251"/>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2"/>
    </row>
    <row r="7" spans="1:131" s="253" customFormat="1" ht="26.25" customHeight="1" thickTop="1" x14ac:dyDescent="0.15">
      <c r="A7" s="256">
        <v>1</v>
      </c>
      <c r="B7" s="1139" t="s">
        <v>385</v>
      </c>
      <c r="C7" s="1140"/>
      <c r="D7" s="1140"/>
      <c r="E7" s="1140"/>
      <c r="F7" s="1140"/>
      <c r="G7" s="1140"/>
      <c r="H7" s="1140"/>
      <c r="I7" s="1140"/>
      <c r="J7" s="1140"/>
      <c r="K7" s="1140"/>
      <c r="L7" s="1140"/>
      <c r="M7" s="1140"/>
      <c r="N7" s="1140"/>
      <c r="O7" s="1140"/>
      <c r="P7" s="1141"/>
      <c r="Q7" s="1193">
        <v>11012</v>
      </c>
      <c r="R7" s="1194"/>
      <c r="S7" s="1194"/>
      <c r="T7" s="1194"/>
      <c r="U7" s="1194"/>
      <c r="V7" s="1194">
        <v>10698</v>
      </c>
      <c r="W7" s="1194"/>
      <c r="X7" s="1194"/>
      <c r="Y7" s="1194"/>
      <c r="Z7" s="1194"/>
      <c r="AA7" s="1194">
        <f>Q7-V7</f>
        <v>314</v>
      </c>
      <c r="AB7" s="1194"/>
      <c r="AC7" s="1194"/>
      <c r="AD7" s="1194"/>
      <c r="AE7" s="1195"/>
      <c r="AF7" s="1196">
        <v>303</v>
      </c>
      <c r="AG7" s="1197"/>
      <c r="AH7" s="1197"/>
      <c r="AI7" s="1197"/>
      <c r="AJ7" s="1198"/>
      <c r="AK7" s="1180">
        <v>385</v>
      </c>
      <c r="AL7" s="1181"/>
      <c r="AM7" s="1181"/>
      <c r="AN7" s="1181"/>
      <c r="AO7" s="1181"/>
      <c r="AP7" s="1181">
        <v>10583</v>
      </c>
      <c r="AQ7" s="1181"/>
      <c r="AR7" s="1181"/>
      <c r="AS7" s="1181"/>
      <c r="AT7" s="1181"/>
      <c r="AU7" s="1182"/>
      <c r="AV7" s="1182"/>
      <c r="AW7" s="1182"/>
      <c r="AX7" s="1182"/>
      <c r="AY7" s="1183"/>
      <c r="AZ7" s="250"/>
      <c r="BA7" s="250"/>
      <c r="BB7" s="250"/>
      <c r="BC7" s="250"/>
      <c r="BD7" s="250"/>
      <c r="BE7" s="251"/>
      <c r="BF7" s="251"/>
      <c r="BG7" s="251"/>
      <c r="BH7" s="251"/>
      <c r="BI7" s="251"/>
      <c r="BJ7" s="251"/>
      <c r="BK7" s="251"/>
      <c r="BL7" s="251"/>
      <c r="BM7" s="251"/>
      <c r="BN7" s="251"/>
      <c r="BO7" s="251"/>
      <c r="BP7" s="251"/>
      <c r="BQ7" s="257">
        <v>1</v>
      </c>
      <c r="BR7" s="258" t="s">
        <v>585</v>
      </c>
      <c r="BS7" s="1184" t="s">
        <v>586</v>
      </c>
      <c r="BT7" s="1185"/>
      <c r="BU7" s="1185"/>
      <c r="BV7" s="1185"/>
      <c r="BW7" s="1185"/>
      <c r="BX7" s="1185"/>
      <c r="BY7" s="1185"/>
      <c r="BZ7" s="1185"/>
      <c r="CA7" s="1185"/>
      <c r="CB7" s="1185"/>
      <c r="CC7" s="1185"/>
      <c r="CD7" s="1185"/>
      <c r="CE7" s="1185"/>
      <c r="CF7" s="1185"/>
      <c r="CG7" s="1186"/>
      <c r="CH7" s="1177">
        <v>0</v>
      </c>
      <c r="CI7" s="1178"/>
      <c r="CJ7" s="1178"/>
      <c r="CK7" s="1178"/>
      <c r="CL7" s="1179"/>
      <c r="CM7" s="1177">
        <v>250</v>
      </c>
      <c r="CN7" s="1178"/>
      <c r="CO7" s="1178"/>
      <c r="CP7" s="1178"/>
      <c r="CQ7" s="1179"/>
      <c r="CR7" s="1177">
        <v>33</v>
      </c>
      <c r="CS7" s="1178"/>
      <c r="CT7" s="1178"/>
      <c r="CU7" s="1178"/>
      <c r="CV7" s="1179"/>
      <c r="CW7" s="1177" t="s">
        <v>584</v>
      </c>
      <c r="CX7" s="1178"/>
      <c r="CY7" s="1178"/>
      <c r="CZ7" s="1178"/>
      <c r="DA7" s="1179"/>
      <c r="DB7" s="1177" t="s">
        <v>587</v>
      </c>
      <c r="DC7" s="1178"/>
      <c r="DD7" s="1178"/>
      <c r="DE7" s="1178"/>
      <c r="DF7" s="1179"/>
      <c r="DG7" s="1177" t="s">
        <v>587</v>
      </c>
      <c r="DH7" s="1178"/>
      <c r="DI7" s="1178"/>
      <c r="DJ7" s="1178"/>
      <c r="DK7" s="1179"/>
      <c r="DL7" s="1177">
        <v>7</v>
      </c>
      <c r="DM7" s="1178"/>
      <c r="DN7" s="1178"/>
      <c r="DO7" s="1178"/>
      <c r="DP7" s="1179"/>
      <c r="DQ7" s="1177">
        <v>1</v>
      </c>
      <c r="DR7" s="1178"/>
      <c r="DS7" s="1178"/>
      <c r="DT7" s="1178"/>
      <c r="DU7" s="1179"/>
      <c r="DV7" s="1204"/>
      <c r="DW7" s="1205"/>
      <c r="DX7" s="1205"/>
      <c r="DY7" s="1205"/>
      <c r="DZ7" s="1206"/>
      <c r="EA7" s="252"/>
    </row>
    <row r="8" spans="1:131" s="253" customFormat="1" ht="26.25" customHeight="1" x14ac:dyDescent="0.15">
      <c r="A8" s="259">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0"/>
      <c r="BA8" s="250"/>
      <c r="BB8" s="250"/>
      <c r="BC8" s="250"/>
      <c r="BD8" s="250"/>
      <c r="BE8" s="251"/>
      <c r="BF8" s="251"/>
      <c r="BG8" s="251"/>
      <c r="BH8" s="251"/>
      <c r="BI8" s="251"/>
      <c r="BJ8" s="251"/>
      <c r="BK8" s="251"/>
      <c r="BL8" s="251"/>
      <c r="BM8" s="251"/>
      <c r="BN8" s="251"/>
      <c r="BO8" s="251"/>
      <c r="BP8" s="251"/>
      <c r="BQ8" s="260">
        <v>2</v>
      </c>
      <c r="BR8" s="261"/>
      <c r="BS8" s="1103" t="s">
        <v>588</v>
      </c>
      <c r="BT8" s="1104"/>
      <c r="BU8" s="1104"/>
      <c r="BV8" s="1104"/>
      <c r="BW8" s="1104"/>
      <c r="BX8" s="1104"/>
      <c r="BY8" s="1104"/>
      <c r="BZ8" s="1104"/>
      <c r="CA8" s="1104"/>
      <c r="CB8" s="1104"/>
      <c r="CC8" s="1104"/>
      <c r="CD8" s="1104"/>
      <c r="CE8" s="1104"/>
      <c r="CF8" s="1104"/>
      <c r="CG8" s="1105"/>
      <c r="CH8" s="1078">
        <v>-5</v>
      </c>
      <c r="CI8" s="1079"/>
      <c r="CJ8" s="1079"/>
      <c r="CK8" s="1079"/>
      <c r="CL8" s="1080"/>
      <c r="CM8" s="1078">
        <v>137</v>
      </c>
      <c r="CN8" s="1079"/>
      <c r="CO8" s="1079"/>
      <c r="CP8" s="1079"/>
      <c r="CQ8" s="1080"/>
      <c r="CR8" s="1078">
        <v>21</v>
      </c>
      <c r="CS8" s="1079"/>
      <c r="CT8" s="1079"/>
      <c r="CU8" s="1079"/>
      <c r="CV8" s="1080"/>
      <c r="CW8" s="1078">
        <v>12</v>
      </c>
      <c r="CX8" s="1079"/>
      <c r="CY8" s="1079"/>
      <c r="CZ8" s="1079"/>
      <c r="DA8" s="1080"/>
      <c r="DB8" s="1078" t="s">
        <v>589</v>
      </c>
      <c r="DC8" s="1079"/>
      <c r="DD8" s="1079"/>
      <c r="DE8" s="1079"/>
      <c r="DF8" s="1080"/>
      <c r="DG8" s="1078" t="s">
        <v>589</v>
      </c>
      <c r="DH8" s="1079"/>
      <c r="DI8" s="1079"/>
      <c r="DJ8" s="1079"/>
      <c r="DK8" s="1080"/>
      <c r="DL8" s="1078" t="s">
        <v>589</v>
      </c>
      <c r="DM8" s="1079"/>
      <c r="DN8" s="1079"/>
      <c r="DO8" s="1079"/>
      <c r="DP8" s="1080"/>
      <c r="DQ8" s="1078" t="s">
        <v>589</v>
      </c>
      <c r="DR8" s="1079"/>
      <c r="DS8" s="1079"/>
      <c r="DT8" s="1079"/>
      <c r="DU8" s="1080"/>
      <c r="DV8" s="1081"/>
      <c r="DW8" s="1082"/>
      <c r="DX8" s="1082"/>
      <c r="DY8" s="1082"/>
      <c r="DZ8" s="1083"/>
      <c r="EA8" s="252"/>
    </row>
    <row r="9" spans="1:131" s="253" customFormat="1" ht="26.25" customHeight="1" x14ac:dyDescent="0.15">
      <c r="A9" s="259">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0"/>
      <c r="BA9" s="250"/>
      <c r="BB9" s="250"/>
      <c r="BC9" s="250"/>
      <c r="BD9" s="250"/>
      <c r="BE9" s="251"/>
      <c r="BF9" s="251"/>
      <c r="BG9" s="251"/>
      <c r="BH9" s="251"/>
      <c r="BI9" s="251"/>
      <c r="BJ9" s="251"/>
      <c r="BK9" s="251"/>
      <c r="BL9" s="251"/>
      <c r="BM9" s="251"/>
      <c r="BN9" s="251"/>
      <c r="BO9" s="251"/>
      <c r="BP9" s="251"/>
      <c r="BQ9" s="260">
        <v>3</v>
      </c>
      <c r="BR9" s="261"/>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2"/>
    </row>
    <row r="10" spans="1:131" s="253" customFormat="1" ht="26.25" customHeight="1" x14ac:dyDescent="0.15">
      <c r="A10" s="259">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0"/>
      <c r="BA10" s="250"/>
      <c r="BB10" s="250"/>
      <c r="BC10" s="250"/>
      <c r="BD10" s="250"/>
      <c r="BE10" s="251"/>
      <c r="BF10" s="251"/>
      <c r="BG10" s="251"/>
      <c r="BH10" s="251"/>
      <c r="BI10" s="251"/>
      <c r="BJ10" s="251"/>
      <c r="BK10" s="251"/>
      <c r="BL10" s="251"/>
      <c r="BM10" s="251"/>
      <c r="BN10" s="251"/>
      <c r="BO10" s="251"/>
      <c r="BP10" s="251"/>
      <c r="BQ10" s="260">
        <v>4</v>
      </c>
      <c r="BR10" s="261"/>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2"/>
    </row>
    <row r="11" spans="1:131" s="253" customFormat="1" ht="26.25" customHeight="1" x14ac:dyDescent="0.15">
      <c r="A11" s="259">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0"/>
      <c r="BA11" s="250"/>
      <c r="BB11" s="250"/>
      <c r="BC11" s="250"/>
      <c r="BD11" s="250"/>
      <c r="BE11" s="251"/>
      <c r="BF11" s="251"/>
      <c r="BG11" s="251"/>
      <c r="BH11" s="251"/>
      <c r="BI11" s="251"/>
      <c r="BJ11" s="251"/>
      <c r="BK11" s="251"/>
      <c r="BL11" s="251"/>
      <c r="BM11" s="251"/>
      <c r="BN11" s="251"/>
      <c r="BO11" s="251"/>
      <c r="BP11" s="251"/>
      <c r="BQ11" s="260">
        <v>5</v>
      </c>
      <c r="BR11" s="261"/>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2"/>
    </row>
    <row r="12" spans="1:131" s="253" customFormat="1" ht="26.25" customHeight="1" x14ac:dyDescent="0.15">
      <c r="A12" s="259">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0"/>
      <c r="BA12" s="250"/>
      <c r="BB12" s="250"/>
      <c r="BC12" s="250"/>
      <c r="BD12" s="250"/>
      <c r="BE12" s="251"/>
      <c r="BF12" s="251"/>
      <c r="BG12" s="251"/>
      <c r="BH12" s="251"/>
      <c r="BI12" s="251"/>
      <c r="BJ12" s="251"/>
      <c r="BK12" s="251"/>
      <c r="BL12" s="251"/>
      <c r="BM12" s="251"/>
      <c r="BN12" s="251"/>
      <c r="BO12" s="251"/>
      <c r="BP12" s="251"/>
      <c r="BQ12" s="260">
        <v>6</v>
      </c>
      <c r="BR12" s="261"/>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2"/>
    </row>
    <row r="13" spans="1:131" s="253" customFormat="1" ht="26.25" customHeight="1" x14ac:dyDescent="0.15">
      <c r="A13" s="259">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0"/>
      <c r="BA13" s="250"/>
      <c r="BB13" s="250"/>
      <c r="BC13" s="250"/>
      <c r="BD13" s="250"/>
      <c r="BE13" s="251"/>
      <c r="BF13" s="251"/>
      <c r="BG13" s="251"/>
      <c r="BH13" s="251"/>
      <c r="BI13" s="251"/>
      <c r="BJ13" s="251"/>
      <c r="BK13" s="251"/>
      <c r="BL13" s="251"/>
      <c r="BM13" s="251"/>
      <c r="BN13" s="251"/>
      <c r="BO13" s="251"/>
      <c r="BP13" s="251"/>
      <c r="BQ13" s="260">
        <v>7</v>
      </c>
      <c r="BR13" s="261"/>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2"/>
    </row>
    <row r="14" spans="1:131" s="253" customFormat="1" ht="26.25" customHeight="1" x14ac:dyDescent="0.15">
      <c r="A14" s="259">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0"/>
      <c r="BA14" s="250"/>
      <c r="BB14" s="250"/>
      <c r="BC14" s="250"/>
      <c r="BD14" s="250"/>
      <c r="BE14" s="251"/>
      <c r="BF14" s="251"/>
      <c r="BG14" s="251"/>
      <c r="BH14" s="251"/>
      <c r="BI14" s="251"/>
      <c r="BJ14" s="251"/>
      <c r="BK14" s="251"/>
      <c r="BL14" s="251"/>
      <c r="BM14" s="251"/>
      <c r="BN14" s="251"/>
      <c r="BO14" s="251"/>
      <c r="BP14" s="251"/>
      <c r="BQ14" s="260">
        <v>8</v>
      </c>
      <c r="BR14" s="261"/>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2"/>
    </row>
    <row r="15" spans="1:131" s="253" customFormat="1" ht="26.25" customHeight="1" x14ac:dyDescent="0.15">
      <c r="A15" s="259">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0"/>
      <c r="BA15" s="250"/>
      <c r="BB15" s="250"/>
      <c r="BC15" s="250"/>
      <c r="BD15" s="250"/>
      <c r="BE15" s="251"/>
      <c r="BF15" s="251"/>
      <c r="BG15" s="251"/>
      <c r="BH15" s="251"/>
      <c r="BI15" s="251"/>
      <c r="BJ15" s="251"/>
      <c r="BK15" s="251"/>
      <c r="BL15" s="251"/>
      <c r="BM15" s="251"/>
      <c r="BN15" s="251"/>
      <c r="BO15" s="251"/>
      <c r="BP15" s="251"/>
      <c r="BQ15" s="260">
        <v>9</v>
      </c>
      <c r="BR15" s="261"/>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2"/>
    </row>
    <row r="16" spans="1:131" s="253" customFormat="1" ht="26.25" customHeight="1" x14ac:dyDescent="0.15">
      <c r="A16" s="259">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0"/>
      <c r="BA16" s="250"/>
      <c r="BB16" s="250"/>
      <c r="BC16" s="250"/>
      <c r="BD16" s="250"/>
      <c r="BE16" s="251"/>
      <c r="BF16" s="251"/>
      <c r="BG16" s="251"/>
      <c r="BH16" s="251"/>
      <c r="BI16" s="251"/>
      <c r="BJ16" s="251"/>
      <c r="BK16" s="251"/>
      <c r="BL16" s="251"/>
      <c r="BM16" s="251"/>
      <c r="BN16" s="251"/>
      <c r="BO16" s="251"/>
      <c r="BP16" s="251"/>
      <c r="BQ16" s="260">
        <v>10</v>
      </c>
      <c r="BR16" s="261"/>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2"/>
    </row>
    <row r="17" spans="1:131" s="253" customFormat="1" ht="26.25" customHeight="1" x14ac:dyDescent="0.15">
      <c r="A17" s="259">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0"/>
      <c r="BA17" s="250"/>
      <c r="BB17" s="250"/>
      <c r="BC17" s="250"/>
      <c r="BD17" s="250"/>
      <c r="BE17" s="251"/>
      <c r="BF17" s="251"/>
      <c r="BG17" s="251"/>
      <c r="BH17" s="251"/>
      <c r="BI17" s="251"/>
      <c r="BJ17" s="251"/>
      <c r="BK17" s="251"/>
      <c r="BL17" s="251"/>
      <c r="BM17" s="251"/>
      <c r="BN17" s="251"/>
      <c r="BO17" s="251"/>
      <c r="BP17" s="251"/>
      <c r="BQ17" s="260">
        <v>11</v>
      </c>
      <c r="BR17" s="261"/>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2"/>
    </row>
    <row r="18" spans="1:131" s="253" customFormat="1" ht="26.25" customHeight="1" x14ac:dyDescent="0.15">
      <c r="A18" s="259">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0"/>
      <c r="BA18" s="250"/>
      <c r="BB18" s="250"/>
      <c r="BC18" s="250"/>
      <c r="BD18" s="250"/>
      <c r="BE18" s="251"/>
      <c r="BF18" s="251"/>
      <c r="BG18" s="251"/>
      <c r="BH18" s="251"/>
      <c r="BI18" s="251"/>
      <c r="BJ18" s="251"/>
      <c r="BK18" s="251"/>
      <c r="BL18" s="251"/>
      <c r="BM18" s="251"/>
      <c r="BN18" s="251"/>
      <c r="BO18" s="251"/>
      <c r="BP18" s="251"/>
      <c r="BQ18" s="260">
        <v>12</v>
      </c>
      <c r="BR18" s="261"/>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2"/>
    </row>
    <row r="19" spans="1:131" s="253" customFormat="1" ht="26.25" customHeight="1" x14ac:dyDescent="0.15">
      <c r="A19" s="259">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0"/>
      <c r="BA19" s="250"/>
      <c r="BB19" s="250"/>
      <c r="BC19" s="250"/>
      <c r="BD19" s="250"/>
      <c r="BE19" s="251"/>
      <c r="BF19" s="251"/>
      <c r="BG19" s="251"/>
      <c r="BH19" s="251"/>
      <c r="BI19" s="251"/>
      <c r="BJ19" s="251"/>
      <c r="BK19" s="251"/>
      <c r="BL19" s="251"/>
      <c r="BM19" s="251"/>
      <c r="BN19" s="251"/>
      <c r="BO19" s="251"/>
      <c r="BP19" s="251"/>
      <c r="BQ19" s="260">
        <v>13</v>
      </c>
      <c r="BR19" s="261"/>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2"/>
    </row>
    <row r="20" spans="1:131" s="253" customFormat="1" ht="26.25" customHeight="1" x14ac:dyDescent="0.15">
      <c r="A20" s="259">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0"/>
      <c r="BA20" s="250"/>
      <c r="BB20" s="250"/>
      <c r="BC20" s="250"/>
      <c r="BD20" s="250"/>
      <c r="BE20" s="251"/>
      <c r="BF20" s="251"/>
      <c r="BG20" s="251"/>
      <c r="BH20" s="251"/>
      <c r="BI20" s="251"/>
      <c r="BJ20" s="251"/>
      <c r="BK20" s="251"/>
      <c r="BL20" s="251"/>
      <c r="BM20" s="251"/>
      <c r="BN20" s="251"/>
      <c r="BO20" s="251"/>
      <c r="BP20" s="251"/>
      <c r="BQ20" s="260">
        <v>14</v>
      </c>
      <c r="BR20" s="261"/>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2"/>
    </row>
    <row r="21" spans="1:131" s="253" customFormat="1" ht="26.25" customHeight="1" thickBot="1" x14ac:dyDescent="0.2">
      <c r="A21" s="259">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0"/>
      <c r="BA21" s="250"/>
      <c r="BB21" s="250"/>
      <c r="BC21" s="250"/>
      <c r="BD21" s="250"/>
      <c r="BE21" s="251"/>
      <c r="BF21" s="251"/>
      <c r="BG21" s="251"/>
      <c r="BH21" s="251"/>
      <c r="BI21" s="251"/>
      <c r="BJ21" s="251"/>
      <c r="BK21" s="251"/>
      <c r="BL21" s="251"/>
      <c r="BM21" s="251"/>
      <c r="BN21" s="251"/>
      <c r="BO21" s="251"/>
      <c r="BP21" s="251"/>
      <c r="BQ21" s="260">
        <v>15</v>
      </c>
      <c r="BR21" s="261"/>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2"/>
    </row>
    <row r="22" spans="1:131" s="253" customFormat="1" ht="26.25" customHeight="1" x14ac:dyDescent="0.15">
      <c r="A22" s="259">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1"/>
      <c r="BF22" s="251"/>
      <c r="BG22" s="251"/>
      <c r="BH22" s="251"/>
      <c r="BI22" s="251"/>
      <c r="BJ22" s="251"/>
      <c r="BK22" s="251"/>
      <c r="BL22" s="251"/>
      <c r="BM22" s="251"/>
      <c r="BN22" s="251"/>
      <c r="BO22" s="251"/>
      <c r="BP22" s="251"/>
      <c r="BQ22" s="260">
        <v>16</v>
      </c>
      <c r="BR22" s="261"/>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2"/>
    </row>
    <row r="23" spans="1:131" s="253" customFormat="1" ht="26.25" customHeight="1" thickBot="1" x14ac:dyDescent="0.2">
      <c r="A23" s="262" t="s">
        <v>387</v>
      </c>
      <c r="B23" s="1033" t="s">
        <v>388</v>
      </c>
      <c r="C23" s="1034"/>
      <c r="D23" s="1034"/>
      <c r="E23" s="1034"/>
      <c r="F23" s="1034"/>
      <c r="G23" s="1034"/>
      <c r="H23" s="1034"/>
      <c r="I23" s="1034"/>
      <c r="J23" s="1034"/>
      <c r="K23" s="1034"/>
      <c r="L23" s="1034"/>
      <c r="M23" s="1034"/>
      <c r="N23" s="1034"/>
      <c r="O23" s="1034"/>
      <c r="P23" s="1035"/>
      <c r="Q23" s="1157">
        <v>11002</v>
      </c>
      <c r="R23" s="1158"/>
      <c r="S23" s="1158"/>
      <c r="T23" s="1158"/>
      <c r="U23" s="1158"/>
      <c r="V23" s="1158">
        <v>10687</v>
      </c>
      <c r="W23" s="1158"/>
      <c r="X23" s="1158"/>
      <c r="Y23" s="1158"/>
      <c r="Z23" s="1158"/>
      <c r="AA23" s="1158">
        <v>314</v>
      </c>
      <c r="AB23" s="1158"/>
      <c r="AC23" s="1158"/>
      <c r="AD23" s="1158"/>
      <c r="AE23" s="1159"/>
      <c r="AF23" s="1160">
        <v>303</v>
      </c>
      <c r="AG23" s="1158"/>
      <c r="AH23" s="1158"/>
      <c r="AI23" s="1158"/>
      <c r="AJ23" s="1161"/>
      <c r="AK23" s="1162"/>
      <c r="AL23" s="1163"/>
      <c r="AM23" s="1163"/>
      <c r="AN23" s="1163"/>
      <c r="AO23" s="1163"/>
      <c r="AP23" s="1158">
        <v>10583</v>
      </c>
      <c r="AQ23" s="1158"/>
      <c r="AR23" s="1158"/>
      <c r="AS23" s="1158"/>
      <c r="AT23" s="1158"/>
      <c r="AU23" s="1164"/>
      <c r="AV23" s="1164"/>
      <c r="AW23" s="1164"/>
      <c r="AX23" s="1164"/>
      <c r="AY23" s="1165"/>
      <c r="AZ23" s="1154" t="s">
        <v>389</v>
      </c>
      <c r="BA23" s="1155"/>
      <c r="BB23" s="1155"/>
      <c r="BC23" s="1155"/>
      <c r="BD23" s="1156"/>
      <c r="BE23" s="251"/>
      <c r="BF23" s="251"/>
      <c r="BG23" s="251"/>
      <c r="BH23" s="251"/>
      <c r="BI23" s="251"/>
      <c r="BJ23" s="251"/>
      <c r="BK23" s="251"/>
      <c r="BL23" s="251"/>
      <c r="BM23" s="251"/>
      <c r="BN23" s="251"/>
      <c r="BO23" s="251"/>
      <c r="BP23" s="251"/>
      <c r="BQ23" s="260">
        <v>17</v>
      </c>
      <c r="BR23" s="261"/>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2"/>
    </row>
    <row r="24" spans="1:131" s="253"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0"/>
      <c r="BA24" s="250"/>
      <c r="BB24" s="250"/>
      <c r="BC24" s="250"/>
      <c r="BD24" s="250"/>
      <c r="BE24" s="251"/>
      <c r="BF24" s="251"/>
      <c r="BG24" s="251"/>
      <c r="BH24" s="251"/>
      <c r="BI24" s="251"/>
      <c r="BJ24" s="251"/>
      <c r="BK24" s="251"/>
      <c r="BL24" s="251"/>
      <c r="BM24" s="251"/>
      <c r="BN24" s="251"/>
      <c r="BO24" s="251"/>
      <c r="BP24" s="251"/>
      <c r="BQ24" s="260">
        <v>18</v>
      </c>
      <c r="BR24" s="261"/>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2"/>
    </row>
    <row r="25" spans="1:131" s="245"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0"/>
      <c r="BK25" s="250"/>
      <c r="BL25" s="250"/>
      <c r="BM25" s="250"/>
      <c r="BN25" s="250"/>
      <c r="BO25" s="263"/>
      <c r="BP25" s="263"/>
      <c r="BQ25" s="260">
        <v>19</v>
      </c>
      <c r="BR25" s="261"/>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4"/>
    </row>
    <row r="26" spans="1:131" s="245"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375</v>
      </c>
      <c r="BF26" s="1091"/>
      <c r="BG26" s="1091"/>
      <c r="BH26" s="1091"/>
      <c r="BI26" s="1106"/>
      <c r="BJ26" s="250"/>
      <c r="BK26" s="250"/>
      <c r="BL26" s="250"/>
      <c r="BM26" s="250"/>
      <c r="BN26" s="250"/>
      <c r="BO26" s="263"/>
      <c r="BP26" s="263"/>
      <c r="BQ26" s="260">
        <v>20</v>
      </c>
      <c r="BR26" s="261"/>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4"/>
    </row>
    <row r="27" spans="1:131" s="245"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0"/>
      <c r="BK27" s="250"/>
      <c r="BL27" s="250"/>
      <c r="BM27" s="250"/>
      <c r="BN27" s="250"/>
      <c r="BO27" s="263"/>
      <c r="BP27" s="263"/>
      <c r="BQ27" s="260">
        <v>21</v>
      </c>
      <c r="BR27" s="261"/>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4"/>
    </row>
    <row r="28" spans="1:131" s="245" customFormat="1" ht="26.25" customHeight="1" thickTop="1" x14ac:dyDescent="0.15">
      <c r="A28" s="264">
        <v>1</v>
      </c>
      <c r="B28" s="1139" t="s">
        <v>400</v>
      </c>
      <c r="C28" s="1140"/>
      <c r="D28" s="1140"/>
      <c r="E28" s="1140"/>
      <c r="F28" s="1140"/>
      <c r="G28" s="1140"/>
      <c r="H28" s="1140"/>
      <c r="I28" s="1140"/>
      <c r="J28" s="1140"/>
      <c r="K28" s="1140"/>
      <c r="L28" s="1140"/>
      <c r="M28" s="1140"/>
      <c r="N28" s="1140"/>
      <c r="O28" s="1140"/>
      <c r="P28" s="1141"/>
      <c r="Q28" s="1142">
        <v>2308</v>
      </c>
      <c r="R28" s="1143"/>
      <c r="S28" s="1143"/>
      <c r="T28" s="1143"/>
      <c r="U28" s="1143"/>
      <c r="V28" s="1143">
        <v>2172</v>
      </c>
      <c r="W28" s="1143"/>
      <c r="X28" s="1143"/>
      <c r="Y28" s="1143"/>
      <c r="Z28" s="1143"/>
      <c r="AA28" s="1143">
        <v>135</v>
      </c>
      <c r="AB28" s="1143"/>
      <c r="AC28" s="1143"/>
      <c r="AD28" s="1143"/>
      <c r="AE28" s="1144"/>
      <c r="AF28" s="1145">
        <v>135</v>
      </c>
      <c r="AG28" s="1143"/>
      <c r="AH28" s="1143"/>
      <c r="AI28" s="1143"/>
      <c r="AJ28" s="1146"/>
      <c r="AK28" s="1147">
        <v>221</v>
      </c>
      <c r="AL28" s="1135"/>
      <c r="AM28" s="1135"/>
      <c r="AN28" s="1135"/>
      <c r="AO28" s="1135"/>
      <c r="AP28" s="1135" t="s">
        <v>576</v>
      </c>
      <c r="AQ28" s="1135"/>
      <c r="AR28" s="1135"/>
      <c r="AS28" s="1135"/>
      <c r="AT28" s="1135"/>
      <c r="AU28" s="1135" t="s">
        <v>576</v>
      </c>
      <c r="AV28" s="1135"/>
      <c r="AW28" s="1135"/>
      <c r="AX28" s="1135"/>
      <c r="AY28" s="1135"/>
      <c r="AZ28" s="1136" t="s">
        <v>576</v>
      </c>
      <c r="BA28" s="1136"/>
      <c r="BB28" s="1136"/>
      <c r="BC28" s="1136"/>
      <c r="BD28" s="1136"/>
      <c r="BE28" s="1137"/>
      <c r="BF28" s="1137"/>
      <c r="BG28" s="1137"/>
      <c r="BH28" s="1137"/>
      <c r="BI28" s="1138"/>
      <c r="BJ28" s="250"/>
      <c r="BK28" s="250"/>
      <c r="BL28" s="250"/>
      <c r="BM28" s="250"/>
      <c r="BN28" s="250"/>
      <c r="BO28" s="263"/>
      <c r="BP28" s="263"/>
      <c r="BQ28" s="260">
        <v>22</v>
      </c>
      <c r="BR28" s="261"/>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4"/>
    </row>
    <row r="29" spans="1:131" s="245" customFormat="1" ht="26.25" customHeight="1" x14ac:dyDescent="0.15">
      <c r="A29" s="264">
        <v>2</v>
      </c>
      <c r="B29" s="1126" t="s">
        <v>401</v>
      </c>
      <c r="C29" s="1127"/>
      <c r="D29" s="1127"/>
      <c r="E29" s="1127"/>
      <c r="F29" s="1127"/>
      <c r="G29" s="1127"/>
      <c r="H29" s="1127"/>
      <c r="I29" s="1127"/>
      <c r="J29" s="1127"/>
      <c r="K29" s="1127"/>
      <c r="L29" s="1127"/>
      <c r="M29" s="1127"/>
      <c r="N29" s="1127"/>
      <c r="O29" s="1127"/>
      <c r="P29" s="1128"/>
      <c r="Q29" s="1132">
        <v>2221</v>
      </c>
      <c r="R29" s="1133"/>
      <c r="S29" s="1133"/>
      <c r="T29" s="1133"/>
      <c r="U29" s="1133"/>
      <c r="V29" s="1133">
        <v>2162</v>
      </c>
      <c r="W29" s="1133"/>
      <c r="X29" s="1133"/>
      <c r="Y29" s="1133"/>
      <c r="Z29" s="1133"/>
      <c r="AA29" s="1133">
        <v>60</v>
      </c>
      <c r="AB29" s="1133"/>
      <c r="AC29" s="1133"/>
      <c r="AD29" s="1133"/>
      <c r="AE29" s="1134"/>
      <c r="AF29" s="1108">
        <v>60</v>
      </c>
      <c r="AG29" s="1109"/>
      <c r="AH29" s="1109"/>
      <c r="AI29" s="1109"/>
      <c r="AJ29" s="1110"/>
      <c r="AK29" s="1069">
        <v>371</v>
      </c>
      <c r="AL29" s="1060"/>
      <c r="AM29" s="1060"/>
      <c r="AN29" s="1060"/>
      <c r="AO29" s="1060"/>
      <c r="AP29" s="1060" t="s">
        <v>576</v>
      </c>
      <c r="AQ29" s="1060"/>
      <c r="AR29" s="1060"/>
      <c r="AS29" s="1060"/>
      <c r="AT29" s="1060"/>
      <c r="AU29" s="1060" t="s">
        <v>576</v>
      </c>
      <c r="AV29" s="1060"/>
      <c r="AW29" s="1060"/>
      <c r="AX29" s="1060"/>
      <c r="AY29" s="1060"/>
      <c r="AZ29" s="1131" t="s">
        <v>576</v>
      </c>
      <c r="BA29" s="1131"/>
      <c r="BB29" s="1131"/>
      <c r="BC29" s="1131"/>
      <c r="BD29" s="1131"/>
      <c r="BE29" s="1121"/>
      <c r="BF29" s="1121"/>
      <c r="BG29" s="1121"/>
      <c r="BH29" s="1121"/>
      <c r="BI29" s="1122"/>
      <c r="BJ29" s="250"/>
      <c r="BK29" s="250"/>
      <c r="BL29" s="250"/>
      <c r="BM29" s="250"/>
      <c r="BN29" s="250"/>
      <c r="BO29" s="263"/>
      <c r="BP29" s="263"/>
      <c r="BQ29" s="260">
        <v>23</v>
      </c>
      <c r="BR29" s="261"/>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4"/>
    </row>
    <row r="30" spans="1:131" s="245" customFormat="1" ht="26.25" customHeight="1" x14ac:dyDescent="0.15">
      <c r="A30" s="264">
        <v>3</v>
      </c>
      <c r="B30" s="1126" t="s">
        <v>402</v>
      </c>
      <c r="C30" s="1127"/>
      <c r="D30" s="1127"/>
      <c r="E30" s="1127"/>
      <c r="F30" s="1127"/>
      <c r="G30" s="1127"/>
      <c r="H30" s="1127"/>
      <c r="I30" s="1127"/>
      <c r="J30" s="1127"/>
      <c r="K30" s="1127"/>
      <c r="L30" s="1127"/>
      <c r="M30" s="1127"/>
      <c r="N30" s="1127"/>
      <c r="O30" s="1127"/>
      <c r="P30" s="1128"/>
      <c r="Q30" s="1132">
        <v>224</v>
      </c>
      <c r="R30" s="1133"/>
      <c r="S30" s="1133"/>
      <c r="T30" s="1133"/>
      <c r="U30" s="1133"/>
      <c r="V30" s="1133">
        <v>223</v>
      </c>
      <c r="W30" s="1133"/>
      <c r="X30" s="1133"/>
      <c r="Y30" s="1133"/>
      <c r="Z30" s="1133"/>
      <c r="AA30" s="1133">
        <f>Q30-V30</f>
        <v>1</v>
      </c>
      <c r="AB30" s="1133"/>
      <c r="AC30" s="1133"/>
      <c r="AD30" s="1133"/>
      <c r="AE30" s="1134"/>
      <c r="AF30" s="1108">
        <v>1</v>
      </c>
      <c r="AG30" s="1109"/>
      <c r="AH30" s="1109"/>
      <c r="AI30" s="1109"/>
      <c r="AJ30" s="1110"/>
      <c r="AK30" s="1069">
        <v>96</v>
      </c>
      <c r="AL30" s="1060"/>
      <c r="AM30" s="1060"/>
      <c r="AN30" s="1060"/>
      <c r="AO30" s="1060"/>
      <c r="AP30" s="1060" t="s">
        <v>576</v>
      </c>
      <c r="AQ30" s="1060"/>
      <c r="AR30" s="1060"/>
      <c r="AS30" s="1060"/>
      <c r="AT30" s="1060"/>
      <c r="AU30" s="1060" t="s">
        <v>576</v>
      </c>
      <c r="AV30" s="1060"/>
      <c r="AW30" s="1060"/>
      <c r="AX30" s="1060"/>
      <c r="AY30" s="1060"/>
      <c r="AZ30" s="1131" t="s">
        <v>576</v>
      </c>
      <c r="BA30" s="1131"/>
      <c r="BB30" s="1131"/>
      <c r="BC30" s="1131"/>
      <c r="BD30" s="1131"/>
      <c r="BE30" s="1121"/>
      <c r="BF30" s="1121"/>
      <c r="BG30" s="1121"/>
      <c r="BH30" s="1121"/>
      <c r="BI30" s="1122"/>
      <c r="BJ30" s="250"/>
      <c r="BK30" s="250"/>
      <c r="BL30" s="250"/>
      <c r="BM30" s="250"/>
      <c r="BN30" s="250"/>
      <c r="BO30" s="263"/>
      <c r="BP30" s="263"/>
      <c r="BQ30" s="260">
        <v>24</v>
      </c>
      <c r="BR30" s="261"/>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4"/>
    </row>
    <row r="31" spans="1:131" s="245" customFormat="1" ht="26.25" customHeight="1" x14ac:dyDescent="0.15">
      <c r="A31" s="264">
        <v>4</v>
      </c>
      <c r="B31" s="1126" t="s">
        <v>403</v>
      </c>
      <c r="C31" s="1127"/>
      <c r="D31" s="1127"/>
      <c r="E31" s="1127"/>
      <c r="F31" s="1127"/>
      <c r="G31" s="1127"/>
      <c r="H31" s="1127"/>
      <c r="I31" s="1127"/>
      <c r="J31" s="1127"/>
      <c r="K31" s="1127"/>
      <c r="L31" s="1127"/>
      <c r="M31" s="1127"/>
      <c r="N31" s="1127"/>
      <c r="O31" s="1127"/>
      <c r="P31" s="1128"/>
      <c r="Q31" s="1132">
        <v>3</v>
      </c>
      <c r="R31" s="1133"/>
      <c r="S31" s="1133"/>
      <c r="T31" s="1133"/>
      <c r="U31" s="1133"/>
      <c r="V31" s="1133">
        <v>2</v>
      </c>
      <c r="W31" s="1133"/>
      <c r="X31" s="1133"/>
      <c r="Y31" s="1133"/>
      <c r="Z31" s="1133"/>
      <c r="AA31" s="1133">
        <f>Q31-V31</f>
        <v>1</v>
      </c>
      <c r="AB31" s="1133"/>
      <c r="AC31" s="1133"/>
      <c r="AD31" s="1133"/>
      <c r="AE31" s="1134"/>
      <c r="AF31" s="1108">
        <v>1</v>
      </c>
      <c r="AG31" s="1109"/>
      <c r="AH31" s="1109"/>
      <c r="AI31" s="1109"/>
      <c r="AJ31" s="1110"/>
      <c r="AK31" s="1069" t="s">
        <v>576</v>
      </c>
      <c r="AL31" s="1060"/>
      <c r="AM31" s="1060"/>
      <c r="AN31" s="1060"/>
      <c r="AO31" s="1060"/>
      <c r="AP31" s="1060" t="s">
        <v>576</v>
      </c>
      <c r="AQ31" s="1060"/>
      <c r="AR31" s="1060"/>
      <c r="AS31" s="1060"/>
      <c r="AT31" s="1060"/>
      <c r="AU31" s="1060" t="s">
        <v>576</v>
      </c>
      <c r="AV31" s="1060"/>
      <c r="AW31" s="1060"/>
      <c r="AX31" s="1060"/>
      <c r="AY31" s="1060"/>
      <c r="AZ31" s="1131" t="s">
        <v>576</v>
      </c>
      <c r="BA31" s="1131"/>
      <c r="BB31" s="1131"/>
      <c r="BC31" s="1131"/>
      <c r="BD31" s="1131"/>
      <c r="BE31" s="1121"/>
      <c r="BF31" s="1121"/>
      <c r="BG31" s="1121"/>
      <c r="BH31" s="1121"/>
      <c r="BI31" s="1122"/>
      <c r="BJ31" s="250"/>
      <c r="BK31" s="250"/>
      <c r="BL31" s="250"/>
      <c r="BM31" s="250"/>
      <c r="BN31" s="250"/>
      <c r="BO31" s="263"/>
      <c r="BP31" s="263"/>
      <c r="BQ31" s="260">
        <v>25</v>
      </c>
      <c r="BR31" s="261"/>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4"/>
    </row>
    <row r="32" spans="1:131" s="245" customFormat="1" ht="26.25" customHeight="1" x14ac:dyDescent="0.15">
      <c r="A32" s="264">
        <v>5</v>
      </c>
      <c r="B32" s="1126" t="s">
        <v>404</v>
      </c>
      <c r="C32" s="1127"/>
      <c r="D32" s="1127"/>
      <c r="E32" s="1127"/>
      <c r="F32" s="1127"/>
      <c r="G32" s="1127"/>
      <c r="H32" s="1127"/>
      <c r="I32" s="1127"/>
      <c r="J32" s="1127"/>
      <c r="K32" s="1127"/>
      <c r="L32" s="1127"/>
      <c r="M32" s="1127"/>
      <c r="N32" s="1127"/>
      <c r="O32" s="1127"/>
      <c r="P32" s="1128"/>
      <c r="Q32" s="1132">
        <v>415</v>
      </c>
      <c r="R32" s="1133"/>
      <c r="S32" s="1133"/>
      <c r="T32" s="1133"/>
      <c r="U32" s="1133"/>
      <c r="V32" s="1133">
        <v>385</v>
      </c>
      <c r="W32" s="1133"/>
      <c r="X32" s="1133"/>
      <c r="Y32" s="1133"/>
      <c r="Z32" s="1133"/>
      <c r="AA32" s="1133">
        <f>Q32-V32</f>
        <v>30</v>
      </c>
      <c r="AB32" s="1133"/>
      <c r="AC32" s="1133"/>
      <c r="AD32" s="1133"/>
      <c r="AE32" s="1134"/>
      <c r="AF32" s="1108">
        <v>423</v>
      </c>
      <c r="AG32" s="1109"/>
      <c r="AH32" s="1109"/>
      <c r="AI32" s="1109"/>
      <c r="AJ32" s="1110"/>
      <c r="AK32" s="1069">
        <v>47</v>
      </c>
      <c r="AL32" s="1060"/>
      <c r="AM32" s="1060"/>
      <c r="AN32" s="1060"/>
      <c r="AO32" s="1060"/>
      <c r="AP32" s="1060">
        <v>1998</v>
      </c>
      <c r="AQ32" s="1060"/>
      <c r="AR32" s="1060"/>
      <c r="AS32" s="1060"/>
      <c r="AT32" s="1060"/>
      <c r="AU32" s="1060">
        <v>108</v>
      </c>
      <c r="AV32" s="1060"/>
      <c r="AW32" s="1060"/>
      <c r="AX32" s="1060"/>
      <c r="AY32" s="1060"/>
      <c r="AZ32" s="1131" t="s">
        <v>576</v>
      </c>
      <c r="BA32" s="1131"/>
      <c r="BB32" s="1131"/>
      <c r="BC32" s="1131"/>
      <c r="BD32" s="1131"/>
      <c r="BE32" s="1121" t="s">
        <v>405</v>
      </c>
      <c r="BF32" s="1121"/>
      <c r="BG32" s="1121"/>
      <c r="BH32" s="1121"/>
      <c r="BI32" s="1122"/>
      <c r="BJ32" s="250"/>
      <c r="BK32" s="250"/>
      <c r="BL32" s="250"/>
      <c r="BM32" s="250"/>
      <c r="BN32" s="250"/>
      <c r="BO32" s="263"/>
      <c r="BP32" s="263"/>
      <c r="BQ32" s="260">
        <v>26</v>
      </c>
      <c r="BR32" s="261"/>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4"/>
    </row>
    <row r="33" spans="1:131" s="245" customFormat="1" ht="26.25" customHeight="1" x14ac:dyDescent="0.15">
      <c r="A33" s="264">
        <v>6</v>
      </c>
      <c r="B33" s="1126" t="s">
        <v>406</v>
      </c>
      <c r="C33" s="1127"/>
      <c r="D33" s="1127"/>
      <c r="E33" s="1127"/>
      <c r="F33" s="1127"/>
      <c r="G33" s="1127"/>
      <c r="H33" s="1127"/>
      <c r="I33" s="1127"/>
      <c r="J33" s="1127"/>
      <c r="K33" s="1127"/>
      <c r="L33" s="1127"/>
      <c r="M33" s="1127"/>
      <c r="N33" s="1127"/>
      <c r="O33" s="1127"/>
      <c r="P33" s="1128"/>
      <c r="Q33" s="1132">
        <v>0</v>
      </c>
      <c r="R33" s="1133"/>
      <c r="S33" s="1133"/>
      <c r="T33" s="1133"/>
      <c r="U33" s="1133"/>
      <c r="V33" s="1133">
        <v>0</v>
      </c>
      <c r="W33" s="1133"/>
      <c r="X33" s="1133"/>
      <c r="Y33" s="1133"/>
      <c r="Z33" s="1133"/>
      <c r="AA33" s="1133">
        <f>Q33-V33</f>
        <v>0</v>
      </c>
      <c r="AB33" s="1133"/>
      <c r="AC33" s="1133"/>
      <c r="AD33" s="1133"/>
      <c r="AE33" s="1134"/>
      <c r="AF33" s="1108">
        <v>0</v>
      </c>
      <c r="AG33" s="1109"/>
      <c r="AH33" s="1109"/>
      <c r="AI33" s="1109"/>
      <c r="AJ33" s="1110"/>
      <c r="AK33" s="1069" t="s">
        <v>576</v>
      </c>
      <c r="AL33" s="1060"/>
      <c r="AM33" s="1060"/>
      <c r="AN33" s="1060"/>
      <c r="AO33" s="1060"/>
      <c r="AP33" s="1060" t="s">
        <v>576</v>
      </c>
      <c r="AQ33" s="1060"/>
      <c r="AR33" s="1060"/>
      <c r="AS33" s="1060"/>
      <c r="AT33" s="1060"/>
      <c r="AU33" s="1060" t="s">
        <v>576</v>
      </c>
      <c r="AV33" s="1060"/>
      <c r="AW33" s="1060"/>
      <c r="AX33" s="1060"/>
      <c r="AY33" s="1060"/>
      <c r="AZ33" s="1131" t="s">
        <v>576</v>
      </c>
      <c r="BA33" s="1131"/>
      <c r="BB33" s="1131"/>
      <c r="BC33" s="1131"/>
      <c r="BD33" s="1131"/>
      <c r="BE33" s="1121" t="s">
        <v>407</v>
      </c>
      <c r="BF33" s="1121"/>
      <c r="BG33" s="1121"/>
      <c r="BH33" s="1121"/>
      <c r="BI33" s="1122"/>
      <c r="BJ33" s="250"/>
      <c r="BK33" s="250"/>
      <c r="BL33" s="250"/>
      <c r="BM33" s="250"/>
      <c r="BN33" s="250"/>
      <c r="BO33" s="263"/>
      <c r="BP33" s="263"/>
      <c r="BQ33" s="260">
        <v>27</v>
      </c>
      <c r="BR33" s="261"/>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4"/>
    </row>
    <row r="34" spans="1:131" s="245" customFormat="1" ht="26.25" customHeight="1" x14ac:dyDescent="0.15">
      <c r="A34" s="264">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0"/>
      <c r="BK34" s="250"/>
      <c r="BL34" s="250"/>
      <c r="BM34" s="250"/>
      <c r="BN34" s="250"/>
      <c r="BO34" s="263"/>
      <c r="BP34" s="263"/>
      <c r="BQ34" s="260">
        <v>28</v>
      </c>
      <c r="BR34" s="261"/>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4"/>
    </row>
    <row r="35" spans="1:131" s="245" customFormat="1" ht="26.25" customHeight="1" x14ac:dyDescent="0.15">
      <c r="A35" s="264">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0"/>
      <c r="BK35" s="250"/>
      <c r="BL35" s="250"/>
      <c r="BM35" s="250"/>
      <c r="BN35" s="250"/>
      <c r="BO35" s="263"/>
      <c r="BP35" s="263"/>
      <c r="BQ35" s="260">
        <v>29</v>
      </c>
      <c r="BR35" s="261"/>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4"/>
    </row>
    <row r="36" spans="1:131" s="245" customFormat="1" ht="26.25" customHeight="1" x14ac:dyDescent="0.15">
      <c r="A36" s="264">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0"/>
      <c r="BK36" s="250"/>
      <c r="BL36" s="250"/>
      <c r="BM36" s="250"/>
      <c r="BN36" s="250"/>
      <c r="BO36" s="263"/>
      <c r="BP36" s="263"/>
      <c r="BQ36" s="260">
        <v>30</v>
      </c>
      <c r="BR36" s="261"/>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4"/>
    </row>
    <row r="37" spans="1:131" s="245" customFormat="1" ht="26.25" customHeight="1" x14ac:dyDescent="0.15">
      <c r="A37" s="264">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0"/>
      <c r="BK37" s="250"/>
      <c r="BL37" s="250"/>
      <c r="BM37" s="250"/>
      <c r="BN37" s="250"/>
      <c r="BO37" s="263"/>
      <c r="BP37" s="263"/>
      <c r="BQ37" s="260">
        <v>31</v>
      </c>
      <c r="BR37" s="261"/>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4"/>
    </row>
    <row r="38" spans="1:131" s="245" customFormat="1" ht="26.25" customHeight="1" x14ac:dyDescent="0.15">
      <c r="A38" s="264">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0"/>
      <c r="BK38" s="250"/>
      <c r="BL38" s="250"/>
      <c r="BM38" s="250"/>
      <c r="BN38" s="250"/>
      <c r="BO38" s="263"/>
      <c r="BP38" s="263"/>
      <c r="BQ38" s="260">
        <v>32</v>
      </c>
      <c r="BR38" s="261"/>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4"/>
    </row>
    <row r="39" spans="1:131" s="245" customFormat="1" ht="26.25" customHeight="1" x14ac:dyDescent="0.15">
      <c r="A39" s="264">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0"/>
      <c r="BK39" s="250"/>
      <c r="BL39" s="250"/>
      <c r="BM39" s="250"/>
      <c r="BN39" s="250"/>
      <c r="BO39" s="263"/>
      <c r="BP39" s="263"/>
      <c r="BQ39" s="260">
        <v>33</v>
      </c>
      <c r="BR39" s="261"/>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4"/>
    </row>
    <row r="40" spans="1:131" s="245" customFormat="1" ht="26.25" customHeight="1" x14ac:dyDescent="0.15">
      <c r="A40" s="259">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0"/>
      <c r="BK40" s="250"/>
      <c r="BL40" s="250"/>
      <c r="BM40" s="250"/>
      <c r="BN40" s="250"/>
      <c r="BO40" s="263"/>
      <c r="BP40" s="263"/>
      <c r="BQ40" s="260">
        <v>34</v>
      </c>
      <c r="BR40" s="261"/>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4"/>
    </row>
    <row r="41" spans="1:131" s="245" customFormat="1" ht="26.25" customHeight="1" x14ac:dyDescent="0.15">
      <c r="A41" s="259">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0"/>
      <c r="BK41" s="250"/>
      <c r="BL41" s="250"/>
      <c r="BM41" s="250"/>
      <c r="BN41" s="250"/>
      <c r="BO41" s="263"/>
      <c r="BP41" s="263"/>
      <c r="BQ41" s="260">
        <v>35</v>
      </c>
      <c r="BR41" s="261"/>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4"/>
    </row>
    <row r="42" spans="1:131" s="245" customFormat="1" ht="26.25" customHeight="1" x14ac:dyDescent="0.15">
      <c r="A42" s="259">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0"/>
      <c r="BK42" s="250"/>
      <c r="BL42" s="250"/>
      <c r="BM42" s="250"/>
      <c r="BN42" s="250"/>
      <c r="BO42" s="263"/>
      <c r="BP42" s="263"/>
      <c r="BQ42" s="260">
        <v>36</v>
      </c>
      <c r="BR42" s="261"/>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4"/>
    </row>
    <row r="43" spans="1:131" s="245" customFormat="1" ht="26.25" customHeight="1" x14ac:dyDescent="0.15">
      <c r="A43" s="259">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0"/>
      <c r="BK43" s="250"/>
      <c r="BL43" s="250"/>
      <c r="BM43" s="250"/>
      <c r="BN43" s="250"/>
      <c r="BO43" s="263"/>
      <c r="BP43" s="263"/>
      <c r="BQ43" s="260">
        <v>37</v>
      </c>
      <c r="BR43" s="261"/>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4"/>
    </row>
    <row r="44" spans="1:131" s="245" customFormat="1" ht="26.25" customHeight="1" x14ac:dyDescent="0.15">
      <c r="A44" s="259">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0"/>
      <c r="BK44" s="250"/>
      <c r="BL44" s="250"/>
      <c r="BM44" s="250"/>
      <c r="BN44" s="250"/>
      <c r="BO44" s="263"/>
      <c r="BP44" s="263"/>
      <c r="BQ44" s="260">
        <v>38</v>
      </c>
      <c r="BR44" s="261"/>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4"/>
    </row>
    <row r="45" spans="1:131" s="245" customFormat="1" ht="26.25" customHeight="1" x14ac:dyDescent="0.15">
      <c r="A45" s="259">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0"/>
      <c r="BK45" s="250"/>
      <c r="BL45" s="250"/>
      <c r="BM45" s="250"/>
      <c r="BN45" s="250"/>
      <c r="BO45" s="263"/>
      <c r="BP45" s="263"/>
      <c r="BQ45" s="260">
        <v>39</v>
      </c>
      <c r="BR45" s="261"/>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4"/>
    </row>
    <row r="46" spans="1:131" s="245" customFormat="1" ht="26.25" customHeight="1" x14ac:dyDescent="0.15">
      <c r="A46" s="259">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0"/>
      <c r="BK46" s="250"/>
      <c r="BL46" s="250"/>
      <c r="BM46" s="250"/>
      <c r="BN46" s="250"/>
      <c r="BO46" s="263"/>
      <c r="BP46" s="263"/>
      <c r="BQ46" s="260">
        <v>40</v>
      </c>
      <c r="BR46" s="261"/>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4"/>
    </row>
    <row r="47" spans="1:131" s="245" customFormat="1" ht="26.25" customHeight="1" x14ac:dyDescent="0.15">
      <c r="A47" s="259">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0"/>
      <c r="BK47" s="250"/>
      <c r="BL47" s="250"/>
      <c r="BM47" s="250"/>
      <c r="BN47" s="250"/>
      <c r="BO47" s="263"/>
      <c r="BP47" s="263"/>
      <c r="BQ47" s="260">
        <v>41</v>
      </c>
      <c r="BR47" s="261"/>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4"/>
    </row>
    <row r="48" spans="1:131" s="245" customFormat="1" ht="26.25" customHeight="1" x14ac:dyDescent="0.15">
      <c r="A48" s="259">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0"/>
      <c r="BK48" s="250"/>
      <c r="BL48" s="250"/>
      <c r="BM48" s="250"/>
      <c r="BN48" s="250"/>
      <c r="BO48" s="263"/>
      <c r="BP48" s="263"/>
      <c r="BQ48" s="260">
        <v>42</v>
      </c>
      <c r="BR48" s="261"/>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4"/>
    </row>
    <row r="49" spans="1:131" s="245" customFormat="1" ht="26.25" customHeight="1" x14ac:dyDescent="0.15">
      <c r="A49" s="259">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0"/>
      <c r="BK49" s="250"/>
      <c r="BL49" s="250"/>
      <c r="BM49" s="250"/>
      <c r="BN49" s="250"/>
      <c r="BO49" s="263"/>
      <c r="BP49" s="263"/>
      <c r="BQ49" s="260">
        <v>43</v>
      </c>
      <c r="BR49" s="261"/>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4"/>
    </row>
    <row r="50" spans="1:131" s="245" customFormat="1" ht="26.25" customHeight="1" x14ac:dyDescent="0.15">
      <c r="A50" s="259">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0"/>
      <c r="BK50" s="250"/>
      <c r="BL50" s="250"/>
      <c r="BM50" s="250"/>
      <c r="BN50" s="250"/>
      <c r="BO50" s="263"/>
      <c r="BP50" s="263"/>
      <c r="BQ50" s="260">
        <v>44</v>
      </c>
      <c r="BR50" s="261"/>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4"/>
    </row>
    <row r="51" spans="1:131" s="245" customFormat="1" ht="26.25" customHeight="1" x14ac:dyDescent="0.15">
      <c r="A51" s="259">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0"/>
      <c r="BK51" s="250"/>
      <c r="BL51" s="250"/>
      <c r="BM51" s="250"/>
      <c r="BN51" s="250"/>
      <c r="BO51" s="263"/>
      <c r="BP51" s="263"/>
      <c r="BQ51" s="260">
        <v>45</v>
      </c>
      <c r="BR51" s="261"/>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4"/>
    </row>
    <row r="52" spans="1:131" s="245" customFormat="1" ht="26.25" customHeight="1" x14ac:dyDescent="0.15">
      <c r="A52" s="259">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0"/>
      <c r="BK52" s="250"/>
      <c r="BL52" s="250"/>
      <c r="BM52" s="250"/>
      <c r="BN52" s="250"/>
      <c r="BO52" s="263"/>
      <c r="BP52" s="263"/>
      <c r="BQ52" s="260">
        <v>46</v>
      </c>
      <c r="BR52" s="261"/>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4"/>
    </row>
    <row r="53" spans="1:131" s="245" customFormat="1" ht="26.25" customHeight="1" x14ac:dyDescent="0.15">
      <c r="A53" s="259">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0"/>
      <c r="BK53" s="250"/>
      <c r="BL53" s="250"/>
      <c r="BM53" s="250"/>
      <c r="BN53" s="250"/>
      <c r="BO53" s="263"/>
      <c r="BP53" s="263"/>
      <c r="BQ53" s="260">
        <v>47</v>
      </c>
      <c r="BR53" s="261"/>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4"/>
    </row>
    <row r="54" spans="1:131" s="245" customFormat="1" ht="26.25" customHeight="1" x14ac:dyDescent="0.15">
      <c r="A54" s="259">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0"/>
      <c r="BK54" s="250"/>
      <c r="BL54" s="250"/>
      <c r="BM54" s="250"/>
      <c r="BN54" s="250"/>
      <c r="BO54" s="263"/>
      <c r="BP54" s="263"/>
      <c r="BQ54" s="260">
        <v>48</v>
      </c>
      <c r="BR54" s="261"/>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4"/>
    </row>
    <row r="55" spans="1:131" s="245" customFormat="1" ht="26.25" customHeight="1" x14ac:dyDescent="0.15">
      <c r="A55" s="259">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0"/>
      <c r="BK55" s="250"/>
      <c r="BL55" s="250"/>
      <c r="BM55" s="250"/>
      <c r="BN55" s="250"/>
      <c r="BO55" s="263"/>
      <c r="BP55" s="263"/>
      <c r="BQ55" s="260">
        <v>49</v>
      </c>
      <c r="BR55" s="261"/>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4"/>
    </row>
    <row r="56" spans="1:131" s="245" customFormat="1" ht="26.25" customHeight="1" x14ac:dyDescent="0.15">
      <c r="A56" s="259">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0"/>
      <c r="BK56" s="250"/>
      <c r="BL56" s="250"/>
      <c r="BM56" s="250"/>
      <c r="BN56" s="250"/>
      <c r="BO56" s="263"/>
      <c r="BP56" s="263"/>
      <c r="BQ56" s="260">
        <v>50</v>
      </c>
      <c r="BR56" s="261"/>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4"/>
    </row>
    <row r="57" spans="1:131" s="245" customFormat="1" ht="26.25" customHeight="1" x14ac:dyDescent="0.15">
      <c r="A57" s="259">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0"/>
      <c r="BK57" s="250"/>
      <c r="BL57" s="250"/>
      <c r="BM57" s="250"/>
      <c r="BN57" s="250"/>
      <c r="BO57" s="263"/>
      <c r="BP57" s="263"/>
      <c r="BQ57" s="260">
        <v>51</v>
      </c>
      <c r="BR57" s="261"/>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4"/>
    </row>
    <row r="58" spans="1:131" s="245" customFormat="1" ht="26.25" customHeight="1" x14ac:dyDescent="0.15">
      <c r="A58" s="259">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0"/>
      <c r="BK58" s="250"/>
      <c r="BL58" s="250"/>
      <c r="BM58" s="250"/>
      <c r="BN58" s="250"/>
      <c r="BO58" s="263"/>
      <c r="BP58" s="263"/>
      <c r="BQ58" s="260">
        <v>52</v>
      </c>
      <c r="BR58" s="261"/>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4"/>
    </row>
    <row r="59" spans="1:131" s="245" customFormat="1" ht="26.25" customHeight="1" x14ac:dyDescent="0.15">
      <c r="A59" s="259">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0"/>
      <c r="BK59" s="250"/>
      <c r="BL59" s="250"/>
      <c r="BM59" s="250"/>
      <c r="BN59" s="250"/>
      <c r="BO59" s="263"/>
      <c r="BP59" s="263"/>
      <c r="BQ59" s="260">
        <v>53</v>
      </c>
      <c r="BR59" s="261"/>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4"/>
    </row>
    <row r="60" spans="1:131" s="245" customFormat="1" ht="26.25" customHeight="1" x14ac:dyDescent="0.15">
      <c r="A60" s="259">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0"/>
      <c r="BK60" s="250"/>
      <c r="BL60" s="250"/>
      <c r="BM60" s="250"/>
      <c r="BN60" s="250"/>
      <c r="BO60" s="263"/>
      <c r="BP60" s="263"/>
      <c r="BQ60" s="260">
        <v>54</v>
      </c>
      <c r="BR60" s="261"/>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4"/>
    </row>
    <row r="61" spans="1:131" s="245" customFormat="1" ht="26.25" customHeight="1" thickBot="1" x14ac:dyDescent="0.2">
      <c r="A61" s="259">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0"/>
      <c r="BK61" s="250"/>
      <c r="BL61" s="250"/>
      <c r="BM61" s="250"/>
      <c r="BN61" s="250"/>
      <c r="BO61" s="263"/>
      <c r="BP61" s="263"/>
      <c r="BQ61" s="260">
        <v>55</v>
      </c>
      <c r="BR61" s="261"/>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4"/>
    </row>
    <row r="62" spans="1:131" s="245" customFormat="1" ht="26.25" customHeight="1" x14ac:dyDescent="0.15">
      <c r="A62" s="259">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3"/>
      <c r="BP62" s="263"/>
      <c r="BQ62" s="260">
        <v>56</v>
      </c>
      <c r="BR62" s="261"/>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4"/>
    </row>
    <row r="63" spans="1:131" s="245" customFormat="1" ht="26.25" customHeight="1" thickBot="1" x14ac:dyDescent="0.2">
      <c r="A63" s="262" t="s">
        <v>387</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620</v>
      </c>
      <c r="AG63" s="1048"/>
      <c r="AH63" s="1048"/>
      <c r="AI63" s="1048"/>
      <c r="AJ63" s="1119"/>
      <c r="AK63" s="1120"/>
      <c r="AL63" s="1052"/>
      <c r="AM63" s="1052"/>
      <c r="AN63" s="1052"/>
      <c r="AO63" s="1052"/>
      <c r="AP63" s="1048">
        <v>1998</v>
      </c>
      <c r="AQ63" s="1048"/>
      <c r="AR63" s="1048"/>
      <c r="AS63" s="1048"/>
      <c r="AT63" s="1048"/>
      <c r="AU63" s="1048">
        <v>108</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3"/>
      <c r="BP63" s="263"/>
      <c r="BQ63" s="260">
        <v>57</v>
      </c>
      <c r="BR63" s="261"/>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4"/>
    </row>
    <row r="65" spans="1:131" s="245" customFormat="1" ht="26.25" customHeight="1" thickBot="1" x14ac:dyDescent="0.2">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4"/>
    </row>
    <row r="66" spans="1:131" s="245"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394</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375</v>
      </c>
      <c r="BA66" s="1091"/>
      <c r="BB66" s="1091"/>
      <c r="BC66" s="1091"/>
      <c r="BD66" s="1106"/>
      <c r="BE66" s="263"/>
      <c r="BF66" s="263"/>
      <c r="BG66" s="263"/>
      <c r="BH66" s="263"/>
      <c r="BI66" s="263"/>
      <c r="BJ66" s="263"/>
      <c r="BK66" s="263"/>
      <c r="BL66" s="263"/>
      <c r="BM66" s="263"/>
      <c r="BN66" s="263"/>
      <c r="BO66" s="263"/>
      <c r="BP66" s="263"/>
      <c r="BQ66" s="260">
        <v>60</v>
      </c>
      <c r="BR66" s="265"/>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4"/>
    </row>
    <row r="67" spans="1:131" s="245"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3"/>
      <c r="BF67" s="263"/>
      <c r="BG67" s="263"/>
      <c r="BH67" s="263"/>
      <c r="BI67" s="263"/>
      <c r="BJ67" s="263"/>
      <c r="BK67" s="263"/>
      <c r="BL67" s="263"/>
      <c r="BM67" s="263"/>
      <c r="BN67" s="263"/>
      <c r="BO67" s="263"/>
      <c r="BP67" s="263"/>
      <c r="BQ67" s="260">
        <v>61</v>
      </c>
      <c r="BR67" s="265"/>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4"/>
    </row>
    <row r="68" spans="1:131" s="245" customFormat="1" ht="26.25" customHeight="1" thickTop="1" x14ac:dyDescent="0.15">
      <c r="A68" s="256">
        <v>1</v>
      </c>
      <c r="B68" s="1074" t="s">
        <v>577</v>
      </c>
      <c r="C68" s="1075"/>
      <c r="D68" s="1075"/>
      <c r="E68" s="1075"/>
      <c r="F68" s="1075"/>
      <c r="G68" s="1075"/>
      <c r="H68" s="1075"/>
      <c r="I68" s="1075"/>
      <c r="J68" s="1075"/>
      <c r="K68" s="1075"/>
      <c r="L68" s="1075"/>
      <c r="M68" s="1075"/>
      <c r="N68" s="1075"/>
      <c r="O68" s="1075"/>
      <c r="P68" s="1076"/>
      <c r="Q68" s="1077">
        <v>705</v>
      </c>
      <c r="R68" s="1071"/>
      <c r="S68" s="1071"/>
      <c r="T68" s="1071"/>
      <c r="U68" s="1071"/>
      <c r="V68" s="1071">
        <v>673</v>
      </c>
      <c r="W68" s="1071"/>
      <c r="X68" s="1071"/>
      <c r="Y68" s="1071"/>
      <c r="Z68" s="1071"/>
      <c r="AA68" s="1071">
        <v>32</v>
      </c>
      <c r="AB68" s="1071"/>
      <c r="AC68" s="1071"/>
      <c r="AD68" s="1071"/>
      <c r="AE68" s="1071"/>
      <c r="AF68" s="1071">
        <v>32</v>
      </c>
      <c r="AG68" s="1071"/>
      <c r="AH68" s="1071"/>
      <c r="AI68" s="1071"/>
      <c r="AJ68" s="1071"/>
      <c r="AK68" s="1071" t="s">
        <v>595</v>
      </c>
      <c r="AL68" s="1071"/>
      <c r="AM68" s="1071"/>
      <c r="AN68" s="1071"/>
      <c r="AO68" s="1071"/>
      <c r="AP68" s="1071">
        <v>2158</v>
      </c>
      <c r="AQ68" s="1071"/>
      <c r="AR68" s="1071"/>
      <c r="AS68" s="1071"/>
      <c r="AT68" s="1071"/>
      <c r="AU68" s="1071">
        <v>1363</v>
      </c>
      <c r="AV68" s="1071"/>
      <c r="AW68" s="1071"/>
      <c r="AX68" s="1071"/>
      <c r="AY68" s="1071"/>
      <c r="AZ68" s="1072"/>
      <c r="BA68" s="1072"/>
      <c r="BB68" s="1072"/>
      <c r="BC68" s="1072"/>
      <c r="BD68" s="1073"/>
      <c r="BE68" s="263"/>
      <c r="BF68" s="263"/>
      <c r="BG68" s="263"/>
      <c r="BH68" s="263"/>
      <c r="BI68" s="263"/>
      <c r="BJ68" s="263"/>
      <c r="BK68" s="263"/>
      <c r="BL68" s="263"/>
      <c r="BM68" s="263"/>
      <c r="BN68" s="263"/>
      <c r="BO68" s="263"/>
      <c r="BP68" s="263"/>
      <c r="BQ68" s="260">
        <v>62</v>
      </c>
      <c r="BR68" s="265"/>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4"/>
    </row>
    <row r="69" spans="1:131" s="245" customFormat="1" ht="26.25" customHeight="1" x14ac:dyDescent="0.15">
      <c r="A69" s="259">
        <v>2</v>
      </c>
      <c r="B69" s="1063" t="s">
        <v>578</v>
      </c>
      <c r="C69" s="1064"/>
      <c r="D69" s="1064"/>
      <c r="E69" s="1064"/>
      <c r="F69" s="1064"/>
      <c r="G69" s="1064"/>
      <c r="H69" s="1064"/>
      <c r="I69" s="1064"/>
      <c r="J69" s="1064"/>
      <c r="K69" s="1064"/>
      <c r="L69" s="1064"/>
      <c r="M69" s="1064"/>
      <c r="N69" s="1064"/>
      <c r="O69" s="1064"/>
      <c r="P69" s="1065"/>
      <c r="Q69" s="1066">
        <v>918</v>
      </c>
      <c r="R69" s="1060"/>
      <c r="S69" s="1060"/>
      <c r="T69" s="1060"/>
      <c r="U69" s="1060"/>
      <c r="V69" s="1060">
        <v>904</v>
      </c>
      <c r="W69" s="1060"/>
      <c r="X69" s="1060"/>
      <c r="Y69" s="1060"/>
      <c r="Z69" s="1060"/>
      <c r="AA69" s="1060">
        <v>14</v>
      </c>
      <c r="AB69" s="1060"/>
      <c r="AC69" s="1060"/>
      <c r="AD69" s="1060"/>
      <c r="AE69" s="1060"/>
      <c r="AF69" s="1060">
        <v>14</v>
      </c>
      <c r="AG69" s="1060"/>
      <c r="AH69" s="1060"/>
      <c r="AI69" s="1060"/>
      <c r="AJ69" s="1060"/>
      <c r="AK69" s="1060" t="s">
        <v>596</v>
      </c>
      <c r="AL69" s="1060"/>
      <c r="AM69" s="1060"/>
      <c r="AN69" s="1060"/>
      <c r="AO69" s="1060"/>
      <c r="AP69" s="1060" t="s">
        <v>576</v>
      </c>
      <c r="AQ69" s="1060"/>
      <c r="AR69" s="1060"/>
      <c r="AS69" s="1060"/>
      <c r="AT69" s="1060"/>
      <c r="AU69" s="1060" t="s">
        <v>584</v>
      </c>
      <c r="AV69" s="1060"/>
      <c r="AW69" s="1060"/>
      <c r="AX69" s="1060"/>
      <c r="AY69" s="1060"/>
      <c r="AZ69" s="1061"/>
      <c r="BA69" s="1061"/>
      <c r="BB69" s="1061"/>
      <c r="BC69" s="1061"/>
      <c r="BD69" s="1062"/>
      <c r="BE69" s="263"/>
      <c r="BF69" s="263"/>
      <c r="BG69" s="263"/>
      <c r="BH69" s="263"/>
      <c r="BI69" s="263"/>
      <c r="BJ69" s="263"/>
      <c r="BK69" s="263"/>
      <c r="BL69" s="263"/>
      <c r="BM69" s="263"/>
      <c r="BN69" s="263"/>
      <c r="BO69" s="263"/>
      <c r="BP69" s="263"/>
      <c r="BQ69" s="260">
        <v>63</v>
      </c>
      <c r="BR69" s="265"/>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4"/>
    </row>
    <row r="70" spans="1:131" s="245" customFormat="1" ht="26.25" customHeight="1" x14ac:dyDescent="0.15">
      <c r="A70" s="259">
        <v>3</v>
      </c>
      <c r="B70" s="1063" t="s">
        <v>579</v>
      </c>
      <c r="C70" s="1064"/>
      <c r="D70" s="1064"/>
      <c r="E70" s="1064"/>
      <c r="F70" s="1064"/>
      <c r="G70" s="1064"/>
      <c r="H70" s="1064"/>
      <c r="I70" s="1064"/>
      <c r="J70" s="1064"/>
      <c r="K70" s="1064"/>
      <c r="L70" s="1064"/>
      <c r="M70" s="1064"/>
      <c r="N70" s="1064"/>
      <c r="O70" s="1064"/>
      <c r="P70" s="1065"/>
      <c r="Q70" s="1066">
        <v>1507</v>
      </c>
      <c r="R70" s="1060"/>
      <c r="S70" s="1060"/>
      <c r="T70" s="1060"/>
      <c r="U70" s="1060"/>
      <c r="V70" s="1060">
        <v>1503</v>
      </c>
      <c r="W70" s="1060"/>
      <c r="X70" s="1060"/>
      <c r="Y70" s="1060"/>
      <c r="Z70" s="1060"/>
      <c r="AA70" s="1060">
        <v>4</v>
      </c>
      <c r="AB70" s="1060"/>
      <c r="AC70" s="1060"/>
      <c r="AD70" s="1060"/>
      <c r="AE70" s="1060"/>
      <c r="AF70" s="1060">
        <v>4</v>
      </c>
      <c r="AG70" s="1060"/>
      <c r="AH70" s="1060"/>
      <c r="AI70" s="1060"/>
      <c r="AJ70" s="1060"/>
      <c r="AK70" s="1060">
        <v>1</v>
      </c>
      <c r="AL70" s="1060"/>
      <c r="AM70" s="1060"/>
      <c r="AN70" s="1060"/>
      <c r="AO70" s="1060"/>
      <c r="AP70" s="1060" t="s">
        <v>576</v>
      </c>
      <c r="AQ70" s="1060"/>
      <c r="AR70" s="1060"/>
      <c r="AS70" s="1060"/>
      <c r="AT70" s="1060"/>
      <c r="AU70" s="1060" t="s">
        <v>584</v>
      </c>
      <c r="AV70" s="1060"/>
      <c r="AW70" s="1060"/>
      <c r="AX70" s="1060"/>
      <c r="AY70" s="1060"/>
      <c r="AZ70" s="1061"/>
      <c r="BA70" s="1061"/>
      <c r="BB70" s="1061"/>
      <c r="BC70" s="1061"/>
      <c r="BD70" s="1062"/>
      <c r="BE70" s="263"/>
      <c r="BF70" s="263"/>
      <c r="BG70" s="263"/>
      <c r="BH70" s="263"/>
      <c r="BI70" s="263"/>
      <c r="BJ70" s="263"/>
      <c r="BK70" s="263"/>
      <c r="BL70" s="263"/>
      <c r="BM70" s="263"/>
      <c r="BN70" s="263"/>
      <c r="BO70" s="263"/>
      <c r="BP70" s="263"/>
      <c r="BQ70" s="260">
        <v>64</v>
      </c>
      <c r="BR70" s="265"/>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4"/>
    </row>
    <row r="71" spans="1:131" s="245" customFormat="1" ht="26.25" customHeight="1" x14ac:dyDescent="0.15">
      <c r="A71" s="259">
        <v>4</v>
      </c>
      <c r="B71" s="1063" t="s">
        <v>580</v>
      </c>
      <c r="C71" s="1064"/>
      <c r="D71" s="1064"/>
      <c r="E71" s="1064"/>
      <c r="F71" s="1064"/>
      <c r="G71" s="1064"/>
      <c r="H71" s="1064"/>
      <c r="I71" s="1064"/>
      <c r="J71" s="1064"/>
      <c r="K71" s="1064"/>
      <c r="L71" s="1064"/>
      <c r="M71" s="1064"/>
      <c r="N71" s="1064"/>
      <c r="O71" s="1064"/>
      <c r="P71" s="1065"/>
      <c r="Q71" s="1066">
        <v>282568</v>
      </c>
      <c r="R71" s="1060"/>
      <c r="S71" s="1060"/>
      <c r="T71" s="1060"/>
      <c r="U71" s="1060"/>
      <c r="V71" s="1060">
        <v>273461</v>
      </c>
      <c r="W71" s="1060"/>
      <c r="X71" s="1060"/>
      <c r="Y71" s="1060"/>
      <c r="Z71" s="1060"/>
      <c r="AA71" s="1060">
        <v>9107</v>
      </c>
      <c r="AB71" s="1060"/>
      <c r="AC71" s="1060"/>
      <c r="AD71" s="1060"/>
      <c r="AE71" s="1060"/>
      <c r="AF71" s="1060">
        <v>9107</v>
      </c>
      <c r="AG71" s="1060"/>
      <c r="AH71" s="1060"/>
      <c r="AI71" s="1060"/>
      <c r="AJ71" s="1060"/>
      <c r="AK71" s="1060">
        <v>1429</v>
      </c>
      <c r="AL71" s="1060"/>
      <c r="AM71" s="1060"/>
      <c r="AN71" s="1060"/>
      <c r="AO71" s="1060"/>
      <c r="AP71" s="1060" t="s">
        <v>576</v>
      </c>
      <c r="AQ71" s="1060"/>
      <c r="AR71" s="1060"/>
      <c r="AS71" s="1060"/>
      <c r="AT71" s="1060"/>
      <c r="AU71" s="1060" t="s">
        <v>584</v>
      </c>
      <c r="AV71" s="1060"/>
      <c r="AW71" s="1060"/>
      <c r="AX71" s="1060"/>
      <c r="AY71" s="1060"/>
      <c r="AZ71" s="1061"/>
      <c r="BA71" s="1061"/>
      <c r="BB71" s="1061"/>
      <c r="BC71" s="1061"/>
      <c r="BD71" s="1062"/>
      <c r="BE71" s="263"/>
      <c r="BF71" s="263"/>
      <c r="BG71" s="263"/>
      <c r="BH71" s="263"/>
      <c r="BI71" s="263"/>
      <c r="BJ71" s="263"/>
      <c r="BK71" s="263"/>
      <c r="BL71" s="263"/>
      <c r="BM71" s="263"/>
      <c r="BN71" s="263"/>
      <c r="BO71" s="263"/>
      <c r="BP71" s="263"/>
      <c r="BQ71" s="260">
        <v>65</v>
      </c>
      <c r="BR71" s="265"/>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4"/>
    </row>
    <row r="72" spans="1:131" s="245" customFormat="1" ht="26.25" customHeight="1" x14ac:dyDescent="0.15">
      <c r="A72" s="259">
        <v>5</v>
      </c>
      <c r="B72" s="1063" t="s">
        <v>581</v>
      </c>
      <c r="C72" s="1064"/>
      <c r="D72" s="1064"/>
      <c r="E72" s="1064"/>
      <c r="F72" s="1064"/>
      <c r="G72" s="1064"/>
      <c r="H72" s="1064"/>
      <c r="I72" s="1064"/>
      <c r="J72" s="1064"/>
      <c r="K72" s="1064"/>
      <c r="L72" s="1064"/>
      <c r="M72" s="1064"/>
      <c r="N72" s="1064"/>
      <c r="O72" s="1064"/>
      <c r="P72" s="1065"/>
      <c r="Q72" s="1066">
        <v>13006</v>
      </c>
      <c r="R72" s="1060"/>
      <c r="S72" s="1060"/>
      <c r="T72" s="1060"/>
      <c r="U72" s="1060"/>
      <c r="V72" s="1060">
        <v>12626</v>
      </c>
      <c r="W72" s="1060"/>
      <c r="X72" s="1060"/>
      <c r="Y72" s="1060"/>
      <c r="Z72" s="1060"/>
      <c r="AA72" s="1060">
        <v>379</v>
      </c>
      <c r="AB72" s="1060"/>
      <c r="AC72" s="1060"/>
      <c r="AD72" s="1060"/>
      <c r="AE72" s="1060"/>
      <c r="AF72" s="1060">
        <v>379</v>
      </c>
      <c r="AG72" s="1060"/>
      <c r="AH72" s="1060"/>
      <c r="AI72" s="1060"/>
      <c r="AJ72" s="1060"/>
      <c r="AK72" s="1060">
        <v>300</v>
      </c>
      <c r="AL72" s="1060"/>
      <c r="AM72" s="1060"/>
      <c r="AN72" s="1060"/>
      <c r="AO72" s="1060"/>
      <c r="AP72" s="1060" t="s">
        <v>576</v>
      </c>
      <c r="AQ72" s="1060"/>
      <c r="AR72" s="1060"/>
      <c r="AS72" s="1060"/>
      <c r="AT72" s="1060"/>
      <c r="AU72" s="1060" t="s">
        <v>584</v>
      </c>
      <c r="AV72" s="1060"/>
      <c r="AW72" s="1060"/>
      <c r="AX72" s="1060"/>
      <c r="AY72" s="1060"/>
      <c r="AZ72" s="1061"/>
      <c r="BA72" s="1061"/>
      <c r="BB72" s="1061"/>
      <c r="BC72" s="1061"/>
      <c r="BD72" s="1062"/>
      <c r="BE72" s="263"/>
      <c r="BF72" s="263"/>
      <c r="BG72" s="263"/>
      <c r="BH72" s="263"/>
      <c r="BI72" s="263"/>
      <c r="BJ72" s="263"/>
      <c r="BK72" s="263"/>
      <c r="BL72" s="263"/>
      <c r="BM72" s="263"/>
      <c r="BN72" s="263"/>
      <c r="BO72" s="263"/>
      <c r="BP72" s="263"/>
      <c r="BQ72" s="260">
        <v>66</v>
      </c>
      <c r="BR72" s="265"/>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4"/>
    </row>
    <row r="73" spans="1:131" s="245" customFormat="1" ht="26.25" customHeight="1" x14ac:dyDescent="0.15">
      <c r="A73" s="259">
        <v>6</v>
      </c>
      <c r="B73" s="1063" t="s">
        <v>582</v>
      </c>
      <c r="C73" s="1064"/>
      <c r="D73" s="1064"/>
      <c r="E73" s="1064"/>
      <c r="F73" s="1064"/>
      <c r="G73" s="1064"/>
      <c r="H73" s="1064"/>
      <c r="I73" s="1064"/>
      <c r="J73" s="1064"/>
      <c r="K73" s="1064"/>
      <c r="L73" s="1064"/>
      <c r="M73" s="1064"/>
      <c r="N73" s="1064"/>
      <c r="O73" s="1064"/>
      <c r="P73" s="1065"/>
      <c r="Q73" s="1066">
        <v>239</v>
      </c>
      <c r="R73" s="1060"/>
      <c r="S73" s="1060"/>
      <c r="T73" s="1060"/>
      <c r="U73" s="1060"/>
      <c r="V73" s="1060">
        <v>266</v>
      </c>
      <c r="W73" s="1060"/>
      <c r="X73" s="1060"/>
      <c r="Y73" s="1060"/>
      <c r="Z73" s="1060"/>
      <c r="AA73" s="1060">
        <v>-27</v>
      </c>
      <c r="AB73" s="1060"/>
      <c r="AC73" s="1060"/>
      <c r="AD73" s="1060"/>
      <c r="AE73" s="1060"/>
      <c r="AF73" s="1060">
        <v>-38</v>
      </c>
      <c r="AG73" s="1060"/>
      <c r="AH73" s="1060"/>
      <c r="AI73" s="1060"/>
      <c r="AJ73" s="1060"/>
      <c r="AK73" s="1060" t="s">
        <v>583</v>
      </c>
      <c r="AL73" s="1060"/>
      <c r="AM73" s="1060"/>
      <c r="AN73" s="1060"/>
      <c r="AO73" s="1060"/>
      <c r="AP73" s="1060">
        <v>281</v>
      </c>
      <c r="AQ73" s="1060"/>
      <c r="AR73" s="1060"/>
      <c r="AS73" s="1060"/>
      <c r="AT73" s="1060"/>
      <c r="AU73" s="1060">
        <v>123</v>
      </c>
      <c r="AV73" s="1060"/>
      <c r="AW73" s="1060"/>
      <c r="AX73" s="1060"/>
      <c r="AY73" s="1060"/>
      <c r="AZ73" s="1061"/>
      <c r="BA73" s="1061"/>
      <c r="BB73" s="1061"/>
      <c r="BC73" s="1061"/>
      <c r="BD73" s="1062"/>
      <c r="BE73" s="263"/>
      <c r="BF73" s="263"/>
      <c r="BG73" s="263"/>
      <c r="BH73" s="263"/>
      <c r="BI73" s="263"/>
      <c r="BJ73" s="263"/>
      <c r="BK73" s="263"/>
      <c r="BL73" s="263"/>
      <c r="BM73" s="263"/>
      <c r="BN73" s="263"/>
      <c r="BO73" s="263"/>
      <c r="BP73" s="263"/>
      <c r="BQ73" s="260">
        <v>67</v>
      </c>
      <c r="BR73" s="265"/>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4"/>
    </row>
    <row r="74" spans="1:131" s="245" customFormat="1" ht="26.25" customHeight="1" x14ac:dyDescent="0.15">
      <c r="A74" s="259">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3"/>
      <c r="BF74" s="263"/>
      <c r="BG74" s="263"/>
      <c r="BH74" s="263"/>
      <c r="BI74" s="263"/>
      <c r="BJ74" s="263"/>
      <c r="BK74" s="263"/>
      <c r="BL74" s="263"/>
      <c r="BM74" s="263"/>
      <c r="BN74" s="263"/>
      <c r="BO74" s="263"/>
      <c r="BP74" s="263"/>
      <c r="BQ74" s="260">
        <v>68</v>
      </c>
      <c r="BR74" s="265"/>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4"/>
    </row>
    <row r="75" spans="1:131" s="245" customFormat="1" ht="26.25" customHeight="1" x14ac:dyDescent="0.15">
      <c r="A75" s="259">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3"/>
      <c r="BF75" s="263"/>
      <c r="BG75" s="263"/>
      <c r="BH75" s="263"/>
      <c r="BI75" s="263"/>
      <c r="BJ75" s="263"/>
      <c r="BK75" s="263"/>
      <c r="BL75" s="263"/>
      <c r="BM75" s="263"/>
      <c r="BN75" s="263"/>
      <c r="BO75" s="263"/>
      <c r="BP75" s="263"/>
      <c r="BQ75" s="260">
        <v>69</v>
      </c>
      <c r="BR75" s="265"/>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4"/>
    </row>
    <row r="76" spans="1:131" s="245" customFormat="1" ht="26.25" customHeight="1" x14ac:dyDescent="0.15">
      <c r="A76" s="259">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3"/>
      <c r="BF76" s="263"/>
      <c r="BG76" s="263"/>
      <c r="BH76" s="263"/>
      <c r="BI76" s="263"/>
      <c r="BJ76" s="263"/>
      <c r="BK76" s="263"/>
      <c r="BL76" s="263"/>
      <c r="BM76" s="263"/>
      <c r="BN76" s="263"/>
      <c r="BO76" s="263"/>
      <c r="BP76" s="263"/>
      <c r="BQ76" s="260">
        <v>70</v>
      </c>
      <c r="BR76" s="265"/>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4"/>
    </row>
    <row r="77" spans="1:131" s="245" customFormat="1" ht="26.25" customHeight="1" x14ac:dyDescent="0.15">
      <c r="A77" s="259">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3"/>
      <c r="BF77" s="263"/>
      <c r="BG77" s="263"/>
      <c r="BH77" s="263"/>
      <c r="BI77" s="263"/>
      <c r="BJ77" s="263"/>
      <c r="BK77" s="263"/>
      <c r="BL77" s="263"/>
      <c r="BM77" s="263"/>
      <c r="BN77" s="263"/>
      <c r="BO77" s="263"/>
      <c r="BP77" s="263"/>
      <c r="BQ77" s="260">
        <v>71</v>
      </c>
      <c r="BR77" s="265"/>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4"/>
    </row>
    <row r="78" spans="1:131" s="245" customFormat="1" ht="26.25" customHeight="1" x14ac:dyDescent="0.15">
      <c r="A78" s="259">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3"/>
      <c r="BF78" s="263"/>
      <c r="BG78" s="263"/>
      <c r="BH78" s="263"/>
      <c r="BI78" s="263"/>
      <c r="BJ78" s="266"/>
      <c r="BK78" s="266"/>
      <c r="BL78" s="266"/>
      <c r="BM78" s="266"/>
      <c r="BN78" s="266"/>
      <c r="BO78" s="263"/>
      <c r="BP78" s="263"/>
      <c r="BQ78" s="260">
        <v>72</v>
      </c>
      <c r="BR78" s="265"/>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4"/>
    </row>
    <row r="79" spans="1:131" s="245" customFormat="1" ht="26.25" customHeight="1" x14ac:dyDescent="0.15">
      <c r="A79" s="259">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3"/>
      <c r="BF79" s="263"/>
      <c r="BG79" s="263"/>
      <c r="BH79" s="263"/>
      <c r="BI79" s="263"/>
      <c r="BJ79" s="266"/>
      <c r="BK79" s="266"/>
      <c r="BL79" s="266"/>
      <c r="BM79" s="266"/>
      <c r="BN79" s="266"/>
      <c r="BO79" s="263"/>
      <c r="BP79" s="263"/>
      <c r="BQ79" s="260">
        <v>73</v>
      </c>
      <c r="BR79" s="265"/>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4"/>
    </row>
    <row r="80" spans="1:131" s="245" customFormat="1" ht="26.25" customHeight="1" x14ac:dyDescent="0.15">
      <c r="A80" s="259">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3"/>
      <c r="BF80" s="263"/>
      <c r="BG80" s="263"/>
      <c r="BH80" s="263"/>
      <c r="BI80" s="263"/>
      <c r="BJ80" s="263"/>
      <c r="BK80" s="263"/>
      <c r="BL80" s="263"/>
      <c r="BM80" s="263"/>
      <c r="BN80" s="263"/>
      <c r="BO80" s="263"/>
      <c r="BP80" s="263"/>
      <c r="BQ80" s="260">
        <v>74</v>
      </c>
      <c r="BR80" s="265"/>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4"/>
    </row>
    <row r="81" spans="1:131" s="245" customFormat="1" ht="26.25" customHeight="1" x14ac:dyDescent="0.15">
      <c r="A81" s="259">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3"/>
      <c r="BF81" s="263"/>
      <c r="BG81" s="263"/>
      <c r="BH81" s="263"/>
      <c r="BI81" s="263"/>
      <c r="BJ81" s="263"/>
      <c r="BK81" s="263"/>
      <c r="BL81" s="263"/>
      <c r="BM81" s="263"/>
      <c r="BN81" s="263"/>
      <c r="BO81" s="263"/>
      <c r="BP81" s="263"/>
      <c r="BQ81" s="260">
        <v>75</v>
      </c>
      <c r="BR81" s="265"/>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4"/>
    </row>
    <row r="82" spans="1:131" s="245" customFormat="1" ht="26.25" customHeight="1" x14ac:dyDescent="0.15">
      <c r="A82" s="259">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3"/>
      <c r="BF82" s="263"/>
      <c r="BG82" s="263"/>
      <c r="BH82" s="263"/>
      <c r="BI82" s="263"/>
      <c r="BJ82" s="263"/>
      <c r="BK82" s="263"/>
      <c r="BL82" s="263"/>
      <c r="BM82" s="263"/>
      <c r="BN82" s="263"/>
      <c r="BO82" s="263"/>
      <c r="BP82" s="263"/>
      <c r="BQ82" s="260">
        <v>76</v>
      </c>
      <c r="BR82" s="265"/>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4"/>
    </row>
    <row r="83" spans="1:131" s="245" customFormat="1" ht="26.25" customHeight="1" x14ac:dyDescent="0.15">
      <c r="A83" s="259">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3"/>
      <c r="BF83" s="263"/>
      <c r="BG83" s="263"/>
      <c r="BH83" s="263"/>
      <c r="BI83" s="263"/>
      <c r="BJ83" s="263"/>
      <c r="BK83" s="263"/>
      <c r="BL83" s="263"/>
      <c r="BM83" s="263"/>
      <c r="BN83" s="263"/>
      <c r="BO83" s="263"/>
      <c r="BP83" s="263"/>
      <c r="BQ83" s="260">
        <v>77</v>
      </c>
      <c r="BR83" s="265"/>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4"/>
    </row>
    <row r="84" spans="1:131" s="245" customFormat="1" ht="26.25" customHeight="1" x14ac:dyDescent="0.15">
      <c r="A84" s="259">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3"/>
      <c r="BF84" s="263"/>
      <c r="BG84" s="263"/>
      <c r="BH84" s="263"/>
      <c r="BI84" s="263"/>
      <c r="BJ84" s="263"/>
      <c r="BK84" s="263"/>
      <c r="BL84" s="263"/>
      <c r="BM84" s="263"/>
      <c r="BN84" s="263"/>
      <c r="BO84" s="263"/>
      <c r="BP84" s="263"/>
      <c r="BQ84" s="260">
        <v>78</v>
      </c>
      <c r="BR84" s="265"/>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4"/>
    </row>
    <row r="85" spans="1:131" s="245" customFormat="1" ht="26.25" customHeight="1" x14ac:dyDescent="0.15">
      <c r="A85" s="259">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3"/>
      <c r="BF85" s="263"/>
      <c r="BG85" s="263"/>
      <c r="BH85" s="263"/>
      <c r="BI85" s="263"/>
      <c r="BJ85" s="263"/>
      <c r="BK85" s="263"/>
      <c r="BL85" s="263"/>
      <c r="BM85" s="263"/>
      <c r="BN85" s="263"/>
      <c r="BO85" s="263"/>
      <c r="BP85" s="263"/>
      <c r="BQ85" s="260">
        <v>79</v>
      </c>
      <c r="BR85" s="265"/>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4"/>
    </row>
    <row r="86" spans="1:131" s="245" customFormat="1" ht="26.25" customHeight="1" x14ac:dyDescent="0.15">
      <c r="A86" s="259">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3"/>
      <c r="BF86" s="263"/>
      <c r="BG86" s="263"/>
      <c r="BH86" s="263"/>
      <c r="BI86" s="263"/>
      <c r="BJ86" s="263"/>
      <c r="BK86" s="263"/>
      <c r="BL86" s="263"/>
      <c r="BM86" s="263"/>
      <c r="BN86" s="263"/>
      <c r="BO86" s="263"/>
      <c r="BP86" s="263"/>
      <c r="BQ86" s="260">
        <v>80</v>
      </c>
      <c r="BR86" s="265"/>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4"/>
    </row>
    <row r="87" spans="1:131" s="245" customFormat="1" ht="26.25" customHeight="1" x14ac:dyDescent="0.15">
      <c r="A87" s="267">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3"/>
      <c r="BF87" s="263"/>
      <c r="BG87" s="263"/>
      <c r="BH87" s="263"/>
      <c r="BI87" s="263"/>
      <c r="BJ87" s="263"/>
      <c r="BK87" s="263"/>
      <c r="BL87" s="263"/>
      <c r="BM87" s="263"/>
      <c r="BN87" s="263"/>
      <c r="BO87" s="263"/>
      <c r="BP87" s="263"/>
      <c r="BQ87" s="260">
        <v>81</v>
      </c>
      <c r="BR87" s="265"/>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4"/>
    </row>
    <row r="88" spans="1:131" s="245" customFormat="1" ht="26.25" customHeight="1" thickBot="1" x14ac:dyDescent="0.2">
      <c r="A88" s="262" t="s">
        <v>387</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9498</v>
      </c>
      <c r="AG88" s="1048"/>
      <c r="AH88" s="1048"/>
      <c r="AI88" s="1048"/>
      <c r="AJ88" s="1048"/>
      <c r="AK88" s="1052"/>
      <c r="AL88" s="1052"/>
      <c r="AM88" s="1052"/>
      <c r="AN88" s="1052"/>
      <c r="AO88" s="1052"/>
      <c r="AP88" s="1048">
        <v>2439</v>
      </c>
      <c r="AQ88" s="1048"/>
      <c r="AR88" s="1048"/>
      <c r="AS88" s="1048"/>
      <c r="AT88" s="1048"/>
      <c r="AU88" s="1048">
        <v>1486</v>
      </c>
      <c r="AV88" s="1048"/>
      <c r="AW88" s="1048"/>
      <c r="AX88" s="1048"/>
      <c r="AY88" s="1048"/>
      <c r="AZ88" s="1049"/>
      <c r="BA88" s="1049"/>
      <c r="BB88" s="1049"/>
      <c r="BC88" s="1049"/>
      <c r="BD88" s="1050"/>
      <c r="BE88" s="263"/>
      <c r="BF88" s="263"/>
      <c r="BG88" s="263"/>
      <c r="BH88" s="263"/>
      <c r="BI88" s="263"/>
      <c r="BJ88" s="263"/>
      <c r="BK88" s="263"/>
      <c r="BL88" s="263"/>
      <c r="BM88" s="263"/>
      <c r="BN88" s="263"/>
      <c r="BO88" s="263"/>
      <c r="BP88" s="263"/>
      <c r="BQ88" s="260">
        <v>82</v>
      </c>
      <c r="BR88" s="265"/>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387</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54</v>
      </c>
      <c r="CS102" s="1040"/>
      <c r="CT102" s="1040"/>
      <c r="CU102" s="1040"/>
      <c r="CV102" s="1041"/>
      <c r="CW102" s="1039">
        <v>12</v>
      </c>
      <c r="CX102" s="1040"/>
      <c r="CY102" s="1040"/>
      <c r="CZ102" s="1040"/>
      <c r="DA102" s="1041"/>
      <c r="DB102" s="1039" t="s">
        <v>595</v>
      </c>
      <c r="DC102" s="1040"/>
      <c r="DD102" s="1040"/>
      <c r="DE102" s="1040"/>
      <c r="DF102" s="1041"/>
      <c r="DG102" s="1039" t="s">
        <v>595</v>
      </c>
      <c r="DH102" s="1040"/>
      <c r="DI102" s="1040"/>
      <c r="DJ102" s="1040"/>
      <c r="DK102" s="1041"/>
      <c r="DL102" s="1039">
        <v>7</v>
      </c>
      <c r="DM102" s="1040"/>
      <c r="DN102" s="1040"/>
      <c r="DO102" s="1040"/>
      <c r="DP102" s="1041"/>
      <c r="DQ102" s="1039">
        <v>1</v>
      </c>
      <c r="DR102" s="1040"/>
      <c r="DS102" s="1040"/>
      <c r="DT102" s="1040"/>
      <c r="DU102" s="1041"/>
      <c r="DV102" s="1022"/>
      <c r="DW102" s="1023"/>
      <c r="DX102" s="1023"/>
      <c r="DY102" s="1023"/>
      <c r="DZ102" s="1024"/>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423</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424</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4"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306</v>
      </c>
      <c r="AG109" s="983"/>
      <c r="AH109" s="983"/>
      <c r="AI109" s="983"/>
      <c r="AJ109" s="984"/>
      <c r="AK109" s="985" t="s">
        <v>305</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306</v>
      </c>
      <c r="BW109" s="983"/>
      <c r="BX109" s="983"/>
      <c r="BY109" s="983"/>
      <c r="BZ109" s="984"/>
      <c r="CA109" s="985" t="s">
        <v>305</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306</v>
      </c>
      <c r="DM109" s="983"/>
      <c r="DN109" s="983"/>
      <c r="DO109" s="983"/>
      <c r="DP109" s="984"/>
      <c r="DQ109" s="985" t="s">
        <v>305</v>
      </c>
      <c r="DR109" s="983"/>
      <c r="DS109" s="983"/>
      <c r="DT109" s="983"/>
      <c r="DU109" s="984"/>
      <c r="DV109" s="985" t="s">
        <v>429</v>
      </c>
      <c r="DW109" s="983"/>
      <c r="DX109" s="983"/>
      <c r="DY109" s="983"/>
      <c r="DZ109" s="1014"/>
    </row>
    <row r="110" spans="1:131" s="244"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1104748</v>
      </c>
      <c r="AB110" s="976"/>
      <c r="AC110" s="976"/>
      <c r="AD110" s="976"/>
      <c r="AE110" s="977"/>
      <c r="AF110" s="978">
        <v>1092270</v>
      </c>
      <c r="AG110" s="976"/>
      <c r="AH110" s="976"/>
      <c r="AI110" s="976"/>
      <c r="AJ110" s="977"/>
      <c r="AK110" s="978">
        <v>1149096</v>
      </c>
      <c r="AL110" s="976"/>
      <c r="AM110" s="976"/>
      <c r="AN110" s="976"/>
      <c r="AO110" s="977"/>
      <c r="AP110" s="979">
        <v>23.5</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10480256</v>
      </c>
      <c r="BR110" s="923"/>
      <c r="BS110" s="923"/>
      <c r="BT110" s="923"/>
      <c r="BU110" s="923"/>
      <c r="BV110" s="923">
        <v>10133075</v>
      </c>
      <c r="BW110" s="923"/>
      <c r="BX110" s="923"/>
      <c r="BY110" s="923"/>
      <c r="BZ110" s="923"/>
      <c r="CA110" s="923">
        <v>10582962</v>
      </c>
      <c r="CB110" s="923"/>
      <c r="CC110" s="923"/>
      <c r="CD110" s="923"/>
      <c r="CE110" s="923"/>
      <c r="CF110" s="947">
        <v>216.2</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436</v>
      </c>
      <c r="DR110" s="923"/>
      <c r="DS110" s="923"/>
      <c r="DT110" s="923"/>
      <c r="DU110" s="923"/>
      <c r="DV110" s="924" t="s">
        <v>437</v>
      </c>
      <c r="DW110" s="924"/>
      <c r="DX110" s="924"/>
      <c r="DY110" s="924"/>
      <c r="DZ110" s="925"/>
    </row>
    <row r="111" spans="1:131" s="244"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436</v>
      </c>
      <c r="AG111" s="1004"/>
      <c r="AH111" s="1004"/>
      <c r="AI111" s="1004"/>
      <c r="AJ111" s="1005"/>
      <c r="AK111" s="1006" t="s">
        <v>435</v>
      </c>
      <c r="AL111" s="1004"/>
      <c r="AM111" s="1004"/>
      <c r="AN111" s="1004"/>
      <c r="AO111" s="1005"/>
      <c r="AP111" s="1007" t="s">
        <v>389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75529</v>
      </c>
      <c r="BR111" s="895"/>
      <c r="BS111" s="895"/>
      <c r="BT111" s="895"/>
      <c r="BU111" s="895"/>
      <c r="BV111" s="895">
        <v>64739</v>
      </c>
      <c r="BW111" s="895"/>
      <c r="BX111" s="895"/>
      <c r="BY111" s="895"/>
      <c r="BZ111" s="895"/>
      <c r="CA111" s="895">
        <v>54061</v>
      </c>
      <c r="CB111" s="895"/>
      <c r="CC111" s="895"/>
      <c r="CD111" s="895"/>
      <c r="CE111" s="895"/>
      <c r="CF111" s="956">
        <v>1.1000000000000001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435</v>
      </c>
      <c r="DW111" s="872"/>
      <c r="DX111" s="872"/>
      <c r="DY111" s="872"/>
      <c r="DZ111" s="873"/>
    </row>
    <row r="112" spans="1:131" s="244"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437</v>
      </c>
      <c r="AG112" s="858"/>
      <c r="AH112" s="858"/>
      <c r="AI112" s="858"/>
      <c r="AJ112" s="859"/>
      <c r="AK112" s="860" t="s">
        <v>437</v>
      </c>
      <c r="AL112" s="858"/>
      <c r="AM112" s="858"/>
      <c r="AN112" s="858"/>
      <c r="AO112" s="859"/>
      <c r="AP112" s="905" t="s">
        <v>436</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351235</v>
      </c>
      <c r="BR112" s="895"/>
      <c r="BS112" s="895"/>
      <c r="BT112" s="895"/>
      <c r="BU112" s="895"/>
      <c r="BV112" s="895">
        <v>416922</v>
      </c>
      <c r="BW112" s="895"/>
      <c r="BX112" s="895"/>
      <c r="BY112" s="895"/>
      <c r="BZ112" s="895"/>
      <c r="CA112" s="895">
        <v>560318</v>
      </c>
      <c r="CB112" s="895"/>
      <c r="CC112" s="895"/>
      <c r="CD112" s="895"/>
      <c r="CE112" s="895"/>
      <c r="CF112" s="956">
        <v>11.4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437</v>
      </c>
      <c r="DH112" s="895"/>
      <c r="DI112" s="895"/>
      <c r="DJ112" s="895"/>
      <c r="DK112" s="895"/>
      <c r="DL112" s="895" t="s">
        <v>436</v>
      </c>
      <c r="DM112" s="895"/>
      <c r="DN112" s="895"/>
      <c r="DO112" s="895"/>
      <c r="DP112" s="895"/>
      <c r="DQ112" s="895" t="s">
        <v>437</v>
      </c>
      <c r="DR112" s="895"/>
      <c r="DS112" s="895"/>
      <c r="DT112" s="895"/>
      <c r="DU112" s="895"/>
      <c r="DV112" s="872" t="s">
        <v>436</v>
      </c>
      <c r="DW112" s="872"/>
      <c r="DX112" s="872"/>
      <c r="DY112" s="872"/>
      <c r="DZ112" s="873"/>
    </row>
    <row r="113" spans="1:130" s="244"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10362</v>
      </c>
      <c r="AB113" s="1004"/>
      <c r="AC113" s="1004"/>
      <c r="AD113" s="1004"/>
      <c r="AE113" s="1005"/>
      <c r="AF113" s="1006">
        <v>9696</v>
      </c>
      <c r="AG113" s="1004"/>
      <c r="AH113" s="1004"/>
      <c r="AI113" s="1004"/>
      <c r="AJ113" s="1005"/>
      <c r="AK113" s="1006">
        <v>8852</v>
      </c>
      <c r="AL113" s="1004"/>
      <c r="AM113" s="1004"/>
      <c r="AN113" s="1004"/>
      <c r="AO113" s="1005"/>
      <c r="AP113" s="1007">
        <v>0.2</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1844238</v>
      </c>
      <c r="BR113" s="895"/>
      <c r="BS113" s="895"/>
      <c r="BT113" s="895"/>
      <c r="BU113" s="895"/>
      <c r="BV113" s="895">
        <v>1674365</v>
      </c>
      <c r="BW113" s="895"/>
      <c r="BX113" s="895"/>
      <c r="BY113" s="895"/>
      <c r="BZ113" s="895"/>
      <c r="CA113" s="895">
        <v>1485514</v>
      </c>
      <c r="CB113" s="895"/>
      <c r="CC113" s="895"/>
      <c r="CD113" s="895"/>
      <c r="CE113" s="895"/>
      <c r="CF113" s="956">
        <v>30.3</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439</v>
      </c>
      <c r="DH113" s="858"/>
      <c r="DI113" s="858"/>
      <c r="DJ113" s="858"/>
      <c r="DK113" s="859"/>
      <c r="DL113" s="860" t="s">
        <v>410</v>
      </c>
      <c r="DM113" s="858"/>
      <c r="DN113" s="858"/>
      <c r="DO113" s="858"/>
      <c r="DP113" s="859"/>
      <c r="DQ113" s="860" t="s">
        <v>449</v>
      </c>
      <c r="DR113" s="858"/>
      <c r="DS113" s="858"/>
      <c r="DT113" s="858"/>
      <c r="DU113" s="859"/>
      <c r="DV113" s="905" t="s">
        <v>439</v>
      </c>
      <c r="DW113" s="906"/>
      <c r="DX113" s="906"/>
      <c r="DY113" s="906"/>
      <c r="DZ113" s="907"/>
    </row>
    <row r="114" spans="1:130" s="244"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215821</v>
      </c>
      <c r="AB114" s="858"/>
      <c r="AC114" s="858"/>
      <c r="AD114" s="858"/>
      <c r="AE114" s="859"/>
      <c r="AF114" s="860">
        <v>215220</v>
      </c>
      <c r="AG114" s="858"/>
      <c r="AH114" s="858"/>
      <c r="AI114" s="858"/>
      <c r="AJ114" s="859"/>
      <c r="AK114" s="860">
        <v>214340</v>
      </c>
      <c r="AL114" s="858"/>
      <c r="AM114" s="858"/>
      <c r="AN114" s="858"/>
      <c r="AO114" s="859"/>
      <c r="AP114" s="905">
        <v>4.4000000000000004</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1592815</v>
      </c>
      <c r="BR114" s="895"/>
      <c r="BS114" s="895"/>
      <c r="BT114" s="895"/>
      <c r="BU114" s="895"/>
      <c r="BV114" s="895">
        <v>1558560</v>
      </c>
      <c r="BW114" s="895"/>
      <c r="BX114" s="895"/>
      <c r="BY114" s="895"/>
      <c r="BZ114" s="895"/>
      <c r="CA114" s="895">
        <v>1474839</v>
      </c>
      <c r="CB114" s="895"/>
      <c r="CC114" s="895"/>
      <c r="CD114" s="895"/>
      <c r="CE114" s="895"/>
      <c r="CF114" s="956">
        <v>30.1</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439</v>
      </c>
      <c r="DM114" s="858"/>
      <c r="DN114" s="858"/>
      <c r="DO114" s="858"/>
      <c r="DP114" s="859"/>
      <c r="DQ114" s="860" t="s">
        <v>449</v>
      </c>
      <c r="DR114" s="858"/>
      <c r="DS114" s="858"/>
      <c r="DT114" s="858"/>
      <c r="DU114" s="859"/>
      <c r="DV114" s="905" t="s">
        <v>436</v>
      </c>
      <c r="DW114" s="906"/>
      <c r="DX114" s="906"/>
      <c r="DY114" s="906"/>
      <c r="DZ114" s="907"/>
    </row>
    <row r="115" spans="1:130" s="244"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10690</v>
      </c>
      <c r="AB115" s="1004"/>
      <c r="AC115" s="1004"/>
      <c r="AD115" s="1004"/>
      <c r="AE115" s="1005"/>
      <c r="AF115" s="1006">
        <v>10678</v>
      </c>
      <c r="AG115" s="1004"/>
      <c r="AH115" s="1004"/>
      <c r="AI115" s="1004"/>
      <c r="AJ115" s="1005"/>
      <c r="AK115" s="1006">
        <v>10678</v>
      </c>
      <c r="AL115" s="1004"/>
      <c r="AM115" s="1004"/>
      <c r="AN115" s="1004"/>
      <c r="AO115" s="1005"/>
      <c r="AP115" s="1007">
        <v>0.2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4400</v>
      </c>
      <c r="BR115" s="895"/>
      <c r="BS115" s="895"/>
      <c r="BT115" s="895"/>
      <c r="BU115" s="895"/>
      <c r="BV115" s="895">
        <v>3255</v>
      </c>
      <c r="BW115" s="895"/>
      <c r="BX115" s="895"/>
      <c r="BY115" s="895"/>
      <c r="BZ115" s="895"/>
      <c r="CA115" s="895">
        <v>2331</v>
      </c>
      <c r="CB115" s="895"/>
      <c r="CC115" s="895"/>
      <c r="CD115" s="895"/>
      <c r="CE115" s="895"/>
      <c r="CF115" s="956">
        <v>0</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436</v>
      </c>
      <c r="DM115" s="858"/>
      <c r="DN115" s="858"/>
      <c r="DO115" s="858"/>
      <c r="DP115" s="859"/>
      <c r="DQ115" s="860" t="s">
        <v>435</v>
      </c>
      <c r="DR115" s="858"/>
      <c r="DS115" s="858"/>
      <c r="DT115" s="858"/>
      <c r="DU115" s="859"/>
      <c r="DV115" s="905" t="s">
        <v>439</v>
      </c>
      <c r="DW115" s="906"/>
      <c r="DX115" s="906"/>
      <c r="DY115" s="906"/>
      <c r="DZ115" s="907"/>
    </row>
    <row r="116" spans="1:130" s="244"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252</v>
      </c>
      <c r="AB116" s="858"/>
      <c r="AC116" s="858"/>
      <c r="AD116" s="858"/>
      <c r="AE116" s="859"/>
      <c r="AF116" s="860">
        <v>189</v>
      </c>
      <c r="AG116" s="858"/>
      <c r="AH116" s="858"/>
      <c r="AI116" s="858"/>
      <c r="AJ116" s="859"/>
      <c r="AK116" s="860">
        <v>142</v>
      </c>
      <c r="AL116" s="858"/>
      <c r="AM116" s="858"/>
      <c r="AN116" s="858"/>
      <c r="AO116" s="859"/>
      <c r="AP116" s="905">
        <v>0</v>
      </c>
      <c r="AQ116" s="906"/>
      <c r="AR116" s="906"/>
      <c r="AS116" s="906"/>
      <c r="AT116" s="907"/>
      <c r="AU116" s="1017"/>
      <c r="AV116" s="1018"/>
      <c r="AW116" s="1018"/>
      <c r="AX116" s="1018"/>
      <c r="AY116" s="1018"/>
      <c r="AZ116" s="944" t="s">
        <v>457</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436</v>
      </c>
      <c r="BW116" s="895"/>
      <c r="BX116" s="895"/>
      <c r="BY116" s="895"/>
      <c r="BZ116" s="895"/>
      <c r="CA116" s="895" t="s">
        <v>436</v>
      </c>
      <c r="CB116" s="895"/>
      <c r="CC116" s="895"/>
      <c r="CD116" s="895"/>
      <c r="CE116" s="895"/>
      <c r="CF116" s="956" t="s">
        <v>439</v>
      </c>
      <c r="CG116" s="957"/>
      <c r="CH116" s="957"/>
      <c r="CI116" s="957"/>
      <c r="CJ116" s="957"/>
      <c r="CK116" s="1012"/>
      <c r="CL116" s="899"/>
      <c r="CM116" s="902" t="s">
        <v>458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439</v>
      </c>
      <c r="DH116" s="858"/>
      <c r="DI116" s="858"/>
      <c r="DJ116" s="858"/>
      <c r="DK116" s="859"/>
      <c r="DL116" s="860" t="s">
        <v>459</v>
      </c>
      <c r="DM116" s="858"/>
      <c r="DN116" s="858"/>
      <c r="DO116" s="858"/>
      <c r="DP116" s="859"/>
      <c r="DQ116" s="860" t="s">
        <v>437</v>
      </c>
      <c r="DR116" s="858"/>
      <c r="DS116" s="858"/>
      <c r="DT116" s="858"/>
      <c r="DU116" s="859"/>
      <c r="DV116" s="905" t="s">
        <v>437</v>
      </c>
      <c r="DW116" s="906"/>
      <c r="DX116" s="906"/>
      <c r="DY116" s="906"/>
      <c r="DZ116" s="907"/>
    </row>
    <row r="117" spans="1:130" s="244"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1341873</v>
      </c>
      <c r="AB117" s="990"/>
      <c r="AC117" s="990"/>
      <c r="AD117" s="990"/>
      <c r="AE117" s="991"/>
      <c r="AF117" s="992">
        <v>1328053</v>
      </c>
      <c r="AG117" s="990"/>
      <c r="AH117" s="990"/>
      <c r="AI117" s="990"/>
      <c r="AJ117" s="991"/>
      <c r="AK117" s="992">
        <v>1383108</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410</v>
      </c>
      <c r="BW117" s="895"/>
      <c r="BX117" s="895"/>
      <c r="BY117" s="895"/>
      <c r="BZ117" s="895"/>
      <c r="CA117" s="895" t="s">
        <v>437</v>
      </c>
      <c r="CB117" s="895"/>
      <c r="CC117" s="895"/>
      <c r="CD117" s="895"/>
      <c r="CE117" s="895"/>
      <c r="CF117" s="956" t="s">
        <v>437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410</v>
      </c>
      <c r="DM117" s="858"/>
      <c r="DN117" s="858"/>
      <c r="DO117" s="858"/>
      <c r="DP117" s="859"/>
      <c r="DQ117" s="860" t="s">
        <v>437</v>
      </c>
      <c r="DR117" s="858"/>
      <c r="DS117" s="858"/>
      <c r="DT117" s="858"/>
      <c r="DU117" s="859"/>
      <c r="DV117" s="905" t="s">
        <v>436</v>
      </c>
      <c r="DW117" s="906"/>
      <c r="DX117" s="906"/>
      <c r="DY117" s="906"/>
      <c r="DZ117" s="907"/>
    </row>
    <row r="118" spans="1:130" s="244"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306</v>
      </c>
      <c r="AG118" s="983"/>
      <c r="AH118" s="983"/>
      <c r="AI118" s="983"/>
      <c r="AJ118" s="984"/>
      <c r="AK118" s="985" t="s">
        <v>305</v>
      </c>
      <c r="AL118" s="983"/>
      <c r="AM118" s="983"/>
      <c r="AN118" s="983"/>
      <c r="AO118" s="984"/>
      <c r="AP118" s="986" t="s">
        <v>429</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410</v>
      </c>
      <c r="BW118" s="926"/>
      <c r="BX118" s="926"/>
      <c r="BY118" s="926"/>
      <c r="BZ118" s="926"/>
      <c r="CA118" s="926" t="s">
        <v>436</v>
      </c>
      <c r="CB118" s="926"/>
      <c r="CC118" s="926"/>
      <c r="CD118" s="926"/>
      <c r="CE118" s="926"/>
      <c r="CF118" s="956" t="s">
        <v>410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436</v>
      </c>
      <c r="DH118" s="858"/>
      <c r="DI118" s="858"/>
      <c r="DJ118" s="858"/>
      <c r="DK118" s="859"/>
      <c r="DL118" s="860" t="s">
        <v>410</v>
      </c>
      <c r="DM118" s="858"/>
      <c r="DN118" s="858"/>
      <c r="DO118" s="858"/>
      <c r="DP118" s="859"/>
      <c r="DQ118" s="860" t="s">
        <v>436</v>
      </c>
      <c r="DR118" s="858"/>
      <c r="DS118" s="858"/>
      <c r="DT118" s="858"/>
      <c r="DU118" s="859"/>
      <c r="DV118" s="905" t="s">
        <v>410</v>
      </c>
      <c r="DW118" s="906"/>
      <c r="DX118" s="906"/>
      <c r="DY118" s="906"/>
      <c r="DZ118" s="907"/>
    </row>
    <row r="119" spans="1:130" s="244"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410</v>
      </c>
      <c r="AG119" s="976"/>
      <c r="AH119" s="976"/>
      <c r="AI119" s="976"/>
      <c r="AJ119" s="977"/>
      <c r="AK119" s="978" t="s">
        <v>410</v>
      </c>
      <c r="AL119" s="976"/>
      <c r="AM119" s="976"/>
      <c r="AN119" s="976"/>
      <c r="AO119" s="977"/>
      <c r="AP119" s="979" t="s">
        <v>410</v>
      </c>
      <c r="AQ119" s="980"/>
      <c r="AR119" s="980"/>
      <c r="AS119" s="980"/>
      <c r="AT119" s="981"/>
      <c r="AU119" s="1019"/>
      <c r="AV119" s="1020"/>
      <c r="AW119" s="1020"/>
      <c r="AX119" s="1020"/>
      <c r="AY119" s="1020"/>
      <c r="AZ119" s="275" t="s">
        <v>187</v>
      </c>
      <c r="BA119" s="275"/>
      <c r="BB119" s="275"/>
      <c r="BC119" s="275"/>
      <c r="BD119" s="275"/>
      <c r="BE119" s="275"/>
      <c r="BF119" s="275"/>
      <c r="BG119" s="275"/>
      <c r="BH119" s="275"/>
      <c r="BI119" s="275"/>
      <c r="BJ119" s="275"/>
      <c r="BK119" s="275"/>
      <c r="BL119" s="275"/>
      <c r="BM119" s="275"/>
      <c r="BN119" s="275"/>
      <c r="BO119" s="958" t="s">
        <v>465</v>
      </c>
      <c r="BP119" s="959"/>
      <c r="BQ119" s="963">
        <v>14348473</v>
      </c>
      <c r="BR119" s="926"/>
      <c r="BS119" s="926"/>
      <c r="BT119" s="926"/>
      <c r="BU119" s="926"/>
      <c r="BV119" s="926">
        <v>13850916</v>
      </c>
      <c r="BW119" s="926"/>
      <c r="BX119" s="926"/>
      <c r="BY119" s="926"/>
      <c r="BZ119" s="926"/>
      <c r="CA119" s="926">
        <v>14160025</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75529</v>
      </c>
      <c r="DH119" s="841"/>
      <c r="DI119" s="841"/>
      <c r="DJ119" s="841"/>
      <c r="DK119" s="842"/>
      <c r="DL119" s="843">
        <v>64739</v>
      </c>
      <c r="DM119" s="841"/>
      <c r="DN119" s="841"/>
      <c r="DO119" s="841"/>
      <c r="DP119" s="842"/>
      <c r="DQ119" s="843">
        <v>54061</v>
      </c>
      <c r="DR119" s="841"/>
      <c r="DS119" s="841"/>
      <c r="DT119" s="841"/>
      <c r="DU119" s="842"/>
      <c r="DV119" s="929">
        <v>1.1000000000000001</v>
      </c>
      <c r="DW119" s="930"/>
      <c r="DX119" s="930"/>
      <c r="DY119" s="930"/>
      <c r="DZ119" s="931"/>
    </row>
    <row r="120" spans="1:130" s="244"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410</v>
      </c>
      <c r="AB120" s="858"/>
      <c r="AC120" s="858"/>
      <c r="AD120" s="858"/>
      <c r="AE120" s="859"/>
      <c r="AF120" s="860" t="s">
        <v>410</v>
      </c>
      <c r="AG120" s="858"/>
      <c r="AH120" s="858"/>
      <c r="AI120" s="858"/>
      <c r="AJ120" s="859"/>
      <c r="AK120" s="860" t="s">
        <v>436</v>
      </c>
      <c r="AL120" s="858"/>
      <c r="AM120" s="858"/>
      <c r="AN120" s="858"/>
      <c r="AO120" s="859"/>
      <c r="AP120" s="905" t="s">
        <v>436</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2908374</v>
      </c>
      <c r="BR120" s="923"/>
      <c r="BS120" s="923"/>
      <c r="BT120" s="923"/>
      <c r="BU120" s="923"/>
      <c r="BV120" s="923">
        <v>3236004</v>
      </c>
      <c r="BW120" s="923"/>
      <c r="BX120" s="923"/>
      <c r="BY120" s="923"/>
      <c r="BZ120" s="923"/>
      <c r="CA120" s="923">
        <v>3220236</v>
      </c>
      <c r="CB120" s="923"/>
      <c r="CC120" s="923"/>
      <c r="CD120" s="923"/>
      <c r="CE120" s="923"/>
      <c r="CF120" s="947">
        <v>65.8</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351235</v>
      </c>
      <c r="DH120" s="923"/>
      <c r="DI120" s="923"/>
      <c r="DJ120" s="923"/>
      <c r="DK120" s="923"/>
      <c r="DL120" s="923">
        <v>416922</v>
      </c>
      <c r="DM120" s="923"/>
      <c r="DN120" s="923"/>
      <c r="DO120" s="923"/>
      <c r="DP120" s="923"/>
      <c r="DQ120" s="923">
        <v>107893</v>
      </c>
      <c r="DR120" s="923"/>
      <c r="DS120" s="923"/>
      <c r="DT120" s="923"/>
      <c r="DU120" s="923"/>
      <c r="DV120" s="924">
        <v>2.2000000000000002</v>
      </c>
      <c r="DW120" s="924"/>
      <c r="DX120" s="924"/>
      <c r="DY120" s="924"/>
      <c r="DZ120" s="925"/>
    </row>
    <row r="121" spans="1:130" s="244"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436</v>
      </c>
      <c r="AB121" s="858"/>
      <c r="AC121" s="858"/>
      <c r="AD121" s="858"/>
      <c r="AE121" s="859"/>
      <c r="AF121" s="860" t="s">
        <v>436</v>
      </c>
      <c r="AG121" s="858"/>
      <c r="AH121" s="858"/>
      <c r="AI121" s="858"/>
      <c r="AJ121" s="859"/>
      <c r="AK121" s="860" t="s">
        <v>435</v>
      </c>
      <c r="AL121" s="858"/>
      <c r="AM121" s="858"/>
      <c r="AN121" s="858"/>
      <c r="AO121" s="859"/>
      <c r="AP121" s="905" t="s">
        <v>435</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451065</v>
      </c>
      <c r="BR121" s="895"/>
      <c r="BS121" s="895"/>
      <c r="BT121" s="895"/>
      <c r="BU121" s="895"/>
      <c r="BV121" s="895">
        <v>393466</v>
      </c>
      <c r="BW121" s="895"/>
      <c r="BX121" s="895"/>
      <c r="BY121" s="895"/>
      <c r="BZ121" s="895"/>
      <c r="CA121" s="895">
        <v>386466</v>
      </c>
      <c r="CB121" s="895"/>
      <c r="CC121" s="895"/>
      <c r="CD121" s="895"/>
      <c r="CE121" s="895"/>
      <c r="CF121" s="956">
        <v>7.9</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t="s">
        <v>439</v>
      </c>
      <c r="DM121" s="895"/>
      <c r="DN121" s="895"/>
      <c r="DO121" s="895"/>
      <c r="DP121" s="895"/>
      <c r="DQ121" s="895" t="s">
        <v>435</v>
      </c>
      <c r="DR121" s="895"/>
      <c r="DS121" s="895"/>
      <c r="DT121" s="895"/>
      <c r="DU121" s="895"/>
      <c r="DV121" s="872" t="s">
        <v>435</v>
      </c>
      <c r="DW121" s="872"/>
      <c r="DX121" s="872"/>
      <c r="DY121" s="872"/>
      <c r="DZ121" s="873"/>
    </row>
    <row r="122" spans="1:130" s="244"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436</v>
      </c>
      <c r="AB122" s="858"/>
      <c r="AC122" s="858"/>
      <c r="AD122" s="858"/>
      <c r="AE122" s="859"/>
      <c r="AF122" s="860" t="s">
        <v>410</v>
      </c>
      <c r="AG122" s="858"/>
      <c r="AH122" s="858"/>
      <c r="AI122" s="858"/>
      <c r="AJ122" s="859"/>
      <c r="AK122" s="860" t="s">
        <v>439</v>
      </c>
      <c r="AL122" s="858"/>
      <c r="AM122" s="858"/>
      <c r="AN122" s="858"/>
      <c r="AO122" s="859"/>
      <c r="AP122" s="905" t="s">
        <v>435</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8177759</v>
      </c>
      <c r="BR122" s="926"/>
      <c r="BS122" s="926"/>
      <c r="BT122" s="926"/>
      <c r="BU122" s="926"/>
      <c r="BV122" s="926">
        <v>7965249</v>
      </c>
      <c r="BW122" s="926"/>
      <c r="BX122" s="926"/>
      <c r="BY122" s="926"/>
      <c r="BZ122" s="926"/>
      <c r="CA122" s="926">
        <v>8302426</v>
      </c>
      <c r="CB122" s="926"/>
      <c r="CC122" s="926"/>
      <c r="CD122" s="926"/>
      <c r="CE122" s="926"/>
      <c r="CF122" s="927">
        <v>169.6</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436</v>
      </c>
      <c r="DH122" s="895"/>
      <c r="DI122" s="895"/>
      <c r="DJ122" s="895"/>
      <c r="DK122" s="895"/>
      <c r="DL122" s="895" t="s">
        <v>436</v>
      </c>
      <c r="DM122" s="895"/>
      <c r="DN122" s="895"/>
      <c r="DO122" s="895"/>
      <c r="DP122" s="895"/>
      <c r="DQ122" s="895" t="s">
        <v>436</v>
      </c>
      <c r="DR122" s="895"/>
      <c r="DS122" s="895"/>
      <c r="DT122" s="895"/>
      <c r="DU122" s="895"/>
      <c r="DV122" s="872" t="s">
        <v>410</v>
      </c>
      <c r="DW122" s="872"/>
      <c r="DX122" s="872"/>
      <c r="DY122" s="872"/>
      <c r="DZ122" s="873"/>
    </row>
    <row r="123" spans="1:130" s="244" customFormat="1" ht="26.25" customHeight="1" x14ac:dyDescent="0.15">
      <c r="A123" s="898"/>
      <c r="B123" s="899"/>
      <c r="C123" s="902" t="s">
        <v>458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410</v>
      </c>
      <c r="AB123" s="858"/>
      <c r="AC123" s="858"/>
      <c r="AD123" s="858"/>
      <c r="AE123" s="859"/>
      <c r="AF123" s="860" t="s">
        <v>436</v>
      </c>
      <c r="AG123" s="858"/>
      <c r="AH123" s="858"/>
      <c r="AI123" s="858"/>
      <c r="AJ123" s="859"/>
      <c r="AK123" s="860" t="s">
        <v>389</v>
      </c>
      <c r="AL123" s="858"/>
      <c r="AM123" s="858"/>
      <c r="AN123" s="858"/>
      <c r="AO123" s="859"/>
      <c r="AP123" s="905" t="s">
        <v>410</v>
      </c>
      <c r="AQ123" s="906"/>
      <c r="AR123" s="906"/>
      <c r="AS123" s="906"/>
      <c r="AT123" s="907"/>
      <c r="AU123" s="970"/>
      <c r="AV123" s="971"/>
      <c r="AW123" s="971"/>
      <c r="AX123" s="971"/>
      <c r="AY123" s="971"/>
      <c r="AZ123" s="275" t="s">
        <v>187</v>
      </c>
      <c r="BA123" s="275"/>
      <c r="BB123" s="275"/>
      <c r="BC123" s="275"/>
      <c r="BD123" s="275"/>
      <c r="BE123" s="275"/>
      <c r="BF123" s="275"/>
      <c r="BG123" s="275"/>
      <c r="BH123" s="275"/>
      <c r="BI123" s="275"/>
      <c r="BJ123" s="275"/>
      <c r="BK123" s="275"/>
      <c r="BL123" s="275"/>
      <c r="BM123" s="275"/>
      <c r="BN123" s="275"/>
      <c r="BO123" s="958" t="s">
        <v>476</v>
      </c>
      <c r="BP123" s="959"/>
      <c r="BQ123" s="913">
        <v>11537198</v>
      </c>
      <c r="BR123" s="914"/>
      <c r="BS123" s="914"/>
      <c r="BT123" s="914"/>
      <c r="BU123" s="914"/>
      <c r="BV123" s="914">
        <v>11594719</v>
      </c>
      <c r="BW123" s="914"/>
      <c r="BX123" s="914"/>
      <c r="BY123" s="914"/>
      <c r="BZ123" s="914"/>
      <c r="CA123" s="914">
        <v>11909128</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389</v>
      </c>
      <c r="DH123" s="858"/>
      <c r="DI123" s="858"/>
      <c r="DJ123" s="858"/>
      <c r="DK123" s="859"/>
      <c r="DL123" s="860" t="s">
        <v>410</v>
      </c>
      <c r="DM123" s="858"/>
      <c r="DN123" s="858"/>
      <c r="DO123" s="858"/>
      <c r="DP123" s="859"/>
      <c r="DQ123" s="860" t="s">
        <v>439</v>
      </c>
      <c r="DR123" s="858"/>
      <c r="DS123" s="858"/>
      <c r="DT123" s="858"/>
      <c r="DU123" s="859"/>
      <c r="DV123" s="905" t="s">
        <v>439</v>
      </c>
      <c r="DW123" s="906"/>
      <c r="DX123" s="906"/>
      <c r="DY123" s="906"/>
      <c r="DZ123" s="907"/>
    </row>
    <row r="124" spans="1:130" s="244"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410</v>
      </c>
      <c r="AB124" s="858"/>
      <c r="AC124" s="858"/>
      <c r="AD124" s="858"/>
      <c r="AE124" s="859"/>
      <c r="AF124" s="860" t="s">
        <v>410</v>
      </c>
      <c r="AG124" s="858"/>
      <c r="AH124" s="858"/>
      <c r="AI124" s="858"/>
      <c r="AJ124" s="859"/>
      <c r="AK124" s="860" t="s">
        <v>439</v>
      </c>
      <c r="AL124" s="858"/>
      <c r="AM124" s="858"/>
      <c r="AN124" s="858"/>
      <c r="AO124" s="859"/>
      <c r="AP124" s="905" t="s">
        <v>459</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58</v>
      </c>
      <c r="BR124" s="912"/>
      <c r="BS124" s="912"/>
      <c r="BT124" s="912"/>
      <c r="BU124" s="912"/>
      <c r="BV124" s="912">
        <v>45.6</v>
      </c>
      <c r="BW124" s="912"/>
      <c r="BX124" s="912"/>
      <c r="BY124" s="912"/>
      <c r="BZ124" s="912"/>
      <c r="CA124" s="912">
        <v>45.9</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459</v>
      </c>
      <c r="DH124" s="841"/>
      <c r="DI124" s="841"/>
      <c r="DJ124" s="841"/>
      <c r="DK124" s="842"/>
      <c r="DL124" s="843" t="s">
        <v>436</v>
      </c>
      <c r="DM124" s="841"/>
      <c r="DN124" s="841"/>
      <c r="DO124" s="841"/>
      <c r="DP124" s="842"/>
      <c r="DQ124" s="843" t="s">
        <v>389</v>
      </c>
      <c r="DR124" s="841"/>
      <c r="DS124" s="841"/>
      <c r="DT124" s="841"/>
      <c r="DU124" s="842"/>
      <c r="DV124" s="929" t="s">
        <v>436</v>
      </c>
      <c r="DW124" s="930"/>
      <c r="DX124" s="930"/>
      <c r="DY124" s="930"/>
      <c r="DZ124" s="931"/>
    </row>
    <row r="125" spans="1:130" s="244"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10690</v>
      </c>
      <c r="AB125" s="858"/>
      <c r="AC125" s="858"/>
      <c r="AD125" s="858"/>
      <c r="AE125" s="859"/>
      <c r="AF125" s="860">
        <v>10678</v>
      </c>
      <c r="AG125" s="858"/>
      <c r="AH125" s="858"/>
      <c r="AI125" s="858"/>
      <c r="AJ125" s="859"/>
      <c r="AK125" s="860">
        <v>10678</v>
      </c>
      <c r="AL125" s="858"/>
      <c r="AM125" s="858"/>
      <c r="AN125" s="858"/>
      <c r="AO125" s="859"/>
      <c r="AP125" s="905">
        <v>0.2</v>
      </c>
      <c r="AQ125" s="906"/>
      <c r="AR125" s="906"/>
      <c r="AS125" s="906"/>
      <c r="AT125" s="907"/>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389</v>
      </c>
      <c r="DH125" s="923"/>
      <c r="DI125" s="923"/>
      <c r="DJ125" s="923"/>
      <c r="DK125" s="923"/>
      <c r="DL125" s="923" t="s">
        <v>459</v>
      </c>
      <c r="DM125" s="923"/>
      <c r="DN125" s="923"/>
      <c r="DO125" s="923"/>
      <c r="DP125" s="923"/>
      <c r="DQ125" s="923" t="s">
        <v>436</v>
      </c>
      <c r="DR125" s="923"/>
      <c r="DS125" s="923"/>
      <c r="DT125" s="923"/>
      <c r="DU125" s="923"/>
      <c r="DV125" s="924" t="s">
        <v>389</v>
      </c>
      <c r="DW125" s="924"/>
      <c r="DX125" s="924"/>
      <c r="DY125" s="924"/>
      <c r="DZ125" s="925"/>
    </row>
    <row r="126" spans="1:130" s="244"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459</v>
      </c>
      <c r="AB126" s="858"/>
      <c r="AC126" s="858"/>
      <c r="AD126" s="858"/>
      <c r="AE126" s="859"/>
      <c r="AF126" s="860" t="s">
        <v>436</v>
      </c>
      <c r="AG126" s="858"/>
      <c r="AH126" s="858"/>
      <c r="AI126" s="858"/>
      <c r="AJ126" s="859"/>
      <c r="AK126" s="860" t="s">
        <v>436</v>
      </c>
      <c r="AL126" s="858"/>
      <c r="AM126" s="858"/>
      <c r="AN126" s="858"/>
      <c r="AO126" s="859"/>
      <c r="AP126" s="905" t="s">
        <v>436</v>
      </c>
      <c r="AQ126" s="906"/>
      <c r="AR126" s="906"/>
      <c r="AS126" s="906"/>
      <c r="AT126" s="907"/>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t="s">
        <v>389</v>
      </c>
      <c r="DH126" s="895"/>
      <c r="DI126" s="895"/>
      <c r="DJ126" s="895"/>
      <c r="DK126" s="895"/>
      <c r="DL126" s="895" t="s">
        <v>389</v>
      </c>
      <c r="DM126" s="895"/>
      <c r="DN126" s="895"/>
      <c r="DO126" s="895"/>
      <c r="DP126" s="895"/>
      <c r="DQ126" s="895" t="s">
        <v>436</v>
      </c>
      <c r="DR126" s="895"/>
      <c r="DS126" s="895"/>
      <c r="DT126" s="895"/>
      <c r="DU126" s="895"/>
      <c r="DV126" s="872" t="s">
        <v>459</v>
      </c>
      <c r="DW126" s="872"/>
      <c r="DX126" s="872"/>
      <c r="DY126" s="872"/>
      <c r="DZ126" s="873"/>
    </row>
    <row r="127" spans="1:130" s="244"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459</v>
      </c>
      <c r="AB127" s="858"/>
      <c r="AC127" s="858"/>
      <c r="AD127" s="858"/>
      <c r="AE127" s="859"/>
      <c r="AF127" s="860" t="s">
        <v>459</v>
      </c>
      <c r="AG127" s="858"/>
      <c r="AH127" s="858"/>
      <c r="AI127" s="858"/>
      <c r="AJ127" s="859"/>
      <c r="AK127" s="860" t="s">
        <v>459</v>
      </c>
      <c r="AL127" s="858"/>
      <c r="AM127" s="858"/>
      <c r="AN127" s="858"/>
      <c r="AO127" s="859"/>
      <c r="AP127" s="905" t="s">
        <v>436</v>
      </c>
      <c r="AQ127" s="906"/>
      <c r="AR127" s="906"/>
      <c r="AS127" s="906"/>
      <c r="AT127" s="907"/>
      <c r="AU127" s="280"/>
      <c r="AV127" s="280"/>
      <c r="AW127" s="280"/>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0"/>
      <c r="CB127" s="280"/>
      <c r="CC127" s="280"/>
      <c r="CD127" s="281"/>
      <c r="CE127" s="281"/>
      <c r="CF127" s="281"/>
      <c r="CG127" s="278"/>
      <c r="CH127" s="278"/>
      <c r="CI127" s="278"/>
      <c r="CJ127" s="279"/>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459</v>
      </c>
      <c r="DH127" s="895"/>
      <c r="DI127" s="895"/>
      <c r="DJ127" s="895"/>
      <c r="DK127" s="895"/>
      <c r="DL127" s="895" t="s">
        <v>436</v>
      </c>
      <c r="DM127" s="895"/>
      <c r="DN127" s="895"/>
      <c r="DO127" s="895"/>
      <c r="DP127" s="895"/>
      <c r="DQ127" s="895" t="s">
        <v>436</v>
      </c>
      <c r="DR127" s="895"/>
      <c r="DS127" s="895"/>
      <c r="DT127" s="895"/>
      <c r="DU127" s="895"/>
      <c r="DV127" s="872" t="s">
        <v>459</v>
      </c>
      <c r="DW127" s="872"/>
      <c r="DX127" s="872"/>
      <c r="DY127" s="872"/>
      <c r="DZ127" s="873"/>
    </row>
    <row r="128" spans="1:130" s="244"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69386</v>
      </c>
      <c r="AB128" s="879"/>
      <c r="AC128" s="879"/>
      <c r="AD128" s="879"/>
      <c r="AE128" s="880"/>
      <c r="AF128" s="881">
        <v>76991</v>
      </c>
      <c r="AG128" s="879"/>
      <c r="AH128" s="879"/>
      <c r="AI128" s="879"/>
      <c r="AJ128" s="880"/>
      <c r="AK128" s="881">
        <v>57919</v>
      </c>
      <c r="AL128" s="879"/>
      <c r="AM128" s="879"/>
      <c r="AN128" s="879"/>
      <c r="AO128" s="880"/>
      <c r="AP128" s="882"/>
      <c r="AQ128" s="883"/>
      <c r="AR128" s="883"/>
      <c r="AS128" s="883"/>
      <c r="AT128" s="884"/>
      <c r="AU128" s="280"/>
      <c r="AV128" s="280"/>
      <c r="AW128" s="280"/>
      <c r="AX128" s="885" t="s">
        <v>491</v>
      </c>
      <c r="AY128" s="886"/>
      <c r="AZ128" s="886"/>
      <c r="BA128" s="886"/>
      <c r="BB128" s="886"/>
      <c r="BC128" s="886"/>
      <c r="BD128" s="886"/>
      <c r="BE128" s="887"/>
      <c r="BF128" s="864" t="s">
        <v>410</v>
      </c>
      <c r="BG128" s="865"/>
      <c r="BH128" s="865"/>
      <c r="BI128" s="865"/>
      <c r="BJ128" s="865"/>
      <c r="BK128" s="865"/>
      <c r="BL128" s="888"/>
      <c r="BM128" s="864">
        <v>14.58</v>
      </c>
      <c r="BN128" s="865"/>
      <c r="BO128" s="865"/>
      <c r="BP128" s="865"/>
      <c r="BQ128" s="865"/>
      <c r="BR128" s="865"/>
      <c r="BS128" s="888"/>
      <c r="BT128" s="864">
        <v>20</v>
      </c>
      <c r="BU128" s="865"/>
      <c r="BV128" s="865"/>
      <c r="BW128" s="865"/>
      <c r="BX128" s="865"/>
      <c r="BY128" s="865"/>
      <c r="BZ128" s="866"/>
      <c r="CA128" s="281"/>
      <c r="CB128" s="281"/>
      <c r="CC128" s="281"/>
      <c r="CD128" s="281"/>
      <c r="CE128" s="281"/>
      <c r="CF128" s="281"/>
      <c r="CG128" s="278"/>
      <c r="CH128" s="278"/>
      <c r="CI128" s="278"/>
      <c r="CJ128" s="279"/>
      <c r="CK128" s="938"/>
      <c r="CL128" s="939"/>
      <c r="CM128" s="939"/>
      <c r="CN128" s="939"/>
      <c r="CO128" s="940"/>
      <c r="CP128" s="867" t="s">
        <v>492</v>
      </c>
      <c r="CQ128" s="806"/>
      <c r="CR128" s="806"/>
      <c r="CS128" s="806"/>
      <c r="CT128" s="806"/>
      <c r="CU128" s="806"/>
      <c r="CV128" s="806"/>
      <c r="CW128" s="806"/>
      <c r="CX128" s="806"/>
      <c r="CY128" s="806"/>
      <c r="CZ128" s="806"/>
      <c r="DA128" s="806"/>
      <c r="DB128" s="806"/>
      <c r="DC128" s="806"/>
      <c r="DD128" s="806"/>
      <c r="DE128" s="806"/>
      <c r="DF128" s="807"/>
      <c r="DG128" s="868">
        <v>4400</v>
      </c>
      <c r="DH128" s="869"/>
      <c r="DI128" s="869"/>
      <c r="DJ128" s="869"/>
      <c r="DK128" s="869"/>
      <c r="DL128" s="869">
        <v>3255</v>
      </c>
      <c r="DM128" s="869"/>
      <c r="DN128" s="869"/>
      <c r="DO128" s="869"/>
      <c r="DP128" s="869"/>
      <c r="DQ128" s="869">
        <v>2331</v>
      </c>
      <c r="DR128" s="869"/>
      <c r="DS128" s="869"/>
      <c r="DT128" s="869"/>
      <c r="DU128" s="869"/>
      <c r="DV128" s="870">
        <v>0</v>
      </c>
      <c r="DW128" s="870"/>
      <c r="DX128" s="870"/>
      <c r="DY128" s="870"/>
      <c r="DZ128" s="871"/>
    </row>
    <row r="129" spans="1:131" s="244"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493</v>
      </c>
      <c r="X129" s="855"/>
      <c r="Y129" s="855"/>
      <c r="Z129" s="856"/>
      <c r="AA129" s="857">
        <v>5669943</v>
      </c>
      <c r="AB129" s="858"/>
      <c r="AC129" s="858"/>
      <c r="AD129" s="858"/>
      <c r="AE129" s="859"/>
      <c r="AF129" s="860">
        <v>5745099</v>
      </c>
      <c r="AG129" s="858"/>
      <c r="AH129" s="858"/>
      <c r="AI129" s="858"/>
      <c r="AJ129" s="859"/>
      <c r="AK129" s="860">
        <v>5728531</v>
      </c>
      <c r="AL129" s="858"/>
      <c r="AM129" s="858"/>
      <c r="AN129" s="858"/>
      <c r="AO129" s="859"/>
      <c r="AP129" s="861"/>
      <c r="AQ129" s="862"/>
      <c r="AR129" s="862"/>
      <c r="AS129" s="862"/>
      <c r="AT129" s="863"/>
      <c r="AU129" s="282"/>
      <c r="AV129" s="282"/>
      <c r="AW129" s="282"/>
      <c r="AX129" s="827" t="s">
        <v>494</v>
      </c>
      <c r="AY129" s="828"/>
      <c r="AZ129" s="828"/>
      <c r="BA129" s="828"/>
      <c r="BB129" s="828"/>
      <c r="BC129" s="828"/>
      <c r="BD129" s="828"/>
      <c r="BE129" s="829"/>
      <c r="BF129" s="847" t="s">
        <v>410</v>
      </c>
      <c r="BG129" s="848"/>
      <c r="BH129" s="848"/>
      <c r="BI129" s="848"/>
      <c r="BJ129" s="848"/>
      <c r="BK129" s="848"/>
      <c r="BL129" s="849"/>
      <c r="BM129" s="847">
        <v>19.579999999999998</v>
      </c>
      <c r="BN129" s="848"/>
      <c r="BO129" s="848"/>
      <c r="BP129" s="848"/>
      <c r="BQ129" s="848"/>
      <c r="BR129" s="848"/>
      <c r="BS129" s="849"/>
      <c r="BT129" s="847">
        <v>30</v>
      </c>
      <c r="BU129" s="850"/>
      <c r="BV129" s="850"/>
      <c r="BW129" s="850"/>
      <c r="BX129" s="850"/>
      <c r="BY129" s="850"/>
      <c r="BZ129" s="851"/>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852" t="s">
        <v>495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496</v>
      </c>
      <c r="X130" s="855"/>
      <c r="Y130" s="855"/>
      <c r="Z130" s="856"/>
      <c r="AA130" s="857">
        <v>825185</v>
      </c>
      <c r="AB130" s="858"/>
      <c r="AC130" s="858"/>
      <c r="AD130" s="858"/>
      <c r="AE130" s="859"/>
      <c r="AF130" s="860">
        <v>806882</v>
      </c>
      <c r="AG130" s="858"/>
      <c r="AH130" s="858"/>
      <c r="AI130" s="858"/>
      <c r="AJ130" s="859"/>
      <c r="AK130" s="860">
        <v>832726</v>
      </c>
      <c r="AL130" s="858"/>
      <c r="AM130" s="858"/>
      <c r="AN130" s="858"/>
      <c r="AO130" s="859"/>
      <c r="AP130" s="861"/>
      <c r="AQ130" s="862"/>
      <c r="AR130" s="862"/>
      <c r="AS130" s="862"/>
      <c r="AT130" s="863"/>
      <c r="AU130" s="282"/>
      <c r="AV130" s="282"/>
      <c r="AW130" s="282"/>
      <c r="AX130" s="827" t="s">
        <v>497</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498</v>
      </c>
      <c r="X131" s="838"/>
      <c r="Y131" s="838"/>
      <c r="Z131" s="839"/>
      <c r="AA131" s="840">
        <v>4844758</v>
      </c>
      <c r="AB131" s="841"/>
      <c r="AC131" s="841"/>
      <c r="AD131" s="841"/>
      <c r="AE131" s="842"/>
      <c r="AF131" s="843">
        <v>4938217</v>
      </c>
      <c r="AG131" s="841"/>
      <c r="AH131" s="841"/>
      <c r="AI131" s="841"/>
      <c r="AJ131" s="842"/>
      <c r="AK131" s="843">
        <v>4895805</v>
      </c>
      <c r="AL131" s="841"/>
      <c r="AM131" s="841"/>
      <c r="AN131" s="841"/>
      <c r="AO131" s="842"/>
      <c r="AP131" s="844"/>
      <c r="AQ131" s="845"/>
      <c r="AR131" s="845"/>
      <c r="AS131" s="845"/>
      <c r="AT131" s="846"/>
      <c r="AU131" s="282"/>
      <c r="AV131" s="282"/>
      <c r="AW131" s="282"/>
      <c r="AX131" s="805" t="s">
        <v>499</v>
      </c>
      <c r="AY131" s="806"/>
      <c r="AZ131" s="806"/>
      <c r="BA131" s="806"/>
      <c r="BB131" s="806"/>
      <c r="BC131" s="806"/>
      <c r="BD131" s="806"/>
      <c r="BE131" s="807"/>
      <c r="BF131" s="808">
        <v>45.9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814" t="s">
        <v>500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501</v>
      </c>
      <c r="W132" s="818"/>
      <c r="X132" s="818"/>
      <c r="Y132" s="818"/>
      <c r="Z132" s="819"/>
      <c r="AA132" s="820">
        <v>9.2327005809999996</v>
      </c>
      <c r="AB132" s="821"/>
      <c r="AC132" s="821"/>
      <c r="AD132" s="821"/>
      <c r="AE132" s="822"/>
      <c r="AF132" s="823">
        <v>8.9947444589999996</v>
      </c>
      <c r="AG132" s="821"/>
      <c r="AH132" s="821"/>
      <c r="AI132" s="821"/>
      <c r="AJ132" s="822"/>
      <c r="AK132" s="823">
        <v>10.058876939999999</v>
      </c>
      <c r="AL132" s="821"/>
      <c r="AM132" s="821"/>
      <c r="AN132" s="821"/>
      <c r="AO132" s="822"/>
      <c r="AP132" s="824"/>
      <c r="AQ132" s="825"/>
      <c r="AR132" s="825"/>
      <c r="AS132" s="825"/>
      <c r="AT132" s="826"/>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502</v>
      </c>
      <c r="W133" s="797"/>
      <c r="X133" s="797"/>
      <c r="Y133" s="797"/>
      <c r="Z133" s="798"/>
      <c r="AA133" s="799">
        <v>8.8000000000000007</v>
      </c>
      <c r="AB133" s="800"/>
      <c r="AC133" s="800"/>
      <c r="AD133" s="800"/>
      <c r="AE133" s="801"/>
      <c r="AF133" s="799">
        <v>9.1999999999999993</v>
      </c>
      <c r="AG133" s="800"/>
      <c r="AH133" s="800"/>
      <c r="AI133" s="800"/>
      <c r="AJ133" s="801"/>
      <c r="AK133" s="799">
        <v>9.4</v>
      </c>
      <c r="AL133" s="800"/>
      <c r="AM133" s="800"/>
      <c r="AN133" s="800"/>
      <c r="AO133" s="801"/>
      <c r="AP133" s="802"/>
      <c r="AQ133" s="803"/>
      <c r="AR133" s="803"/>
      <c r="AS133" s="803"/>
      <c r="AT133" s="804"/>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svbMWsxMZu3/oh7eeF0tGWyBja2v6X/t7dp51h+vFAxNqn76ELa//xL+axsbpFUy5WGjmeZxdtFgA+/OUftulA==" saltValue="HiJDAPAbEtC+0tqNRfae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503</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w/fzJy92GLNObpYSevBmyoMKAfP/PYSNBT9q9obtXx3hf/XrfAwdCEf/wjVZ8U95KmUklymNP0R2kytMpcxMw==" saltValue="pr52SIYa8SYtNgQHvWac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xM/tzsqgOQ9GaDEbfO471lxtgqGfnIbEtMwNHMxRoOan+QPnyw3JznovRg4AOhv0khXTvktwxzdJP+D+0UoOA==" saltValue="i47gEiPwFLhz9LtlgT67b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504</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505</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2" t="s">
        <v>506</v>
      </c>
      <c r="AP7" s="301"/>
      <c r="AQ7" s="302" t="s">
        <v>507</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3"/>
      <c r="AP8" s="307" t="s">
        <v>508</v>
      </c>
      <c r="AQ8" s="308" t="s">
        <v>509</v>
      </c>
      <c r="AR8" s="309" t="s">
        <v>510</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26" t="s">
        <v>511</v>
      </c>
      <c r="AL9" s="1227"/>
      <c r="AM9" s="1227"/>
      <c r="AN9" s="1228"/>
      <c r="AO9" s="310">
        <v>1444579</v>
      </c>
      <c r="AP9" s="310">
        <v>93579</v>
      </c>
      <c r="AQ9" s="311">
        <v>90414</v>
      </c>
      <c r="AR9" s="312">
        <v>3.5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26" t="s">
        <v>512</v>
      </c>
      <c r="AL10" s="1227"/>
      <c r="AM10" s="1227"/>
      <c r="AN10" s="1228"/>
      <c r="AO10" s="313">
        <v>202204</v>
      </c>
      <c r="AP10" s="313">
        <v>13099</v>
      </c>
      <c r="AQ10" s="314">
        <v>7325</v>
      </c>
      <c r="AR10" s="315">
        <v>78.8</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26" t="s">
        <v>513</v>
      </c>
      <c r="AL11" s="1227"/>
      <c r="AM11" s="1227"/>
      <c r="AN11" s="1228"/>
      <c r="AO11" s="313">
        <v>237762</v>
      </c>
      <c r="AP11" s="313">
        <v>15402</v>
      </c>
      <c r="AQ11" s="314">
        <v>9426</v>
      </c>
      <c r="AR11" s="315">
        <v>63.4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26" t="s">
        <v>514</v>
      </c>
      <c r="AL12" s="1227"/>
      <c r="AM12" s="1227"/>
      <c r="AN12" s="1228"/>
      <c r="AO12" s="313">
        <v>2153</v>
      </c>
      <c r="AP12" s="313">
        <v>139</v>
      </c>
      <c r="AQ12" s="314">
        <v>1167</v>
      </c>
      <c r="AR12" s="315">
        <v>-88.1</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26" t="s">
        <v>515</v>
      </c>
      <c r="AL13" s="1227"/>
      <c r="AM13" s="1227"/>
      <c r="AN13" s="1228"/>
      <c r="AO13" s="313" t="s">
        <v>516</v>
      </c>
      <c r="AP13" s="313" t="s">
        <v>516</v>
      </c>
      <c r="AQ13" s="314">
        <v>3</v>
      </c>
      <c r="AR13" s="315" t="s">
        <v>516</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26" t="s">
        <v>517</v>
      </c>
      <c r="AL14" s="1227"/>
      <c r="AM14" s="1227"/>
      <c r="AN14" s="1228"/>
      <c r="AO14" s="313">
        <v>135527</v>
      </c>
      <c r="AP14" s="313">
        <v>8779</v>
      </c>
      <c r="AQ14" s="314">
        <v>4078</v>
      </c>
      <c r="AR14" s="315">
        <v>115.3</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26" t="s">
        <v>518</v>
      </c>
      <c r="AL15" s="1227"/>
      <c r="AM15" s="1227"/>
      <c r="AN15" s="1228"/>
      <c r="AO15" s="313">
        <v>82415</v>
      </c>
      <c r="AP15" s="313">
        <v>5339</v>
      </c>
      <c r="AQ15" s="314">
        <v>2195</v>
      </c>
      <c r="AR15" s="315">
        <v>143.19999999999999</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29" t="s">
        <v>519</v>
      </c>
      <c r="AL16" s="1230"/>
      <c r="AM16" s="1230"/>
      <c r="AN16" s="1231"/>
      <c r="AO16" s="313">
        <v>-164216</v>
      </c>
      <c r="AP16" s="313">
        <v>-10638</v>
      </c>
      <c r="AQ16" s="314">
        <v>-8893</v>
      </c>
      <c r="AR16" s="315">
        <v>19.600000000000001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29" t="s">
        <v>187</v>
      </c>
      <c r="AL17" s="1230"/>
      <c r="AM17" s="1230"/>
      <c r="AN17" s="1231"/>
      <c r="AO17" s="313">
        <v>1940424</v>
      </c>
      <c r="AP17" s="313">
        <v>125700</v>
      </c>
      <c r="AQ17" s="314">
        <v>105714</v>
      </c>
      <c r="AR17" s="315">
        <v>18.899999999999999</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520</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521</v>
      </c>
      <c r="AP20" s="321" t="s">
        <v>522</v>
      </c>
      <c r="AQ20" s="322" t="s">
        <v>523</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23" t="s">
        <v>524</v>
      </c>
      <c r="AL21" s="1224"/>
      <c r="AM21" s="1224"/>
      <c r="AN21" s="1225"/>
      <c r="AO21" s="325">
        <v>10.82</v>
      </c>
      <c r="AP21" s="326">
        <v>10.07</v>
      </c>
      <c r="AQ21" s="327">
        <v>0.75</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23" t="s">
        <v>525</v>
      </c>
      <c r="AL22" s="1224"/>
      <c r="AM22" s="1224"/>
      <c r="AN22" s="1225"/>
      <c r="AO22" s="330">
        <v>98.1</v>
      </c>
      <c r="AP22" s="331">
        <v>97.6</v>
      </c>
      <c r="AQ22" s="332">
        <v>0.5</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526</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527</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528</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2" t="s">
        <v>506</v>
      </c>
      <c r="AP30" s="301"/>
      <c r="AQ30" s="302" t="s">
        <v>507</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3"/>
      <c r="AP31" s="307" t="s">
        <v>508</v>
      </c>
      <c r="AQ31" s="308" t="s">
        <v>509</v>
      </c>
      <c r="AR31" s="309" t="s">
        <v>510</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14" t="s">
        <v>529</v>
      </c>
      <c r="AL32" s="1215"/>
      <c r="AM32" s="1215"/>
      <c r="AN32" s="1216"/>
      <c r="AO32" s="340">
        <v>1149096</v>
      </c>
      <c r="AP32" s="340">
        <v>74438</v>
      </c>
      <c r="AQ32" s="341">
        <v>67110</v>
      </c>
      <c r="AR32" s="342">
        <v>10.9</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14" t="s">
        <v>530</v>
      </c>
      <c r="AL33" s="1215"/>
      <c r="AM33" s="1215"/>
      <c r="AN33" s="1216"/>
      <c r="AO33" s="340" t="s">
        <v>516</v>
      </c>
      <c r="AP33" s="340" t="s">
        <v>516</v>
      </c>
      <c r="AQ33" s="341" t="s">
        <v>516</v>
      </c>
      <c r="AR33" s="342" t="s">
        <v>516</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14" t="s">
        <v>531</v>
      </c>
      <c r="AL34" s="1215"/>
      <c r="AM34" s="1215"/>
      <c r="AN34" s="1216"/>
      <c r="AO34" s="340" t="s">
        <v>516</v>
      </c>
      <c r="AP34" s="340" t="s">
        <v>516</v>
      </c>
      <c r="AQ34" s="341">
        <v>6</v>
      </c>
      <c r="AR34" s="342" t="s">
        <v>516</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14" t="s">
        <v>532</v>
      </c>
      <c r="AL35" s="1215"/>
      <c r="AM35" s="1215"/>
      <c r="AN35" s="1216"/>
      <c r="AO35" s="340">
        <v>8852</v>
      </c>
      <c r="AP35" s="340">
        <v>573</v>
      </c>
      <c r="AQ35" s="341">
        <v>17795</v>
      </c>
      <c r="AR35" s="342">
        <v>-96.8</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14" t="s">
        <v>533</v>
      </c>
      <c r="AL36" s="1215"/>
      <c r="AM36" s="1215"/>
      <c r="AN36" s="1216"/>
      <c r="AO36" s="340">
        <v>214340</v>
      </c>
      <c r="AP36" s="340">
        <v>13885</v>
      </c>
      <c r="AQ36" s="341">
        <v>2500</v>
      </c>
      <c r="AR36" s="342">
        <v>455.4</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14" t="s">
        <v>534</v>
      </c>
      <c r="AL37" s="1215"/>
      <c r="AM37" s="1215"/>
      <c r="AN37" s="1216"/>
      <c r="AO37" s="340">
        <v>10678</v>
      </c>
      <c r="AP37" s="340">
        <v>692</v>
      </c>
      <c r="AQ37" s="341">
        <v>1001</v>
      </c>
      <c r="AR37" s="342">
        <v>-30.9</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17" t="s">
        <v>535</v>
      </c>
      <c r="AL38" s="1218"/>
      <c r="AM38" s="1218"/>
      <c r="AN38" s="1219"/>
      <c r="AO38" s="343">
        <v>142</v>
      </c>
      <c r="AP38" s="343">
        <v>9</v>
      </c>
      <c r="AQ38" s="344">
        <v>4</v>
      </c>
      <c r="AR38" s="332">
        <v>125</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17" t="s">
        <v>536</v>
      </c>
      <c r="AL39" s="1218"/>
      <c r="AM39" s="1218"/>
      <c r="AN39" s="1219"/>
      <c r="AO39" s="340">
        <v>-57919</v>
      </c>
      <c r="AP39" s="340">
        <v>-3752</v>
      </c>
      <c r="AQ39" s="341">
        <v>-3748</v>
      </c>
      <c r="AR39" s="342">
        <v>0.1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14" t="s">
        <v>537</v>
      </c>
      <c r="AL40" s="1215"/>
      <c r="AM40" s="1215"/>
      <c r="AN40" s="1216"/>
      <c r="AO40" s="340">
        <v>-832726</v>
      </c>
      <c r="AP40" s="340">
        <v>-53944</v>
      </c>
      <c r="AQ40" s="341">
        <v>-58908</v>
      </c>
      <c r="AR40" s="342">
        <v>-8.4</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0" t="s">
        <v>300</v>
      </c>
      <c r="AL41" s="1221"/>
      <c r="AM41" s="1221"/>
      <c r="AN41" s="1222"/>
      <c r="AO41" s="340">
        <v>492463</v>
      </c>
      <c r="AP41" s="340">
        <v>31901</v>
      </c>
      <c r="AQ41" s="341">
        <v>25761</v>
      </c>
      <c r="AR41" s="342">
        <v>23.8</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538</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539</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540</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07" t="s">
        <v>506</v>
      </c>
      <c r="AN49" s="1209" t="s">
        <v>541</v>
      </c>
      <c r="AO49" s="1210"/>
      <c r="AP49" s="1210"/>
      <c r="AQ49" s="1210"/>
      <c r="AR49" s="1211"/>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08"/>
      <c r="AN50" s="356" t="s">
        <v>542</v>
      </c>
      <c r="AO50" s="357" t="s">
        <v>543</v>
      </c>
      <c r="AP50" s="358" t="s">
        <v>544</v>
      </c>
      <c r="AQ50" s="359" t="s">
        <v>545</v>
      </c>
      <c r="AR50" s="360" t="s">
        <v>546</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547</v>
      </c>
      <c r="AL51" s="353"/>
      <c r="AM51" s="361">
        <v>1224332</v>
      </c>
      <c r="AN51" s="362">
        <v>74577</v>
      </c>
      <c r="AO51" s="363">
        <v>111.8</v>
      </c>
      <c r="AP51" s="364">
        <v>106614</v>
      </c>
      <c r="AQ51" s="365">
        <v>17.2</v>
      </c>
      <c r="AR51" s="366">
        <v>94.6</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548</v>
      </c>
      <c r="AM52" s="369">
        <v>243700</v>
      </c>
      <c r="AN52" s="370">
        <v>14844</v>
      </c>
      <c r="AO52" s="371">
        <v>14.8</v>
      </c>
      <c r="AP52" s="372">
        <v>45545</v>
      </c>
      <c r="AQ52" s="373">
        <v>20.7</v>
      </c>
      <c r="AR52" s="374">
        <v>-5.9</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549</v>
      </c>
      <c r="AL53" s="353"/>
      <c r="AM53" s="361">
        <v>2110660</v>
      </c>
      <c r="AN53" s="362">
        <v>130408</v>
      </c>
      <c r="AO53" s="363">
        <v>74.900000000000006</v>
      </c>
      <c r="AP53" s="364">
        <v>85459</v>
      </c>
      <c r="AQ53" s="365">
        <v>-19.8</v>
      </c>
      <c r="AR53" s="366">
        <v>94.7</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548</v>
      </c>
      <c r="AM54" s="369">
        <v>807904</v>
      </c>
      <c r="AN54" s="370">
        <v>49917</v>
      </c>
      <c r="AO54" s="371">
        <v>236.3</v>
      </c>
      <c r="AP54" s="372">
        <v>44378</v>
      </c>
      <c r="AQ54" s="373">
        <v>-2.6</v>
      </c>
      <c r="AR54" s="374">
        <v>238.9</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550</v>
      </c>
      <c r="AL55" s="353"/>
      <c r="AM55" s="361">
        <v>992870</v>
      </c>
      <c r="AN55" s="362">
        <v>62351</v>
      </c>
      <c r="AO55" s="363">
        <v>-52.2</v>
      </c>
      <c r="AP55" s="364">
        <v>83280</v>
      </c>
      <c r="AQ55" s="365">
        <v>-2.5</v>
      </c>
      <c r="AR55" s="366">
        <v>-49.7</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548</v>
      </c>
      <c r="AM56" s="369">
        <v>460163</v>
      </c>
      <c r="AN56" s="370">
        <v>28897</v>
      </c>
      <c r="AO56" s="371">
        <v>-42.1</v>
      </c>
      <c r="AP56" s="372">
        <v>43123</v>
      </c>
      <c r="AQ56" s="373">
        <v>-2.8</v>
      </c>
      <c r="AR56" s="374">
        <v>-39.299999999999997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551</v>
      </c>
      <c r="AL57" s="353"/>
      <c r="AM57" s="361">
        <v>728668</v>
      </c>
      <c r="AN57" s="362">
        <v>46468</v>
      </c>
      <c r="AO57" s="363">
        <v>-25.5</v>
      </c>
      <c r="AP57" s="364">
        <v>88968</v>
      </c>
      <c r="AQ57" s="365">
        <v>6.8</v>
      </c>
      <c r="AR57" s="366">
        <v>-32.299999999999997</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548</v>
      </c>
      <c r="AM58" s="369">
        <v>458278</v>
      </c>
      <c r="AN58" s="370">
        <v>29225</v>
      </c>
      <c r="AO58" s="371">
        <v>1.1000000000000001</v>
      </c>
      <c r="AP58" s="372">
        <v>45482</v>
      </c>
      <c r="AQ58" s="373">
        <v>5.5</v>
      </c>
      <c r="AR58" s="374">
        <v>-4.4000000000000004</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552</v>
      </c>
      <c r="AL59" s="353"/>
      <c r="AM59" s="361">
        <v>1750639</v>
      </c>
      <c r="AN59" s="362">
        <v>113405</v>
      </c>
      <c r="AO59" s="363">
        <v>144</v>
      </c>
      <c r="AP59" s="364">
        <v>85173</v>
      </c>
      <c r="AQ59" s="365">
        <v>-4.3</v>
      </c>
      <c r="AR59" s="366">
        <v>148.30000000000001</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548</v>
      </c>
      <c r="AM60" s="369">
        <v>1387250</v>
      </c>
      <c r="AN60" s="370">
        <v>89865</v>
      </c>
      <c r="AO60" s="371">
        <v>207.5</v>
      </c>
      <c r="AP60" s="372">
        <v>43913</v>
      </c>
      <c r="AQ60" s="373">
        <v>-3.4</v>
      </c>
      <c r="AR60" s="374">
        <v>210.9</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553</v>
      </c>
      <c r="AL61" s="375"/>
      <c r="AM61" s="376">
        <v>1361434</v>
      </c>
      <c r="AN61" s="377">
        <v>85442</v>
      </c>
      <c r="AO61" s="378">
        <v>50.6</v>
      </c>
      <c r="AP61" s="379">
        <v>89899</v>
      </c>
      <c r="AQ61" s="380">
        <v>-0.5</v>
      </c>
      <c r="AR61" s="366">
        <v>51.1</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548</v>
      </c>
      <c r="AM62" s="369">
        <v>671459</v>
      </c>
      <c r="AN62" s="370">
        <v>42550</v>
      </c>
      <c r="AO62" s="371">
        <v>83.5</v>
      </c>
      <c r="AP62" s="372">
        <v>44488</v>
      </c>
      <c r="AQ62" s="373">
        <v>3.5</v>
      </c>
      <c r="AR62" s="374">
        <v>80</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wulygXU2U1pAugYgGQW26NyHiXG/bhPTryJ9k1eZ1ySkBv4lBPfkONDuRfCtMiYaOav19Z0pwhJE7x2o4tJ9XQ==" saltValue="ULT2B2jd8IIR0KklaULN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AEquO9s0HiTtcKUZkodhL/xjSSBL5qScqPHfS6mplh2lpm9kKX3teQRVZi7+SseLLwRalISYhldR2tWVlVpQw==" saltValue="AXP4JYGcCKVx/8sy5f42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5uX8/H0tu0BwdA4SrRE9jJHvNR0Ldlu2IZTq1Lyss1ymQ5tNmWy/3ZpI9VAfPmIskUubr+71VLT1sqiZ5nfcQ==" saltValue="nNwE/jTCAWiuTKujw1Kh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20.65</v>
      </c>
      <c r="G47" s="12">
        <v>23.38</v>
      </c>
      <c r="H47" s="12">
        <v>26.73</v>
      </c>
      <c r="I47" s="12">
        <v>31.01</v>
      </c>
      <c r="J47" s="13">
        <v>30.72</v>
      </c>
    </row>
    <row r="48" spans="2:10" ht="57.75" customHeight="1" x14ac:dyDescent="0.15">
      <c r="B48" s="14"/>
      <c r="C48" s="1234" t="s">
        <v>4</v>
      </c>
      <c r="D48" s="1234"/>
      <c r="E48" s="1235"/>
      <c r="F48" s="15">
        <v>3.73</v>
      </c>
      <c r="G48" s="16">
        <v>4.95</v>
      </c>
      <c r="H48" s="16">
        <v>3.66</v>
      </c>
      <c r="I48" s="16">
        <v>4.43</v>
      </c>
      <c r="J48" s="17">
        <v>5.29</v>
      </c>
    </row>
    <row r="49" spans="2:10" ht="57.75" customHeight="1" thickBot="1" x14ac:dyDescent="0.2">
      <c r="B49" s="18"/>
      <c r="C49" s="1236" t="s">
        <v>5</v>
      </c>
      <c r="D49" s="1236"/>
      <c r="E49" s="1237"/>
      <c r="F49" s="19">
        <v>0.16</v>
      </c>
      <c r="G49" s="20">
        <v>4.9000000000000004</v>
      </c>
      <c r="H49" s="20">
        <v>1.76</v>
      </c>
      <c r="I49" s="20">
        <v>5.44</v>
      </c>
      <c r="J49" s="21">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TiNOf2Ab6ryCfH9b/Go0Mm5MnBio7DdGsZd2HhM83hzumUlMAa7wiGF4QXdPSCRJFNls+EElGQLMep+hcq0yA==" saltValue="F9lFhcEZCXnynp/0PCMN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2020-09-04T02:45:16Z</cp:lastPrinted>
  <dcterms:created xsi:type="dcterms:W3CDTF">2020-02-10T06:28:25Z</dcterms:created>
  <dcterms:modified xsi:type="dcterms:W3CDTF">2020-09-25T07:27:44Z</dcterms:modified>
  <cp:category/>
</cp:coreProperties>
</file>