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4470" yWindow="-163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AM35" i="10"/>
  <c r="C35" i="10"/>
  <c r="CO34" i="10"/>
  <c r="AM34" i="10"/>
  <c r="C34" i="10"/>
  <c r="U34" i="10" s="1"/>
  <c r="U35" i="10" s="1"/>
  <c r="U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<sst xmlns="http://schemas.openxmlformats.org/spreadsheetml/2006/main" count="1190" uniqueCount="605">
  <si>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</si>
  <si>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</si>
  <si>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</si>
  <si>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</si>
  <si>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</si>
  <si>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</si>
  <si>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</si>
  <si>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</si>
  <si>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</si>
  <si>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</si>
  <si>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</si>
  <si>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</si>
  <si>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</si>
  <si>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</si>
  <si>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</si>
  <si>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</si>
  <si>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</si>
  <si>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</si>
  <si>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</si>
  <si>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</si>
  <si>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</si>
  <si>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</si>
  <si>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</si>
  <si>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</si>
  <si>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</si>
  <si>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</si>
  <si>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</si>
  <si>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</si>
  <si>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</si>
  <si>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</si>
  <si>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</si>
  <si>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</si>
  <si>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</si>
  <si>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</si>
  <si>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</si>
  <si>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</si>
  <si>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</si>
  <si>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</si>
  <si>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</si>
  <si>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</si>
  <si>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</si>
  <si>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</si>
  <si>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</si>
  <si>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</si>
  <si>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</si>
  <si>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</si>
  <si>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</si>
  <si>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</si>
  <si>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</si>
  <si>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</si>
  <si>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</si>
  <si>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</si>
  <si>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</si>
  <si>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</si>
  <si>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</si>
  <si>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</si>
  <si>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</si>
  <si>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</si>
  <si>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</si>
  <si>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</si>
  <si>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</si>
  <si>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</si>
  <si>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</si>
  <si>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</si>
  <si>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</si>
  <si>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</si>
  <si>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</si>
  <si>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</si>
  <si>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</si>
  <si>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</si>
  <si>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</si>
  <si>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</si>
  <si>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</si>
  <si>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</si>
  <si>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</si>
  <si>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</si>
  <si>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</si>
  <si>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</si>
  <si>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</si>
  <si>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</si>
  <si>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</si>
  <si>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</si>
  <si>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</si>
  <si>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</si>
  <si>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</si>
  <si>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</si>
  <si>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</si>
  <si>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</si>
  <si>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</si>
  <si>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</si>
  <si>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</si>
  <si>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</si>
  <si>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</si>
  <si>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</si>
  <si>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</si>
  <si>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</si>
  <si>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</si>
  <si>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</si>
  <si>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十島村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</si>
  <si>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</si>
  <si>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</si>
  <si>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</si>
  <si>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</si>
  <si>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</si>
  <si>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</si>
  <si>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</si>
  <si>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</si>
  <si>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</si>
  <si>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</si>
  <si>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</si>
  <si>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</si>
  <si>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</si>
  <si>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</si>
  <si>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</si>
  <si>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</si>
  <si>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</si>
  <si>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</si>
  <si>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</si>
  <si>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</si>
  <si>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</si>
  <si>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</si>
  <si>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</si>
  <si>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</si>
  <si>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</si>
  <si>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</si>
  <si>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</si>
  <si>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</si>
  <si>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</si>
  <si>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</si>
  <si>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</si>
  <si>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</si>
  <si>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</si>
  <si>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</si>
  <si>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</si>
  <si>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</si>
  <si>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</si>
  <si>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</si>
  <si>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</si>
  <si>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</si>
  <si>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</si>
  <si>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</si>
  <si>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</si>
  <si>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</si>
  <si>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</si>
  <si>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</si>
  <si>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</si>
  <si>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</si>
  <si>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</si>
  <si>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</si>
  <si>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</si>
  <si>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</si>
  <si>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</si>
  <si>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</si>
  <si>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</si>
  <si>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</si>
  <si>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</si>
  <si>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</si>
  <si>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</si>
  <si>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</si>
  <si>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</si>
  <si>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</si>
  <si>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</si>
  <si>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</si>
  <si>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</si>
  <si>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</si>
  <si>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</si>
  <si>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</si>
  <si>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</si>
  <si>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</si>
  <si>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</si>
  <si>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</si>
  <si>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</si>
  <si>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</si>
  <si>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</si>
  <si>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</si>
  <si>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</si>
  <si>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</si>
  <si>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</si>
  <si>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</si>
  <si>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</si>
  <si>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</si>
  <si>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</si>
  <si>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</si>
  <si>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</si>
  <si>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</si>
  <si>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</si>
  <si>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</si>
  <si>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</si>
  <si>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</si>
  <si>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</si>
  <si>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</si>
  <si>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</si>
  <si>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</si>
  <si>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</si>
  <si>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</si>
  <si>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</si>
  <si>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</si>
  <si>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</si>
  <si>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</si>
  <si>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</si>
  <si>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</si>
  <si>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</si>
  <si>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</si>
  <si>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</si>
  <si>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</si>
  <si>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</si>
  <si>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</si>
  <si>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</si>
  <si>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</si>
  <si>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</si>
  <si>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</si>
  <si>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</si>
  <si>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</si>
  <si>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</si>
  <si>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</si>
  <si>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</si>
  <si>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</si>
  <si>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鹿児島県十島村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</si>
  <si>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</si>
  <si>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</si>
  <si>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</si>
  <si>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</si>
  <si>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</si>
  <si>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</si>
  <si>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</si>
  <si>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</si>
  <si>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</si>
  <si>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</si>
  <si>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</si>
  <si>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</si>
  <si>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</si>
  <si>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</si>
  <si>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</si>
  <si>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</si>
  <si>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</si>
  <si>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</si>
  <si>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</si>
  <si>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</si>
  <si>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</si>
  <si>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</si>
  <si>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</si>
  <si>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</si>
  <si>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</si>
  <si>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</si>
  <si>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</si>
  <si>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</si>
  <si>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</si>
  <si>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</si>
  <si>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</si>
  <si>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</si>
  <si>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</si>
  <si>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</si>
  <si>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</si>
  <si>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</si>
  <si>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</si>
  <si>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</si>
  <si>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</si>
  <si>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</si>
  <si>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</si>
  <si>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</si>
  <si>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</si>
  <si>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</si>
  <si>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</si>
  <si>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</si>
  <si>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</si>
  <si>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</si>
  <si>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</si>
  <si>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</si>
  <si>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</si>
  <si>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</si>
  <si>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</si>
  <si>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</si>
  <si>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</si>
  <si>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</si>
  <si>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</si>
  <si>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</si>
  <si>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</si>
  <si>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</si>
  <si>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</si>
  <si>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</si>
  <si>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</si>
  <si>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</si>
  <si>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</si>
  <si>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</si>
  <si>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</si>
  <si>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</si>
  <si>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</si>
  <si>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</si>
  <si>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</si>
  <si>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</si>
  <si>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</si>
  <si>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</si>
  <si>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</si>
  <si>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</si>
  <si>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</si>
  <si>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</si>
  <si>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</si>
  <si>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</si>
  <si>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</si>
  <si>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</si>
  <si>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</si>
  <si>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</si>
  <si>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</si>
  <si>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</si>
  <si>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</si>
  <si>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</si>
  <si>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</si>
  <si>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</si>
  <si>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</si>
  <si>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</si>
  <si>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</si>
  <si>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</si>
  <si>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</si>
  <si>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</si>
  <si>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</si>
  <si>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</si>
  <si>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</si>
  <si>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</si>
  <si>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</si>
  <si>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</si>
  <si>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</si>
  <si>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</si>
  <si>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</si>
  <si>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</si>
  <si>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</si>
  <si>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</si>
  <si>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</si>
  <si>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</si>
  <si>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</si>
  <si>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</si>
  <si>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</si>
  <si>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</si>
  <si>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</si>
  <si>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</si>
  <si>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</si>
  <si>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</si>
  <si>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</si>
  <si>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</si>
  <si>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</si>
  <si>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</si>
  <si>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</si>
  <si>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</si>
  <si>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</si>
  <si>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</si>
  <si>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</si>
  <si>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</si>
  <si>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</si>
  <si>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</si>
  <si>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</si>
  <si>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</si>
  <si>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</si>
  <si>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</si>
  <si>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</si>
  <si>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</si>
  <si>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</si>
  <si>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</si>
  <si>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</si>
  <si>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</si>
  <si>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</si>
  <si>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</si>
  <si>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</si>
  <si>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</si>
  <si>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</si>
  <si>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</si>
  <si>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</si>
  <si>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</si>
  <si>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</si>
  <si>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鹿児島県十島村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</si>
  <si>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</si>
  <si>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</si>
  <si>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</si>
  <si>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</si>
  <si>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</si>
  <si>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</si>
  <si>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</si>
  <si>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</si>
  <si>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</si>
  <si>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</si>
  <si>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</si>
  <si>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</si>
  <si>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</si>
  <si>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</si>
  <si>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</si>
  <si>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</si>
  <si>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</si>
  <si>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</si>
  <si>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</si>
  <si>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</si>
  <si>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</si>
  <si>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</si>
  <si>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</si>
  <si>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</si>
  <si>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</si>
  <si>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</si>
  <si>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</si>
  <si>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</si>
  <si>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</si>
  <si>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</si>
  <si>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</si>
  <si>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</si>
  <si>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</si>
  <si>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</si>
  <si>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</si>
  <si>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</si>
  <si>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船舶交通特別会計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</si>
  <si>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</si>
  <si>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</si>
  <si>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</si>
  <si>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</si>
  <si>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</si>
  <si>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</si>
  <si>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</si>
  <si>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</si>
  <si>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</si>
  <si>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</si>
  <si>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</si>
  <si>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</si>
  <si>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</si>
  <si>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</si>
  <si>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</si>
  <si>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</si>
  <si>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</si>
  <si>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</si>
  <si>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</si>
  <si>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</si>
  <si>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</si>
  <si>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</si>
  <si>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</si>
  <si>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</si>
  <si>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</si>
  <si>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</si>
  <si>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</si>
  <si>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</si>
  <si>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</si>
  <si>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</si>
  <si>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</si>
  <si>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</si>
  <si>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</si>
  <si>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</si>
  <si>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</si>
  <si>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</si>
  <si>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</si>
  <si>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</si>
  <si>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</si>
  <si>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</si>
  <si>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</si>
  <si>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</si>
  <si>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</si>
  <si>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</si>
  <si>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</si>
  <si>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</si>
  <si>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</si>
  <si>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</si>
  <si>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</si>
  <si>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</si>
  <si>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</si>
  <si>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</si>
  <si>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</si>
  <si>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</si>
  <si>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</si>
  <si>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</si>
  <si>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</si>
  <si>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</si>
  <si>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</si>
  <si>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</si>
  <si>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</si>
  <si>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</si>
  <si>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</si>
  <si>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</si>
  <si>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</si>
  <si>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</si>
  <si>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</si>
  <si>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船舶交通特別会計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</si>
  <si>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</si>
  <si>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</si>
  <si>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</si>
  <si>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</si>
  <si>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</si>
  <si>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</si>
  <si>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</si>
  <si>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</si>
  <si>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</si>
  <si>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</si>
  <si>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</si>
  <si>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</si>
  <si>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</si>
  <si>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</si>
  <si>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</si>
  <si>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</si>
  <si>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</si>
  <si>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</si>
  <si>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</si>
  <si>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</si>
  <si>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</si>
  <si>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</si>
  <si>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</si>
  <si>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</si>
  <si>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</si>
  <si>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</si>
  <si>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</si>
  <si>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</si>
  <si>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</si>
  <si>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</si>
  <si>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</si>
  <si>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</si>
  <si>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</si>
  <si>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</si>
  <si>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</si>
  <si>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</si>
  <si>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</si>
  <si>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</si>
  <si>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</si>
  <si>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</si>
  <si>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</si>
  <si>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</si>
  <si>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</si>
  <si>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</si>
  <si>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</si>
  <si>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</si>
  <si>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</si>
  <si>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</si>
  <si>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</si>
  <si>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</si>
  <si>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</si>
  <si>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</si>
  <si>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</si>
  <si>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</si>
  <si>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</si>
  <si>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</si>
  <si>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</si>
  <si>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</si>
  <si>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</si>
  <si>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</si>
  <si>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</si>
  <si>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</si>
  <si>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</si>
  <si>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</si>
  <si>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</si>
  <si>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</si>
  <si>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</si>
  <si>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</si>
  <si>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</si>
  <si>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</si>
  <si>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</si>
  <si>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</si>
  <si>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</si>
  <si>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</si>
  <si>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</si>
  <si>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</si>
  <si>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</si>
  <si>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</si>
  <si>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</si>
  <si>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</si>
  <si>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</si>
  <si>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</si>
  <si>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</si>
  <si>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</si>
  <si>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</si>
  <si>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</si>
  <si>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</si>
  <si>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</si>
  <si>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</si>
  <si>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</si>
  <si>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</si>
  <si>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</si>
  <si>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4.68</t>
  </si>
  <si>
    <t>▲ 4.42</t>
  </si>
  <si>
    <t>▲ 1.68</t>
  </si>
  <si>
    <t>▲ 3.34</t>
  </si>
  <si>
    <t>船舶交通特別会計</t>
  </si>
  <si>
    <t>一般会計</t>
  </si>
  <si>
    <t>介護保険特別会計</t>
  </si>
  <si>
    <t>後期高齢者医療特別会計</t>
  </si>
  <si>
    <t>国民健康保険特別会計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</si>
  <si>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</si>
  <si>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</si>
  <si>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</si>
  <si>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</si>
  <si>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</si>
  <si>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</si>
  <si>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</si>
  <si>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</si>
  <si>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</si>
  <si>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</si>
  <si>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</si>
  <si>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</si>
  <si>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</si>
  <si>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渡船施設基金</t>
    <rPh sb="0" eb="2">
      <t>トセン</t>
    </rPh>
    <rPh sb="2" eb="4">
      <t>シセツ</t>
    </rPh>
    <rPh sb="4" eb="6">
      <t>キキン</t>
    </rPh>
    <phoneticPr fontId="2"/>
  </si>
  <si>
    <t>住民医療費運営引当基金</t>
    <rPh sb="0" eb="2">
      <t>ジュウミン</t>
    </rPh>
    <rPh sb="2" eb="5">
      <t>イリョウヒ</t>
    </rPh>
    <rPh sb="5" eb="7">
      <t>ウンエイ</t>
    </rPh>
    <rPh sb="7" eb="9">
      <t>ヒキアテ</t>
    </rPh>
    <rPh sb="9" eb="11">
      <t>キキン</t>
    </rPh>
    <phoneticPr fontId="2"/>
  </si>
  <si>
    <t>地域振興基金</t>
    <rPh sb="0" eb="2">
      <t>チイキ</t>
    </rPh>
    <rPh sb="2" eb="4">
      <t>シンコウ</t>
    </rPh>
    <rPh sb="4" eb="6">
      <t>キキン</t>
    </rPh>
    <phoneticPr fontId="2"/>
  </si>
  <si>
    <t>黒毛和種優良繁殖雌牛預託事業基金</t>
    <rPh sb="0" eb="2">
      <t>クロゲ</t>
    </rPh>
    <rPh sb="2" eb="3">
      <t>ワ</t>
    </rPh>
    <rPh sb="3" eb="4">
      <t>シュ</t>
    </rPh>
    <rPh sb="4" eb="6">
      <t>ユウリョウ</t>
    </rPh>
    <rPh sb="6" eb="8">
      <t>ハンショク</t>
    </rPh>
    <rPh sb="8" eb="9">
      <t>メス</t>
    </rPh>
    <rPh sb="9" eb="10">
      <t>ウシ</t>
    </rPh>
    <rPh sb="10" eb="12">
      <t>ヨタク</t>
    </rPh>
    <rPh sb="12" eb="14">
      <t>ジギョウ</t>
    </rPh>
    <rPh sb="14" eb="16">
      <t>キキン</t>
    </rPh>
    <phoneticPr fontId="2"/>
  </si>
  <si>
    <t>災害引当基金</t>
    <rPh sb="0" eb="2">
      <t>サイガイ</t>
    </rPh>
    <rPh sb="2" eb="4">
      <t>ヒキアテ</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</si>
  <si>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</si>
  <si>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</si>
  <si>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</si>
  <si>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</si>
  <si>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</si>
  <si>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</si>
  <si>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</si>
  <si>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</si>
  <si>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</si>
  <si>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</si>
  <si>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</si>
  <si>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充当可能財源等の額よりも将来負担額の方が低いため、現在まで将来負担比率は発生していない。
実質公債比率については、平成27年度借入れの過疎債及び平成28年度借入れの辺地債の元金償還開始などの影響により前年度比で1.6ポイント上昇している。平成30年度からスタートしたブロードバンド整備や庁舎耐震化、防災行政無線デジタル化などの大型事業の借入れの償還が始まる令和３年度からこれらの比率が大きく上昇していくと考えられる。地方債残高が大きく上昇に転じていくこと、また、充当可能基金等の残高減少から将来負担比率は上昇傾向にあるため、これまで以上に公債費の適正化に努め、将来負担比率及び実質公債比率の上昇を抑える必要がある。</t>
    <rPh sb="178" eb="179">
      <t>レイ</t>
    </rPh>
    <rPh sb="179" eb="180">
      <t>ワ</t>
    </rPh>
    <rPh sb="181" eb="183">
      <t>ネンド</t>
    </rPh>
    <phoneticPr fontId="5"/>
  </si>
  <si>
    <t>地方債の新規発行を抑制してきた結果、将来負担比率は現在まで発生していない状況にある一方、有形固定資産原価償却率については類似団体と比較しても低い状況で推移している。十島村の場合は、資産の多くは港湾や道路が占める割合が多く、また７つの島に分散していることから集約等も難しい状況にあるが、今後の維持管理費の増加を考えた場合、公共施設管理計画に基づき対策を積極的に進めていくこと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</si>
</sst>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1801-4951-BF9A-86A364D8E5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3156976</c:v>
                </c:pt>
                <c:pt idx="1">
                  <c:v>1672180</c:v>
                </c:pt>
                <c:pt idx="2">
                  <c:v>3685683</c:v>
                </c:pt>
                <c:pt idx="3">
                  <c:v>2489616</c:v>
                </c:pt>
                <c:pt idx="4">
                  <c:v>2766633</c:v>
                </c:pt>
              </c:numCache>
            </c:numRef>
          </c:val>
          <c:smooth val="0"/>
          <c:extLst>
            <c:ext xmlns:c16="http://schemas.microsoft.com/office/drawing/2014/chart" uri="{C3380CC4-5D6E-409C-BE32-E72D297353CC}">
              <c16:uniqueId val="{00000001-1801-4951-BF9A-86A364D8E5E7}"/>
            </c:ext>
          </c:extLst>
        </c:ser>
        <c:dLbls>
          <c:showLegendKey val="0"/>
          <c:showVal val="0"/>
          <c:showCatName val="0"/>
          <c:showSerName val="0"/>
          <c:showPercent val="0"/>
          <c:showBubbleSize val="0"/>
        </c:dLbls>
        <c:marker val="1"/>
        <c:smooth val="0"/>
        <c:axId val="555492552"/>
        <c:axId val="555493336"/>
      </c:lineChart>
      <c:catAx>
        <c:axId val="55549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93336"/>
        <c:crosses val="autoZero"/>
        <c:auto val="1"/>
        <c:lblAlgn val="ctr"/>
        <c:lblOffset val="100"/>
        <c:tickLblSkip val="1"/>
        <c:tickMarkSkip val="1"/>
        <c:noMultiLvlLbl val="0"/>
      </c:catAx>
      <c:valAx>
        <c:axId val="555493336"/>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9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4.92</c:v>
                </c:pt>
                <c:pt idx="1">
                  <c:v>6.7</c:v>
                </c:pt>
                <c:pt idx="2">
                  <c:v>6.47</c:v>
                </c:pt>
                <c:pt idx="3">
                  <c:v>4.8</c:v>
                </c:pt>
                <c:pt idx="4">
                  <c:v>2.92</c:v>
                </c:pt>
              </c:numCache>
            </c:numRef>
          </c:val>
          <c:extLst>
            <c:ext xmlns:c16="http://schemas.microsoft.com/office/drawing/2014/chart" uri="{C3380CC4-5D6E-409C-BE32-E72D297353CC}">
              <c16:uniqueId val="{00000000-2D8F-43E1-8EE2-4AF5E6BDBE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29.86</c:v>
                </c:pt>
                <c:pt idx="1">
                  <c:v>25.77</c:v>
                </c:pt>
                <c:pt idx="2">
                  <c:v>37.72</c:v>
                </c:pt>
                <c:pt idx="3">
                  <c:v>43.42</c:v>
                </c:pt>
                <c:pt idx="4">
                  <c:v>46.01</c:v>
                </c:pt>
              </c:numCache>
            </c:numRef>
          </c:val>
          <c:extLst>
            <c:ext xmlns:c16="http://schemas.microsoft.com/office/drawing/2014/chart" uri="{C3380CC4-5D6E-409C-BE32-E72D297353CC}">
              <c16:uniqueId val="{00000001-2D8F-43E1-8EE2-4AF5E6BDBE03}"/>
            </c:ext>
          </c:extLst>
        </c:ser>
        <c:dLbls>
          <c:showLegendKey val="0"/>
          <c:showVal val="0"/>
          <c:showCatName val="0"/>
          <c:showSerName val="0"/>
          <c:showPercent val="0"/>
          <c:showBubbleSize val="0"/>
        </c:dLbls>
        <c:gapWidth val="250"/>
        <c:overlap val="100"/>
        <c:axId val="555494904"/>
        <c:axId val="55549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-4.68</c:v>
                </c:pt>
                <c:pt idx="1">
                  <c:v>-4.42</c:v>
                </c:pt>
                <c:pt idx="2">
                  <c:v>17.78</c:v>
                </c:pt>
                <c:pt idx="3">
                  <c:v>-1.68</c:v>
                </c:pt>
                <c:pt idx="4">
                  <c:v>-3.34</c:v>
                </c:pt>
              </c:numCache>
            </c:numRef>
          </c:val>
          <c:smooth val="0"/>
          <c:extLst>
            <c:ext xmlns:c16="http://schemas.microsoft.com/office/drawing/2014/chart" uri="{C3380CC4-5D6E-409C-BE32-E72D297353CC}">
              <c16:uniqueId val="{00000002-2D8F-43E1-8EE2-4AF5E6BDBE03}"/>
            </c:ext>
          </c:extLst>
        </c:ser>
        <c:dLbls>
          <c:showLegendKey val="0"/>
          <c:showVal val="0"/>
          <c:showCatName val="0"/>
          <c:showSerName val="0"/>
          <c:showPercent val="0"/>
          <c:showBubbleSize val="0"/>
        </c:dLbls>
        <c:marker val="1"/>
        <c:smooth val="0"/>
        <c:axId val="555494904"/>
        <c:axId val="555495296"/>
      </c:lineChart>
      <c:catAx>
        <c:axId val="55549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495296"/>
        <c:crosses val="autoZero"/>
        <c:auto val="1"/>
        <c:lblAlgn val="ctr"/>
        <c:lblOffset val="100"/>
        <c:tickLblSkip val="1"/>
        <c:tickMarkSkip val="1"/>
        <c:noMultiLvlLbl val="0"/>
      </c:catAx>
      <c:valAx>
        <c:axId val="55549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9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6FF-49E7-BAFB-2186976CF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F-49E7-BAFB-2186976CF0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FF-49E7-BAFB-2186976CF0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FF-49E7-BAFB-2186976CF0C4}"/>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6FF-49E7-BAFB-2186976CF0C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0.18</c:v>
                </c:pt>
                <c:pt idx="4">
                  <c:v>#N/A</c:v>
                </c:pt>
                <c:pt idx="5">
                  <c:v>0.26</c:v>
                </c:pt>
                <c:pt idx="6">
                  <c:v>#N/A</c:v>
                </c:pt>
                <c:pt idx="7">
                  <c:v>0.7</c:v>
                </c:pt>
                <c:pt idx="8">
                  <c:v>#N/A</c:v>
                </c:pt>
                <c:pt idx="9">
                  <c:v>0</c:v>
                </c:pt>
              </c:numCache>
            </c:numRef>
          </c:val>
          <c:extLst>
            <c:ext xmlns:c16="http://schemas.microsoft.com/office/drawing/2014/chart" uri="{C3380CC4-5D6E-409C-BE32-E72D297353CC}">
              <c16:uniqueId val="{00000005-D6FF-49E7-BAFB-2186976CF0C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6-D6FF-49E7-BAFB-2186976CF0C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0.34</c:v>
                </c:pt>
                <c:pt idx="2">
                  <c:v>#N/A</c:v>
                </c:pt>
                <c:pt idx="3">
                  <c:v>0</c:v>
                </c:pt>
                <c:pt idx="4">
                  <c:v>#N/A</c:v>
                </c:pt>
                <c:pt idx="5">
                  <c:v>0</c:v>
                </c:pt>
                <c:pt idx="6">
                  <c:v>#N/A</c:v>
                </c:pt>
                <c:pt idx="7">
                  <c:v>0.48</c:v>
                </c:pt>
                <c:pt idx="8">
                  <c:v>#N/A</c:v>
                </c:pt>
                <c:pt idx="9">
                  <c:v>0.46</c:v>
                </c:pt>
              </c:numCache>
            </c:numRef>
          </c:val>
          <c:extLst>
            <c:ext xmlns:c16="http://schemas.microsoft.com/office/drawing/2014/chart" uri="{C3380CC4-5D6E-409C-BE32-E72D297353CC}">
              <c16:uniqueId val="{00000007-D6FF-49E7-BAFB-2186976CF0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4.92</c:v>
                </c:pt>
                <c:pt idx="2">
                  <c:v>#N/A</c:v>
                </c:pt>
                <c:pt idx="3">
                  <c:v>6.7</c:v>
                </c:pt>
                <c:pt idx="4">
                  <c:v>#N/A</c:v>
                </c:pt>
                <c:pt idx="5">
                  <c:v>6.46</c:v>
                </c:pt>
                <c:pt idx="6">
                  <c:v>#N/A</c:v>
                </c:pt>
                <c:pt idx="7">
                  <c:v>4.8</c:v>
                </c:pt>
                <c:pt idx="8">
                  <c:v>#N/A</c:v>
                </c:pt>
                <c:pt idx="9">
                  <c:v>2.91</c:v>
                </c:pt>
              </c:numCache>
            </c:numRef>
          </c:val>
          <c:extLst>
            <c:ext xmlns:c16="http://schemas.microsoft.com/office/drawing/2014/chart" uri="{C3380CC4-5D6E-409C-BE32-E72D297353CC}">
              <c16:uniqueId val="{00000008-D6FF-49E7-BAFB-2186976CF0C4}"/>
            </c:ext>
          </c:extLst>
        </c:ser>
        <c:ser>
          <c:idx val="9"/>
          <c:order val="9"/>
          <c:tx>
            <c:strRef>
              <c:f>データシート!$A$36</c:f>
              <c:strCache>
                <c:ptCount val="1"/>
                <c:pt idx="0">
                  <c:v>船舶交通特別会計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4.4000000000000004</c:v>
                </c:pt>
                <c:pt idx="2">
                  <c:v>#N/A</c:v>
                </c:pt>
                <c:pt idx="3">
                  <c:v>3.76</c:v>
                </c:pt>
                <c:pt idx="4">
                  <c:v>#N/A</c:v>
                </c:pt>
                <c:pt idx="5">
                  <c:v>3.22</c:v>
                </c:pt>
                <c:pt idx="6">
                  <c:v>#N/A</c:v>
                </c:pt>
                <c:pt idx="7">
                  <c:v>27.18</c:v>
                </c:pt>
                <c:pt idx="8">
                  <c:v>#N/A</c:v>
                </c:pt>
                <c:pt idx="9">
                  <c:v>19.54</c:v>
                </c:pt>
              </c:numCache>
            </c:numRef>
          </c:val>
          <c:extLst>
            <c:ext xmlns:c16="http://schemas.microsoft.com/office/drawing/2014/chart" uri="{C3380CC4-5D6E-409C-BE32-E72D297353CC}">
              <c16:uniqueId val="{00000009-D6FF-49E7-BAFB-2186976CF0C4}"/>
            </c:ext>
          </c:extLst>
        </c:ser>
        <c:dLbls>
          <c:showLegendKey val="0"/>
          <c:showVal val="0"/>
          <c:showCatName val="0"/>
          <c:showSerName val="0"/>
          <c:showPercent val="0"/>
          <c:showBubbleSize val="0"/>
        </c:dLbls>
        <c:gapWidth val="150"/>
        <c:overlap val="100"/>
        <c:axId val="555496080"/>
        <c:axId val="555496472"/>
      </c:barChart>
      <c:catAx>
        <c:axId val="55549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96472"/>
        <c:crosses val="autoZero"/>
        <c:auto val="1"/>
        <c:lblAlgn val="ctr"/>
        <c:lblOffset val="100"/>
        <c:tickLblSkip val="1"/>
        <c:tickMarkSkip val="1"/>
        <c:noMultiLvlLbl val="0"/>
      </c:catAx>
      <c:valAx>
        <c:axId val="555496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9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c:v>
                </c:pt>
                <c:pt idx="5">
                  <c:v>488</c:v>
                </c:pt>
                <c:pt idx="8">
                  <c:v>456</c:v>
                </c:pt>
                <c:pt idx="11">
                  <c:v>421</c:v>
                </c:pt>
                <c:pt idx="14">
                  <c:v>393</c:v>
                </c:pt>
              </c:numCache>
            </c:numRef>
          </c:val>
          <c:extLst>
            <c:ext xmlns:c16="http://schemas.microsoft.com/office/drawing/2014/chart" uri="{C3380CC4-5D6E-409C-BE32-E72D297353CC}">
              <c16:uniqueId val="{00000000-3BB1-4DA1-9561-56E53702A0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B1-4DA1-9561-56E53702A0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B1-4DA1-9561-56E53702A0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7</c:v>
                </c:pt>
                <c:pt idx="9">
                  <c:v>11</c:v>
                </c:pt>
                <c:pt idx="12">
                  <c:v>0</c:v>
                </c:pt>
              </c:numCache>
            </c:numRef>
          </c:val>
          <c:extLst>
            <c:ext xmlns:c16="http://schemas.microsoft.com/office/drawing/2014/chart" uri="{C3380CC4-5D6E-409C-BE32-E72D297353CC}">
              <c16:uniqueId val="{00000003-3BB1-4DA1-9561-56E53702A0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9</c:v>
                </c:pt>
                <c:pt idx="6">
                  <c:v>0</c:v>
                </c:pt>
                <c:pt idx="9">
                  <c:v>0</c:v>
                </c:pt>
                <c:pt idx="12">
                  <c:v>10</c:v>
                </c:pt>
              </c:numCache>
            </c:numRef>
          </c:val>
          <c:extLst>
            <c:ext xmlns:c16="http://schemas.microsoft.com/office/drawing/2014/chart" uri="{C3380CC4-5D6E-409C-BE32-E72D297353CC}">
              <c16:uniqueId val="{00000004-3BB1-4DA1-9561-56E53702A0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B1-4DA1-9561-56E53702A0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B1-4DA1-9561-56E53702A0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582</c:v>
                </c:pt>
                <c:pt idx="3">
                  <c:v>561</c:v>
                </c:pt>
                <c:pt idx="6">
                  <c:v>411</c:v>
                </c:pt>
                <c:pt idx="9">
                  <c:v>549</c:v>
                </c:pt>
                <c:pt idx="12">
                  <c:v>507</c:v>
                </c:pt>
              </c:numCache>
            </c:numRef>
          </c:val>
          <c:extLst>
            <c:ext xmlns:c16="http://schemas.microsoft.com/office/drawing/2014/chart" uri="{C3380CC4-5D6E-409C-BE32-E72D297353CC}">
              <c16:uniqueId val="{00000007-3BB1-4DA1-9561-56E53702A0A5}"/>
            </c:ext>
          </c:extLst>
        </c:ser>
        <c:dLbls>
          <c:showLegendKey val="0"/>
          <c:showVal val="0"/>
          <c:showCatName val="0"/>
          <c:showSerName val="0"/>
          <c:showPercent val="0"/>
          <c:showBubbleSize val="0"/>
        </c:dLbls>
        <c:gapWidth val="100"/>
        <c:overlap val="100"/>
        <c:axId val="555497256"/>
        <c:axId val="55549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82</c:v>
                </c:pt>
                <c:pt idx="5">
                  <c:v>#N/A</c:v>
                </c:pt>
                <c:pt idx="6">
                  <c:v>#N/A</c:v>
                </c:pt>
                <c:pt idx="7">
                  <c:v>-38</c:v>
                </c:pt>
                <c:pt idx="8">
                  <c:v>#N/A</c:v>
                </c:pt>
                <c:pt idx="9">
                  <c:v>#N/A</c:v>
                </c:pt>
                <c:pt idx="10">
                  <c:v>139</c:v>
                </c:pt>
                <c:pt idx="11">
                  <c:v>#N/A</c:v>
                </c:pt>
                <c:pt idx="12">
                  <c:v>#N/A</c:v>
                </c:pt>
                <c:pt idx="13">
                  <c:v>124</c:v>
                </c:pt>
                <c:pt idx="14">
                  <c:v>#N/A</c:v>
                </c:pt>
              </c:numCache>
            </c:numRef>
          </c:val>
          <c:smooth val="0"/>
          <c:extLst>
            <c:ext xmlns:c16="http://schemas.microsoft.com/office/drawing/2014/chart" uri="{C3380CC4-5D6E-409C-BE32-E72D297353CC}">
              <c16:uniqueId val="{00000008-3BB1-4DA1-9561-56E53702A0A5}"/>
            </c:ext>
          </c:extLst>
        </c:ser>
        <c:dLbls>
          <c:showLegendKey val="0"/>
          <c:showVal val="0"/>
          <c:showCatName val="0"/>
          <c:showSerName val="0"/>
          <c:showPercent val="0"/>
          <c:showBubbleSize val="0"/>
        </c:dLbls>
        <c:marker val="1"/>
        <c:smooth val="0"/>
        <c:axId val="555497256"/>
        <c:axId val="555497648"/>
      </c:lineChart>
      <c:catAx>
        <c:axId val="55549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97648"/>
        <c:crosses val="autoZero"/>
        <c:auto val="1"/>
        <c:lblAlgn val="ctr"/>
        <c:lblOffset val="100"/>
        <c:tickLblSkip val="1"/>
        <c:tickMarkSkip val="1"/>
        <c:noMultiLvlLbl val="0"/>
      </c:catAx>
      <c:valAx>
        <c:axId val="55549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9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3352</c:v>
                </c:pt>
                <c:pt idx="5">
                  <c:v>3179</c:v>
                </c:pt>
                <c:pt idx="8">
                  <c:v>3034</c:v>
                </c:pt>
                <c:pt idx="11">
                  <c:v>3666</c:v>
                </c:pt>
                <c:pt idx="14">
                  <c:v>4248</c:v>
                </c:pt>
              </c:numCache>
            </c:numRef>
          </c:val>
          <c:extLst>
            <c:ext xmlns:c16="http://schemas.microsoft.com/office/drawing/2014/chart" uri="{C3380CC4-5D6E-409C-BE32-E72D297353CC}">
              <c16:uniqueId val="{00000000-8AF7-4A96-A5F8-BF636FBE20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F7-4A96-A5F8-BF636FBE20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3176</c:v>
                </c:pt>
                <c:pt idx="5">
                  <c:v>3085</c:v>
                </c:pt>
                <c:pt idx="8">
                  <c:v>2864</c:v>
                </c:pt>
                <c:pt idx="11">
                  <c:v>2846</c:v>
                </c:pt>
                <c:pt idx="14">
                  <c:v>2771</c:v>
                </c:pt>
              </c:numCache>
            </c:numRef>
          </c:val>
          <c:extLst>
            <c:ext xmlns:c16="http://schemas.microsoft.com/office/drawing/2014/chart" uri="{C3380CC4-5D6E-409C-BE32-E72D297353CC}">
              <c16:uniqueId val="{00000002-8AF7-4A96-A5F8-BF636FBE20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F7-4A96-A5F8-BF636FBE20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F7-4A96-A5F8-BF636FBE20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F7-4A96-A5F8-BF636FBE20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c:v>
                </c:pt>
                <c:pt idx="3">
                  <c:v>106</c:v>
                </c:pt>
                <c:pt idx="6">
                  <c:v>153</c:v>
                </c:pt>
                <c:pt idx="9">
                  <c:v>95</c:v>
                </c:pt>
                <c:pt idx="12">
                  <c:v>99</c:v>
                </c:pt>
              </c:numCache>
            </c:numRef>
          </c:val>
          <c:extLst>
            <c:ext xmlns:c16="http://schemas.microsoft.com/office/drawing/2014/chart" uri="{C3380CC4-5D6E-409C-BE32-E72D297353CC}">
              <c16:uniqueId val="{00000006-8AF7-4A96-A5F8-BF636FBE20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F7-4A96-A5F8-BF636FBE20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c:v>
                </c:pt>
                <c:pt idx="3">
                  <c:v>119</c:v>
                </c:pt>
                <c:pt idx="6">
                  <c:v>136</c:v>
                </c:pt>
                <c:pt idx="9">
                  <c:v>151</c:v>
                </c:pt>
                <c:pt idx="12">
                  <c:v>155</c:v>
                </c:pt>
              </c:numCache>
            </c:numRef>
          </c:val>
          <c:extLst>
            <c:ext xmlns:c16="http://schemas.microsoft.com/office/drawing/2014/chart" uri="{C3380CC4-5D6E-409C-BE32-E72D297353CC}">
              <c16:uniqueId val="{00000008-8AF7-4A96-A5F8-BF636FBE20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F7-4A96-A5F8-BF636FBE20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4713</c:v>
                </c:pt>
                <c:pt idx="3">
                  <c:v>4477</c:v>
                </c:pt>
                <c:pt idx="6">
                  <c:v>4384</c:v>
                </c:pt>
                <c:pt idx="9">
                  <c:v>4341</c:v>
                </c:pt>
                <c:pt idx="12">
                  <c:v>4291</c:v>
                </c:pt>
              </c:numCache>
            </c:numRef>
          </c:val>
          <c:extLst>
            <c:ext xmlns:c16="http://schemas.microsoft.com/office/drawing/2014/chart" uri="{C3380CC4-5D6E-409C-BE32-E72D297353CC}">
              <c16:uniqueId val="{0000000A-8AF7-4A96-A5F8-BF636FBE20D5}"/>
            </c:ext>
          </c:extLst>
        </c:ser>
        <c:dLbls>
          <c:showLegendKey val="0"/>
          <c:showVal val="0"/>
          <c:showCatName val="0"/>
          <c:showSerName val="0"/>
          <c:showPercent val="0"/>
          <c:showBubbleSize val="0"/>
        </c:dLbls>
        <c:gapWidth val="100"/>
        <c:overlap val="100"/>
        <c:axId val="555498040"/>
        <c:axId val="555498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F7-4A96-A5F8-BF636FBE20D5}"/>
            </c:ext>
          </c:extLst>
        </c:ser>
        <c:dLbls>
          <c:showLegendKey val="0"/>
          <c:showVal val="0"/>
          <c:showCatName val="0"/>
          <c:showSerName val="0"/>
          <c:showPercent val="0"/>
          <c:showBubbleSize val="0"/>
        </c:dLbls>
        <c:marker val="1"/>
        <c:smooth val="0"/>
        <c:axId val="555498040"/>
        <c:axId val="555498824"/>
      </c:lineChart>
      <c:catAx>
        <c:axId val="55549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5498824"/>
        <c:crosses val="autoZero"/>
        <c:auto val="1"/>
        <c:lblAlgn val="ctr"/>
        <c:lblOffset val="100"/>
        <c:tickLblSkip val="1"/>
        <c:tickMarkSkip val="1"/>
        <c:noMultiLvlLbl val="0"/>
      </c:catAx>
      <c:valAx>
        <c:axId val="55549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9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571</c:v>
                </c:pt>
                <c:pt idx="1">
                  <c:v>624</c:v>
                </c:pt>
                <c:pt idx="2">
                  <c:v>641</c:v>
                </c:pt>
              </c:numCache>
            </c:numRef>
          </c:val>
          <c:extLst>
            <c:ext xmlns:c16="http://schemas.microsoft.com/office/drawing/2014/chart" uri="{C3380CC4-5D6E-409C-BE32-E72D297353CC}">
              <c16:uniqueId val="{00000000-57A6-47C7-BF18-E70850980B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377</c:v>
                </c:pt>
                <c:pt idx="1">
                  <c:v>377</c:v>
                </c:pt>
                <c:pt idx="2">
                  <c:v>377</c:v>
                </c:pt>
              </c:numCache>
            </c:numRef>
          </c:val>
          <c:extLst>
            <c:ext xmlns:c16="http://schemas.microsoft.com/office/drawing/2014/chart" uri="{C3380CC4-5D6E-409C-BE32-E72D297353CC}">
              <c16:uniqueId val="{00000001-57A6-47C7-BF18-E70850980B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1669</c:v>
                </c:pt>
                <c:pt idx="1">
                  <c:v>1594</c:v>
                </c:pt>
                <c:pt idx="2">
                  <c:v>1540</c:v>
                </c:pt>
              </c:numCache>
            </c:numRef>
          </c:val>
          <c:extLst>
            <c:ext xmlns:c16="http://schemas.microsoft.com/office/drawing/2014/chart" uri="{C3380CC4-5D6E-409C-BE32-E72D297353CC}">
              <c16:uniqueId val="{00000002-57A6-47C7-BF18-E70850980BFB}"/>
            </c:ext>
          </c:extLst>
        </c:ser>
        <c:dLbls>
          <c:showLegendKey val="0"/>
          <c:showVal val="0"/>
          <c:showCatName val="0"/>
          <c:showSerName val="0"/>
          <c:showPercent val="0"/>
          <c:showBubbleSize val="0"/>
        </c:dLbls>
        <c:gapWidth val="120"/>
        <c:overlap val="100"/>
        <c:axId val="555499216"/>
        <c:axId val="555500000"/>
      </c:barChart>
      <c:catAx>
        <c:axId val="55549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500000"/>
        <c:crosses val="autoZero"/>
        <c:auto val="1"/>
        <c:lblAlgn val="ctr"/>
        <c:lblOffset val="100"/>
        <c:tickLblSkip val="1"/>
        <c:tickMarkSkip val="1"/>
        <c:noMultiLvlLbl val="0"/>
      </c:catAx>
      <c:valAx>
        <c:axId val="555500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49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{62543FF7-5F0C-4178-AEB5-4E810A46808C}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C62-4257-93EB-C9CD0DE13A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{9857FBE6-C929-49D5-9A48-9FE0E227AF0E}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62-4257-93EB-C9CD0DE13A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{021283F7-0627-4E4C-BE33-8D548C282B79}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62-4257-93EB-C9CD0DE13A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{84B7D4E2-06D3-47B6-B9B5-2C2495D8D410}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62-4257-93EB-C9CD0DE13A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{B033B04F-F35A-4389-B8D7-AAF06CAAF135}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62-4257-93EB-C9CD0DE13A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{59335A10-1DDF-4A73-AF33-EEC272574CA6}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C62-4257-93EB-C9CD0DE13A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{62E35B66-DDE1-4243-90C0-822AF4A93FD1}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C62-4257-93EB-C9CD0DE13A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{682D84D9-5442-4DF5-B9E0-5CC165C7A86F}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C62-4257-93EB-C9CD0DE13A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{D74812D5-6AA5-49CB-9FE8-DDB7F908312B}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C62-4257-93EB-C9CD0DE13A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45.2</c:v>
                </c:pt>
                <c:pt idx="24">
                  <c:v>46.5</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62-4257-93EB-C9CD0DE13A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{55AC7950-6B44-485B-9930-67EF44EA3C05}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C62-4257-93EB-C9CD0DE13A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{ABF6E076-C5D4-4B97-94E9-E5C4FE990916}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62-4257-93EB-C9CD0DE13A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{B0BCBF01-BF54-4326-A474-4F9A443CF714}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62-4257-93EB-C9CD0DE13A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{0BA90561-7085-489C-A1A9-6907B74D7A2E}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62-4257-93EB-C9CD0DE13A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{01D174BC-EC67-4823-AAA7-D00C842F8C82}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62-4257-93EB-C9CD0DE13A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{B3A2CA95-CD3F-4077-8747-ED396CFAE39E}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C62-4257-93EB-C9CD0DE13A8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{4BA31C40-B596-4D24-8405-1DF2484C25AD}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C62-4257-93EB-C9CD0DE13A8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{0FEC642E-19F8-4D97-998E-011604A4EA00}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C62-4257-93EB-C9CD0DE13A8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{F06C9487-3BEE-44D0-9511-E4EB051F58BE}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C62-4257-93EB-C9CD0DE13A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C62-4257-93EB-C9CD0DE13A8F}"/>
            </c:ext>
          </c:extLst>
        </c:ser>
        <c:dLbls>
          <c:showLegendKey val="0"/>
          <c:showVal val="1"/>
          <c:showCatName val="0"/>
          <c:showSerName val="0"/>
          <c:showPercent val="0"/>
          <c:showBubbleSize val="0"/>
        </c:dLbls>
        <c:axId val="555501568"/>
        <c:axId val="555501960"/>
      </c:scatterChart>
      <c:valAx>
        <c:axId val="555501568"/>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501960"/>
        <c:crosses val="autoZero"/>
        <c:crossBetween val="midCat"/>
      </c:valAx>
      <c:valAx>
        <c:axId val="555501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50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{0E451208-F5D1-4442-80CC-687F6926C195}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F41-4F0C-A3EC-731AA25B40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{5E39C302-90D0-4265-B4E2-18B0FE828769}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41-4F0C-A3EC-731AA25B40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{3B0C11D9-4C8D-4E72-B64D-6A75331122D2}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41-4F0C-A3EC-731AA25B40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{B827386B-3FEA-4C14-9596-1EE932C3F1CD}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41-4F0C-A3EC-731AA25B40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{CEDFB16F-4595-455E-A783-34F14B211AF1}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41-4F0C-A3EC-731AA25B40D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{CAD7CD52-410B-4D56-A1B5-2F8E1645619C}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F41-4F0C-A3EC-731AA25B40D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{87BBEB59-E32A-4AF3-AC88-57002685CE55}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F41-4F0C-A3EC-731AA25B40D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{C9D582BA-773B-403A-8B9C-5E3060A0A562}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F41-4F0C-A3EC-731AA25B40D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{71D0A423-AC15-4625-8AD1-1919163036CC}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F41-4F0C-A3EC-731AA25B40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6.9</c:v>
                </c:pt>
                <c:pt idx="16">
                  <c:v>4</c:v>
                </c:pt>
                <c:pt idx="24">
                  <c:v>5.8</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F41-4F0C-A3EC-731AA25B40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{D1221D1E-B3F7-4F54-B9F0-36486294C8E2}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F41-4F0C-A3EC-731AA25B40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{0365BEE5-C780-4F55-9A5F-FF7AFC1D6D44}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41-4F0C-A3EC-731AA25B40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{3DDC0861-B82D-4B5E-8F25-773194F0EE28}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41-4F0C-A3EC-731AA25B40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{1A3A9A25-3493-49D0-8714-3C510F677450}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41-4F0C-A3EC-731AA25B40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{F9A858BB-4C25-4AA8-AA6B-2F9E6D507FE1}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41-4F0C-A3EC-731AA25B40D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{812D920A-797E-4D0E-86D7-4211D7A0B5EC}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F41-4F0C-A3EC-731AA25B40D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{9E15E4B2-2F7B-478C-9B0D-0567B18ACA15}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F41-4F0C-A3EC-731AA25B40D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{7BC89058-E22C-40E4-BC56-C978E5E72BD2}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F41-4F0C-A3EC-731AA25B40D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{44C80F51-CD83-4E6B-B8D4-A53F8887EC82}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F41-4F0C-A3EC-731AA25B40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41-4F0C-A3EC-731AA25B40DB}"/>
            </c:ext>
          </c:extLst>
        </c:ser>
        <c:dLbls>
          <c:showLegendKey val="0"/>
          <c:showVal val="1"/>
          <c:showCatName val="0"/>
          <c:showSerName val="0"/>
          <c:showPercent val="0"/>
          <c:showBubbleSize val="0"/>
        </c:dLbls>
        <c:axId val="555502744"/>
        <c:axId val="555503136"/>
      </c:scatterChart>
      <c:valAx>
        <c:axId val="55550274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503136"/>
        <c:crosses val="autoZero"/>
        <c:crossBetween val="midCat"/>
      </c:valAx>
      <c:valAx>
        <c:axId val="555503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502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前年度比で実質公債費比率が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ポイント上がっている。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ﾌﾞﾛｰﾄﾞﾊﾞﾝﾄﾞ整備等の</a:t>
          </a:r>
          <a:r>
            <a:rPr kumimoji="1" lang="ja-JP" altLang="ja-JP" sz="1100">
              <a:solidFill>
                <a:schemeClr val="dk1"/>
              </a:solidFill>
              <a:effectLst/>
              <a:latin typeface="+mn-lt"/>
              <a:ea typeface="+mn-ea"/>
              <a:cs typeface="+mn-cs"/>
            </a:rPr>
            <a:t>大型公共事業</a:t>
          </a:r>
          <a:r>
            <a:rPr kumimoji="1" lang="ja-JP" altLang="en-US" sz="1100">
              <a:solidFill>
                <a:schemeClr val="dk1"/>
              </a:solidFill>
              <a:effectLst/>
              <a:latin typeface="+mn-lt"/>
              <a:ea typeface="+mn-ea"/>
              <a:cs typeface="+mn-cs"/>
            </a:rPr>
            <a:t>が始まり、令和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年度から元利償還金が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増加することが見込まれる。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地方債発行については、適切な管理</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行い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実質公債費比率の上昇に注意を払い、交付税措置率の低い地方債の借入れの抑制などに努める。</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減債基金残高のうち、実質公債比率の算定に用いる満期一括償還地方債の償還の財源としての積み立てはない。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充当可能財源等の額よりも将来負担額の方が低いため、現在まで将来負担比率は発生していない。</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地方債の残高は、残高が前年度と比較し</a:t>
          </a:r>
          <a:r>
            <a:rPr lang="en-US" altLang="ja-JP" sz="1050" b="0" i="0" baseline="0">
              <a:solidFill>
                <a:schemeClr val="dk1"/>
              </a:solidFill>
              <a:effectLst/>
              <a:latin typeface="+mn-lt"/>
              <a:ea typeface="+mn-ea"/>
              <a:cs typeface="+mn-cs"/>
            </a:rPr>
            <a:t>50.5</a:t>
          </a:r>
          <a:r>
            <a:rPr lang="ja-JP" altLang="ja-JP" sz="1050" b="0" i="0" baseline="0">
              <a:solidFill>
                <a:schemeClr val="dk1"/>
              </a:solidFill>
              <a:effectLst/>
              <a:latin typeface="+mn-lt"/>
              <a:ea typeface="+mn-ea"/>
              <a:cs typeface="+mn-cs"/>
            </a:rPr>
            <a:t>百万円減少した。</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年連続で減少しているが、平成</a:t>
          </a:r>
          <a:r>
            <a:rPr lang="en-US" altLang="ja-JP" sz="1050" b="0" i="0" baseline="0">
              <a:solidFill>
                <a:schemeClr val="dk1"/>
              </a:solidFill>
              <a:effectLst/>
              <a:latin typeface="+mn-lt"/>
              <a:ea typeface="+mn-ea"/>
              <a:cs typeface="+mn-cs"/>
            </a:rPr>
            <a:t>30</a:t>
          </a:r>
          <a:r>
            <a:rPr lang="ja-JP" altLang="ja-JP" sz="1050" b="0" i="0" baseline="0">
              <a:solidFill>
                <a:schemeClr val="dk1"/>
              </a:solidFill>
              <a:effectLst/>
              <a:latin typeface="+mn-lt"/>
              <a:ea typeface="+mn-ea"/>
              <a:cs typeface="+mn-cs"/>
            </a:rPr>
            <a:t>年度からは</a:t>
          </a:r>
          <a:r>
            <a:rPr lang="ja-JP" altLang="en-US" sz="1050" b="0" i="0" baseline="0">
              <a:solidFill>
                <a:schemeClr val="dk1"/>
              </a:solidFill>
              <a:effectLst/>
              <a:latin typeface="+mn-lt"/>
              <a:ea typeface="+mn-ea"/>
              <a:cs typeface="+mn-cs"/>
            </a:rPr>
            <a:t>ﾌﾞﾛｰﾄﾞﾊﾞﾝﾄﾞ整備などの</a:t>
          </a:r>
          <a:r>
            <a:rPr lang="ja-JP" altLang="ja-JP" sz="1050" b="0" i="0" baseline="0">
              <a:solidFill>
                <a:schemeClr val="dk1"/>
              </a:solidFill>
              <a:effectLst/>
              <a:latin typeface="+mn-lt"/>
              <a:ea typeface="+mn-ea"/>
              <a:cs typeface="+mn-cs"/>
            </a:rPr>
            <a:t>大型公共事業が</a:t>
          </a:r>
          <a:r>
            <a:rPr lang="ja-JP" altLang="en-US" sz="1050" b="0" i="0" baseline="0">
              <a:solidFill>
                <a:schemeClr val="dk1"/>
              </a:solidFill>
              <a:effectLst/>
              <a:latin typeface="+mn-lt"/>
              <a:ea typeface="+mn-ea"/>
              <a:cs typeface="+mn-cs"/>
            </a:rPr>
            <a:t>始まり</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令和元</a:t>
          </a:r>
          <a:r>
            <a:rPr lang="ja-JP" altLang="ja-JP" sz="1050" b="0" i="0" baseline="0">
              <a:solidFill>
                <a:schemeClr val="dk1"/>
              </a:solidFill>
              <a:effectLst/>
              <a:latin typeface="+mn-lt"/>
              <a:ea typeface="+mn-ea"/>
              <a:cs typeface="+mn-cs"/>
            </a:rPr>
            <a:t>年度からは増加していく見込みである。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充当可能基金は、</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年連続で残高が減少している状況である。目的をより明確化して計画的な積立てを行い、将来の財源不足や行政需要に対応できるように努める。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基準財政需要額算入見込額は、</a:t>
          </a:r>
          <a:r>
            <a:rPr lang="en-US" altLang="ja-JP" sz="1050" b="0" i="0" baseline="0">
              <a:solidFill>
                <a:schemeClr val="dk1"/>
              </a:solidFill>
              <a:effectLst/>
              <a:latin typeface="+mn-lt"/>
              <a:ea typeface="+mn-ea"/>
              <a:cs typeface="+mn-cs"/>
            </a:rPr>
            <a:t>582</a:t>
          </a:r>
          <a:r>
            <a:rPr lang="ja-JP" altLang="ja-JP" sz="1050" b="0" i="0" baseline="0">
              <a:solidFill>
                <a:schemeClr val="dk1"/>
              </a:solidFill>
              <a:effectLst/>
              <a:latin typeface="+mn-lt"/>
              <a:ea typeface="+mn-ea"/>
              <a:cs typeface="+mn-cs"/>
            </a:rPr>
            <a:t>百万円増加しているが、公債費で</a:t>
          </a:r>
          <a:r>
            <a:rPr lang="en-US" altLang="ja-JP" sz="1050" b="0" i="0" baseline="0">
              <a:solidFill>
                <a:schemeClr val="dk1"/>
              </a:solidFill>
              <a:effectLst/>
              <a:latin typeface="+mn-lt"/>
              <a:ea typeface="+mn-ea"/>
              <a:cs typeface="+mn-cs"/>
            </a:rPr>
            <a:t>5589</a:t>
          </a:r>
          <a:r>
            <a:rPr lang="ja-JP" altLang="ja-JP" sz="1050" b="0" i="0" baseline="0">
              <a:solidFill>
                <a:schemeClr val="dk1"/>
              </a:solidFill>
              <a:effectLst/>
              <a:latin typeface="+mn-lt"/>
              <a:ea typeface="+mn-ea"/>
              <a:cs typeface="+mn-cs"/>
            </a:rPr>
            <a:t>百万円増加したことが主な要因である。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歳入は、村税の適正な徴収、公共施設の利用料の適正な設定を進める。その他、村単独補助事業の廃止及び見直しを行うとともに補助事業等の活用による財源の確保に努める。また、歳出については、子育て支援施設</a:t>
          </a:r>
          <a:r>
            <a:rPr lang="ja-JP" altLang="en-US" sz="1050" b="0" i="0" baseline="0">
              <a:solidFill>
                <a:schemeClr val="dk1"/>
              </a:solidFill>
              <a:effectLst/>
              <a:latin typeface="+mn-lt"/>
              <a:ea typeface="+mn-ea"/>
              <a:cs typeface="+mn-cs"/>
            </a:rPr>
            <a:t>、介護施設</a:t>
          </a:r>
          <a:r>
            <a:rPr lang="ja-JP" altLang="ja-JP" sz="1050" b="0" i="0" baseline="0">
              <a:solidFill>
                <a:schemeClr val="dk1"/>
              </a:solidFill>
              <a:effectLst/>
              <a:latin typeface="+mn-lt"/>
              <a:ea typeface="+mn-ea"/>
              <a:cs typeface="+mn-cs"/>
            </a:rPr>
            <a:t>等の整備による後年度の維持管理費の増加が危惧されるが、公共施設等総合管理計画に基づく適正な管理運営及び歳出の抑制に努める。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鹿児島県十島村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基金については、平成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連続で減少している状況である。普通交付税が大幅に減少する中、各種基盤整備等を実施していく上において、基金を取り崩して対応せざるを得ない状況になっている。今後についても基金残高は減少する見通し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普通交付税</a:t>
          </a:r>
          <a:r>
            <a:rPr kumimoji="1" lang="ja-JP" altLang="en-US" sz="1300">
              <a:solidFill>
                <a:schemeClr val="dk1"/>
              </a:solidFill>
              <a:effectLst/>
              <a:latin typeface="+mn-lt"/>
              <a:ea typeface="+mn-ea"/>
              <a:cs typeface="+mn-cs"/>
            </a:rPr>
            <a:t>の減少が見込まれる</a:t>
          </a:r>
          <a:r>
            <a:rPr kumimoji="1" lang="ja-JP" altLang="ja-JP" sz="1300">
              <a:solidFill>
                <a:schemeClr val="dk1"/>
              </a:solidFill>
              <a:effectLst/>
              <a:latin typeface="+mn-lt"/>
              <a:ea typeface="+mn-ea"/>
              <a:cs typeface="+mn-cs"/>
            </a:rPr>
            <a:t>中、基金の活用の割合は増加していく状況であるが、基金積立の目的については、住民にしっかり周知を図り理解をしてもらう必要がある。十島村においては、税収が収入全体の１割にも満たない脆弱な財政基盤であるため、基金の運用についても検討し、少しでも自主財源を確保するこ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（基金の使途）</a:t>
          </a:r>
          <a:endParaRPr lang="ja-JP" altLang="ja-JP" sz="1100">
            <a:effectLst/>
          </a:endParaRPr>
        </a:p>
        <a:p>
          <a:r>
            <a:rPr kumimoji="1" lang="ja-JP" altLang="ja-JP" sz="1100">
              <a:solidFill>
                <a:schemeClr val="dk1"/>
              </a:solidFill>
              <a:effectLst/>
              <a:latin typeface="+mn-lt"/>
              <a:ea typeface="+mn-ea"/>
              <a:cs typeface="+mn-cs"/>
            </a:rPr>
            <a:t>　　渡船</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基金：村営定期船及び村営高速船の建造</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住民医療費</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引当基金：</a:t>
          </a:r>
          <a:r>
            <a:rPr lang="ja-JP" altLang="ja-JP" sz="1100" b="0" i="0" baseline="0">
              <a:solidFill>
                <a:schemeClr val="dk1"/>
              </a:solidFill>
              <a:effectLst/>
              <a:latin typeface="+mn-lt"/>
              <a:ea typeface="+mn-ea"/>
              <a:cs typeface="+mn-cs"/>
            </a:rPr>
            <a:t>村民医療費の引当て</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災害引当基金：災害復旧費の引当て</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黒毛和種優良繁殖雌牛預託事業基金：地方創生に基づく繁殖雌牛の導入のための基金</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地域振興基金：産業振興、防災対策、社会福祉、教育の発展に関する施策の推進</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トカラふるさとづくり基金：ふるさと納税を原資とし、医療、福祉、定住対策等に関する施策</a:t>
          </a:r>
          <a:endParaRPr lang="en-US" altLang="ja-JP" sz="1100" b="0" i="0" baseline="0">
            <a:solidFill>
              <a:schemeClr val="dk1"/>
            </a:solidFill>
            <a:effectLst/>
            <a:latin typeface="+mn-lt"/>
            <a:ea typeface="+mn-ea"/>
            <a:cs typeface="+mn-cs"/>
          </a:endParaRPr>
        </a:p>
        <a:p>
          <a:pPr rtl="0" eaLnBrk="1" fontAlgn="auto" latinLnBrk="0" hangingPunct="1"/>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100">
            <a:effectLst/>
          </a:endParaRPr>
        </a:p>
        <a:p>
          <a:r>
            <a:rPr kumimoji="1" lang="ja-JP" altLang="ja-JP" sz="1100">
              <a:solidFill>
                <a:schemeClr val="dk1"/>
              </a:solidFill>
              <a:effectLst/>
              <a:latin typeface="+mn-lt"/>
              <a:ea typeface="+mn-ea"/>
              <a:cs typeface="+mn-cs"/>
            </a:rPr>
            <a:t>　　地域振興基金で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百万円増となっている一方、</a:t>
          </a:r>
          <a:r>
            <a:rPr kumimoji="1" lang="ja-JP" altLang="en-US" sz="1100">
              <a:solidFill>
                <a:schemeClr val="dk1"/>
              </a:solidFill>
              <a:effectLst/>
              <a:latin typeface="+mn-lt"/>
              <a:ea typeface="+mn-ea"/>
              <a:cs typeface="+mn-cs"/>
            </a:rPr>
            <a:t>災害引当基金で</a:t>
          </a:r>
          <a:r>
            <a:rPr kumimoji="1" lang="en-US" altLang="ja-JP" sz="1100">
              <a:solidFill>
                <a:schemeClr val="dk1"/>
              </a:solidFill>
              <a:effectLst/>
              <a:latin typeface="+mn-lt"/>
              <a:ea typeface="+mn-ea"/>
              <a:cs typeface="+mn-cs"/>
            </a:rPr>
            <a:t>29.9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黒毛和種優良繁殖雌牛預託事業基金で</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百万円、トカラふるさとづくり基金で</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の減となり</a:t>
          </a:r>
          <a:r>
            <a:rPr kumimoji="1" lang="ja-JP" altLang="ja-JP" sz="1100">
              <a:solidFill>
                <a:schemeClr val="dk1"/>
              </a:solidFill>
              <a:effectLst/>
              <a:latin typeface="+mn-lt"/>
              <a:ea typeface="+mn-ea"/>
              <a:cs typeface="+mn-cs"/>
            </a:rPr>
            <a:t>、基金全体で</a:t>
          </a:r>
          <a:r>
            <a:rPr kumimoji="1" lang="en-US" altLang="ja-JP" sz="1100">
              <a:solidFill>
                <a:schemeClr val="dk1"/>
              </a:solidFill>
              <a:effectLst/>
              <a:latin typeface="+mn-lt"/>
              <a:ea typeface="+mn-ea"/>
              <a:cs typeface="+mn-cs"/>
            </a:rPr>
            <a:t>53.6</a:t>
          </a:r>
          <a:r>
            <a:rPr kumimoji="1" lang="ja-JP" altLang="ja-JP" sz="1100">
              <a:solidFill>
                <a:schemeClr val="dk1"/>
              </a:solidFill>
              <a:effectLst/>
              <a:latin typeface="+mn-lt"/>
              <a:ea typeface="+mn-ea"/>
              <a:cs typeface="+mn-cs"/>
            </a:rPr>
            <a:t>百万円、率にして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endParaRPr lang="ja-JP" altLang="ja-JP" sz="1100">
            <a:effectLst/>
          </a:endParaRPr>
        </a:p>
        <a:p>
          <a:r>
            <a:rPr kumimoji="1" lang="ja-JP" altLang="ja-JP" sz="1100">
              <a:solidFill>
                <a:schemeClr val="dk1"/>
              </a:solidFill>
              <a:effectLst/>
              <a:latin typeface="+mn-lt"/>
              <a:ea typeface="+mn-ea"/>
              <a:cs typeface="+mn-cs"/>
            </a:rPr>
            <a:t>（今後の方針）</a:t>
          </a:r>
          <a:endParaRPr lang="ja-JP" altLang="ja-JP" sz="1100">
            <a:effectLst/>
          </a:endParaRPr>
        </a:p>
        <a:p>
          <a:r>
            <a:rPr kumimoji="1" lang="ja-JP" altLang="ja-JP" sz="1100">
              <a:solidFill>
                <a:schemeClr val="dk1"/>
              </a:solidFill>
              <a:effectLst/>
              <a:latin typeface="+mn-lt"/>
              <a:ea typeface="+mn-ea"/>
              <a:cs typeface="+mn-cs"/>
            </a:rPr>
            <a:t>　　渡船</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基金：次期高速船建造費の１億円程度を残し、２億円は地域振興基金等へ移す予定</a:t>
          </a:r>
          <a:endParaRPr lang="ja-JP" altLang="ja-JP" sz="1100">
            <a:effectLst/>
          </a:endParaRPr>
        </a:p>
        <a:p>
          <a:r>
            <a:rPr kumimoji="1" lang="ja-JP" altLang="ja-JP" sz="1100">
              <a:solidFill>
                <a:schemeClr val="dk1"/>
              </a:solidFill>
              <a:effectLst/>
              <a:latin typeface="+mn-lt"/>
              <a:ea typeface="+mn-ea"/>
              <a:cs typeface="+mn-cs"/>
            </a:rPr>
            <a:t>　　災害引当基金：近年の台風、豪雨災害の増加に</a:t>
          </a:r>
          <a:r>
            <a:rPr kumimoji="1" lang="ja-JP" altLang="en-US" sz="1100">
              <a:solidFill>
                <a:schemeClr val="dk1"/>
              </a:solidFill>
              <a:effectLst/>
              <a:latin typeface="+mn-lt"/>
              <a:ea typeface="+mn-ea"/>
              <a:cs typeface="+mn-cs"/>
            </a:rPr>
            <a:t>備え、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億円程度まで積み戻す予定</a:t>
          </a:r>
          <a:endParaRPr lang="ja-JP" altLang="ja-JP" sz="1100">
            <a:effectLst/>
          </a:endParaRPr>
        </a:p>
        <a:p>
          <a:r>
            <a:rPr kumimoji="1" lang="ja-JP" altLang="ja-JP" sz="1100">
              <a:solidFill>
                <a:schemeClr val="dk1"/>
              </a:solidFill>
              <a:effectLst/>
              <a:latin typeface="+mn-lt"/>
              <a:ea typeface="+mn-ea"/>
              <a:cs typeface="+mn-cs"/>
            </a:rPr>
            <a:t>　　黒毛和種優良繁殖雌牛預託事業基金：地方創生の目的を達成すると見込まれる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年度以降、基金は廃止予定</a:t>
          </a:r>
          <a:endParaRPr lang="ja-JP" altLang="ja-JP" sz="1100">
            <a:effectLst/>
          </a:endParaRPr>
        </a:p>
        <a:p>
          <a:r>
            <a:rPr kumimoji="1" lang="ja-JP" altLang="ja-JP" sz="1100">
              <a:solidFill>
                <a:schemeClr val="dk1"/>
              </a:solidFill>
              <a:effectLst/>
              <a:latin typeface="+mn-lt"/>
              <a:ea typeface="+mn-ea"/>
              <a:cs typeface="+mn-cs"/>
            </a:rPr>
            <a:t>　　地域振興基金：基金再編による一時的に増加しているが、産業振興、定住対策の一層の推進が必要なため、</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億円程度まで減少見込み</a:t>
          </a:r>
          <a:endParaRPr lang="ja-JP" altLang="ja-JP" sz="11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財政調整基金については、</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百万円、率にして</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％増加している。積立額に対し、取崩額が</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百万円多かったが、平成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年度決算余剰金処分に伴う積立金に伴い増加している。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ﾌﾞﾛｰﾄﾞﾊﾞﾝﾄﾞ整備等の大型事業が令和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年度まで予定され、財源不足が予測されることから、今後については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億円程度まで減少する見込みである。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減債基金については、</a:t>
          </a:r>
          <a:r>
            <a:rPr kumimoji="1" lang="ja-JP" altLang="en-US" sz="1300">
              <a:solidFill>
                <a:schemeClr val="dk1"/>
              </a:solidFill>
              <a:effectLst/>
              <a:latin typeface="+mn-lt"/>
              <a:ea typeface="+mn-ea"/>
              <a:cs typeface="+mn-cs"/>
            </a:rPr>
            <a:t>ここ</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年横ばいの状況にある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年度から複数年の大規模事業</a:t>
          </a:r>
          <a:r>
            <a:rPr kumimoji="1" lang="ja-JP" altLang="en-US" sz="1300">
              <a:solidFill>
                <a:schemeClr val="dk1"/>
              </a:solidFill>
              <a:effectLst/>
              <a:latin typeface="+mn-lt"/>
              <a:ea typeface="+mn-ea"/>
              <a:cs typeface="+mn-cs"/>
            </a:rPr>
            <a:t>が始まり、</a:t>
          </a:r>
          <a:r>
            <a:rPr kumimoji="1" lang="ja-JP" altLang="ja-JP" sz="1300">
              <a:solidFill>
                <a:schemeClr val="dk1"/>
              </a:solidFill>
              <a:effectLst/>
              <a:latin typeface="+mn-lt"/>
              <a:ea typeface="+mn-ea"/>
              <a:cs typeface="+mn-cs"/>
            </a:rPr>
            <a:t>それらの償還が始まる</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年度から地方債の償還額が大幅の増加する見込みであることから、</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億程度までの残高を予定している。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有形固定資産原価償却率については類似団体と比較しても低い状況にあり、保有資産が新しいと言える。十島村の場合は、資産の多くは港湾や道路が占める割合が多く、また７つの島に分散していることから集約等も難しい状況にあるものの、今後の維持管理費の増加を考えた場合、公共施設管理計画に基づき対策を積極的に進めていくこととす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36739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624840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36739</xdr:rowOff>
    </xdr:from>
    <xdr:to>
      <xdr:col>19</xdr:col>
      <xdr:colOff>136525</xdr:colOff>
      <xdr:row>32</xdr:row>
      <xdr:rowOff>76835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629466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債務償還</a:t>
          </a:r>
          <a:r>
            <a:rPr kumimoji="1" lang="ja-JP" altLang="en-US" sz="1000">
              <a:solidFill>
                <a:srgbClr val="FF0000"/>
              </a:solidFill>
              <a:effectLst/>
              <a:latin typeface="+mn-lt"/>
              <a:ea typeface="+mn-ea"/>
              <a:cs typeface="+mn-cs"/>
            </a:rPr>
            <a:t>比率</a:t>
          </a:r>
          <a:r>
            <a:rPr kumimoji="1" lang="ja-JP" altLang="ja-JP" sz="1000">
              <a:solidFill>
                <a:schemeClr val="dk1"/>
              </a:solidFill>
              <a:effectLst/>
              <a:latin typeface="+mn-lt"/>
              <a:ea typeface="+mn-ea"/>
              <a:cs typeface="+mn-cs"/>
            </a:rPr>
            <a:t>については、全国平均を下回っている状況にあるが、その主な要因は、村の方針として当該年度の元金償還額以上の借入れを行わないことを原則として借入れ残高を着実に減らしてきた。</a:t>
          </a:r>
          <a:endParaRPr lang="ja-JP" altLang="ja-JP" sz="1000">
            <a:effectLst/>
          </a:endParaRPr>
        </a:p>
        <a:p>
          <a:r>
            <a:rPr kumimoji="1" lang="ja-JP" altLang="ja-JP" sz="1000">
              <a:solidFill>
                <a:schemeClr val="dk1"/>
              </a:solidFill>
              <a:effectLst/>
              <a:latin typeface="+mn-lt"/>
              <a:ea typeface="+mn-ea"/>
              <a:cs typeface="+mn-cs"/>
            </a:rPr>
            <a:t>マンパワー不足から非常勤職員等の人件費が増加傾向にあり、また債務に対する充当可能基金残高も減少傾向にあることから人件費等の経常経費の削減に努める。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123310</xdr:rowOff>
    </xdr:from>
    <xdr:to>
      <xdr:col>76</xdr:col>
      <xdr:colOff>73025</xdr:colOff>
      <xdr:row>33</xdr:row>
      <xdr:rowOff>53460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3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101737</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3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142981</xdr:rowOff>
    </xdr:from>
    <xdr:to>
      <xdr:col>72</xdr:col>
      <xdr:colOff>123825</xdr:colOff>
      <xdr:row>33</xdr:row>
      <xdr:rowOff>73130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400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2660</xdr:rowOff>
    </xdr:from>
    <xdr:to>
      <xdr:col>76</xdr:col>
      <xdr:colOff>22225</xdr:colOff>
      <xdr:row>33</xdr:row>
      <xdr:rowOff>22331</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432035"/>
          <a:ext cx="7112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a:extLst>
            <a:ext uri="{FF2B5EF4-FFF2-40B4-BE49-F238E27FC236}">
              <a16:creationId xmlns:a16="http://schemas.microsoft.com/office/drawing/2014/main" id="{00000000-0008-0000-0D00-000091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89658</xdr:rowOff>
    </xdr:from>
    <xdr:ext cx="469744" cy="259045"/>
    <xdr:sp macro="" textlink="">
      <xdr:nvSpPr>
        <xdr:cNvPr id="146" name="n_1mainValue債務償還比率">
          <a:extLst>
            <a:ext uri="{FF2B5EF4-FFF2-40B4-BE49-F238E27FC236}">
              <a16:creationId xmlns:a16="http://schemas.microsoft.com/office/drawing/2014/main" id="{00000000-0008-0000-0D00-000092000000}"/>
            </a:ext>
          </a:extLst>
        </xdr:cNvPr>
        <xdr:cNvSpPr txBox="1"/>
      </xdr:nvSpPr>
      <xdr:spPr>
        <a:xfrm>
          <a:off x="13836727" y="6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67854</xdr:rowOff>
    </xdr:from>
    <xdr:to>
      <xdr:col>24</xdr:col>
      <xdr:colOff>114300</xdr:colOff>
      <xdr:row>39</xdr:row>
      <xdr:rowOff>169454</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46281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118654</xdr:rowOff>
    </xdr:from>
    <xdr:to>
      <xdr:col>24</xdr:col>
      <xdr:colOff>63500</xdr:colOff>
      <xdr:row>39</xdr:row>
      <xdr:rowOff>149678</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8052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2722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8362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81967</xdr:rowOff>
    </xdr:from>
    <xdr:to>
      <xdr:col>55</xdr:col>
      <xdr:colOff>50800</xdr:colOff>
      <xdr:row>39</xdr:row>
      <xdr:rowOff>12117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5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104844</xdr:rowOff>
    </xdr:from>
    <xdr:ext cx="599010"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44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109313</xdr:rowOff>
    </xdr:from>
    <xdr:to>
      <xdr:col>50</xdr:col>
      <xdr:colOff>165100</xdr:colOff>
      <xdr:row>39</xdr:row>
      <xdr:rowOff>39463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132767</xdr:rowOff>
    </xdr:from>
    <xdr:to>
      <xdr:col>55</xdr:col>
      <xdr:colOff>0</xdr:colOff>
      <xdr:row>38</xdr:row>
      <xdr:rowOff>160113</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647867"/>
          <a:ext cx="838200" cy="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114964</xdr:rowOff>
    </xdr:from>
    <xdr:to>
      <xdr:col>46</xdr:col>
      <xdr:colOff>38100</xdr:colOff>
      <xdr:row>39</xdr:row>
      <xdr:rowOff>45114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160113</xdr:rowOff>
    </xdr:from>
    <xdr:to>
      <xdr:col>50</xdr:col>
      <xdr:colOff>114300</xdr:colOff>
      <xdr:row>38</xdr:row>
      <xdr:rowOff>165764</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67521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55990</xdr:rowOff>
    </xdr:from>
    <xdr:ext cx="599010"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27094" y="639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61641</xdr:rowOff>
    </xdr:from>
    <xdr:ext cx="599010"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50794" y="64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136978</xdr:rowOff>
    </xdr:from>
    <xdr:to>
      <xdr:col>20</xdr:col>
      <xdr:colOff>38100</xdr:colOff>
      <xdr:row>62</xdr:row>
      <xdr:rowOff>67128</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58255</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61652</xdr:rowOff>
    </xdr:from>
    <xdr:to>
      <xdr:col>50</xdr:col>
      <xdr:colOff>165100</xdr:colOff>
      <xdr:row>63</xdr:row>
      <xdr:rowOff>163252</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9588500" y="10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6111</xdr:rowOff>
    </xdr:from>
    <xdr:ext cx="690189"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6" name="n_3ave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154379</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9327095" y="109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00000000-0008-0000-0E00-0000F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00000000-0008-0000-0E00-0000F3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00000000-0008-0000-0E00-0000F5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0000000-0008-0000-0E00-0000F700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00000000-0008-0000-0E00-000002010000}"/>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80011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3797300" y="142855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102870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2908300" y="1431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3" name="n_1aveValue【公営住宅】&#10;有形固定資産減価償却率">
          <a:extLst>
            <a:ext uri="{FF2B5EF4-FFF2-40B4-BE49-F238E27FC236}">
              <a16:creationId xmlns:a16="http://schemas.microsoft.com/office/drawing/2014/main" id="{00000000-0008-0000-0E00-00000701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4" name="n_2aveValue【公営住宅】&#10;有形固定資産減価償却率">
          <a:extLst>
            <a:ext uri="{FF2B5EF4-FFF2-40B4-BE49-F238E27FC236}">
              <a16:creationId xmlns:a16="http://schemas.microsoft.com/office/drawing/2014/main" id="{00000000-0008-0000-0E00-00000801000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5" name="n_3aveValue【公営住宅】&#10;有形固定資産減価償却率">
          <a:extLst>
            <a:ext uri="{FF2B5EF4-FFF2-40B4-BE49-F238E27FC236}">
              <a16:creationId xmlns:a16="http://schemas.microsoft.com/office/drawing/2014/main" id="{00000000-0008-0000-0E00-00000901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66" name="n_1mainValue【公営住宅】&#10;有形固定資産減価償却率">
          <a:extLst>
            <a:ext uri="{FF2B5EF4-FFF2-40B4-BE49-F238E27FC236}">
              <a16:creationId xmlns:a16="http://schemas.microsoft.com/office/drawing/2014/main" id="{00000000-0008-0000-0E00-00000A010000}"/>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67" name="n_2mainValue【公営住宅】&#10;有形固定資産減価償却率">
          <a:extLst>
            <a:ext uri="{FF2B5EF4-FFF2-40B4-BE49-F238E27FC236}">
              <a16:creationId xmlns:a16="http://schemas.microsoft.com/office/drawing/2014/main" id="{00000000-0008-0000-0E00-00000B010000}"/>
            </a:ext>
          </a:extLst>
        </xdr:cNvPr>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00000000-0008-0000-0E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92" name="【公営住宅】&#10;一人当たり面積最小値テキスト">
          <a:extLst>
            <a:ext uri="{FF2B5EF4-FFF2-40B4-BE49-F238E27FC236}">
              <a16:creationId xmlns:a16="http://schemas.microsoft.com/office/drawing/2014/main" id="{00000000-0008-0000-0E00-000024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4" name="【公営住宅】&#10;一人当たり面積最大値テキスト">
          <a:extLst>
            <a:ext uri="{FF2B5EF4-FFF2-40B4-BE49-F238E27FC236}">
              <a16:creationId xmlns:a16="http://schemas.microsoft.com/office/drawing/2014/main" id="{00000000-0008-0000-0E00-000026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6" name="【公営住宅】&#10;一人当たり面積平均値テキスト">
          <a:extLst>
            <a:ext uri="{FF2B5EF4-FFF2-40B4-BE49-F238E27FC236}">
              <a16:creationId xmlns:a16="http://schemas.microsoft.com/office/drawing/2014/main" id="{00000000-0008-0000-0E00-000028010000}"/>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119202</xdr:rowOff>
    </xdr:from>
    <xdr:to>
      <xdr:col>55</xdr:col>
      <xdr:colOff>50800</xdr:colOff>
      <xdr:row>85</xdr:row>
      <xdr:rowOff>49352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426700" y="145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142079</xdr:rowOff>
    </xdr:from>
    <xdr:ext cx="469744" cy="259045"/>
    <xdr:sp macro="" textlink="">
      <xdr:nvSpPr>
        <xdr:cNvPr id="307" name="【公営住宅】&#10;一人当たり面積該当値テキスト">
          <a:extLst>
            <a:ext uri="{FF2B5EF4-FFF2-40B4-BE49-F238E27FC236}">
              <a16:creationId xmlns:a16="http://schemas.microsoft.com/office/drawing/2014/main" id="{00000000-0008-0000-0E00-000033010000}"/>
            </a:ext>
          </a:extLst>
        </xdr:cNvPr>
        <xdr:cNvSpPr txBox="1"/>
      </xdr:nvSpPr>
      <xdr:spPr>
        <a:xfrm>
          <a:off x="10515600" y="1437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170002</xdr:rowOff>
    </xdr:from>
    <xdr:to>
      <xdr:col>55</xdr:col>
      <xdr:colOff>0</xdr:colOff>
      <xdr:row>85</xdr:row>
      <xdr:rowOff>19813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9639300" y="14571802"/>
          <a:ext cx="8382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150940</xdr:rowOff>
    </xdr:from>
    <xdr:to>
      <xdr:col>46</xdr:col>
      <xdr:colOff>38100</xdr:colOff>
      <xdr:row>85</xdr:row>
      <xdr:rowOff>81090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8699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19813</xdr:rowOff>
    </xdr:from>
    <xdr:to>
      <xdr:col>50</xdr:col>
      <xdr:colOff>114300</xdr:colOff>
      <xdr:row>85</xdr:row>
      <xdr:rowOff>30290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8750300" y="1459306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12" name="n_1aveValue【公営住宅】&#10;一人当たり面積">
          <a:extLst>
            <a:ext uri="{FF2B5EF4-FFF2-40B4-BE49-F238E27FC236}">
              <a16:creationId xmlns:a16="http://schemas.microsoft.com/office/drawing/2014/main" id="{00000000-0008-0000-0E00-000038010000}"/>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13" name="n_2aveValue【公営住宅】&#10;一人当たり面積">
          <a:extLst>
            <a:ext uri="{FF2B5EF4-FFF2-40B4-BE49-F238E27FC236}">
              <a16:creationId xmlns:a16="http://schemas.microsoft.com/office/drawing/2014/main" id="{00000000-0008-0000-0E00-000039010000}"/>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14" name="n_3aveValue【公営住宅】&#10;一人当たり面積">
          <a:extLst>
            <a:ext uri="{FF2B5EF4-FFF2-40B4-BE49-F238E27FC236}">
              <a16:creationId xmlns:a16="http://schemas.microsoft.com/office/drawing/2014/main" id="{00000000-0008-0000-0E00-00003A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87140</xdr:rowOff>
    </xdr:from>
    <xdr:ext cx="469744" cy="259045"/>
    <xdr:sp macro="" textlink="">
      <xdr:nvSpPr>
        <xdr:cNvPr id="315" name="n_1mainValue【公営住宅】&#10;一人当たり面積">
          <a:extLst>
            <a:ext uri="{FF2B5EF4-FFF2-40B4-BE49-F238E27FC236}">
              <a16:creationId xmlns:a16="http://schemas.microsoft.com/office/drawing/2014/main" id="{00000000-0008-0000-0E00-00003B010000}"/>
            </a:ext>
          </a:extLst>
        </xdr:cNvPr>
        <xdr:cNvSpPr txBox="1"/>
      </xdr:nvSpPr>
      <xdr:spPr>
        <a:xfrm>
          <a:off x="93917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97617</xdr:rowOff>
    </xdr:from>
    <xdr:ext cx="469744" cy="259045"/>
    <xdr:sp macro="" textlink="">
      <xdr:nvSpPr>
        <xdr:cNvPr id="316" name="n_2mainValue【公営住宅】&#10;一人当たり面積">
          <a:extLst>
            <a:ext uri="{FF2B5EF4-FFF2-40B4-BE49-F238E27FC236}">
              <a16:creationId xmlns:a16="http://schemas.microsoft.com/office/drawing/2014/main" id="{00000000-0008-0000-0E00-00003C010000}"/>
            </a:ext>
          </a:extLst>
        </xdr:cNvPr>
        <xdr:cNvSpPr txBox="1"/>
      </xdr:nvSpPr>
      <xdr:spPr>
        <a:xfrm>
          <a:off x="8515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a:extLst>
            <a:ext uri="{FF2B5EF4-FFF2-40B4-BE49-F238E27FC236}">
              <a16:creationId xmlns:a16="http://schemas.microsoft.com/office/drawing/2014/main" id="{00000000-0008-0000-0E00-00005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43" name="【港湾・漁港】&#10;有形固定資産減価償却率最小値テキスト">
          <a:extLst>
            <a:ext uri="{FF2B5EF4-FFF2-40B4-BE49-F238E27FC236}">
              <a16:creationId xmlns:a16="http://schemas.microsoft.com/office/drawing/2014/main" id="{00000000-0008-0000-0E00-000057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45" name="【港湾・漁港】&#10;有形固定資産減価償却率最大値テキスト">
          <a:extLst>
            <a:ext uri="{FF2B5EF4-FFF2-40B4-BE49-F238E27FC236}">
              <a16:creationId xmlns:a16="http://schemas.microsoft.com/office/drawing/2014/main" id="{00000000-0008-0000-0E00-000059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47" name="【港湾・漁港】&#10;有形固定資産減価償却率平均値テキスト">
          <a:extLst>
            <a:ext uri="{FF2B5EF4-FFF2-40B4-BE49-F238E27FC236}">
              <a16:creationId xmlns:a16="http://schemas.microsoft.com/office/drawing/2014/main" id="{00000000-0008-0000-0E00-00005B010000}"/>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58" name="【港湾・漁港】&#10;有形固定資産減価償却率該当値テキスト">
          <a:extLst>
            <a:ext uri="{FF2B5EF4-FFF2-40B4-BE49-F238E27FC236}">
              <a16:creationId xmlns:a16="http://schemas.microsoft.com/office/drawing/2014/main" id="{00000000-0008-0000-0E00-000066010000}"/>
            </a:ext>
          </a:extLst>
        </xdr:cNvPr>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9252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3797300" y="178155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141332</xdr:rowOff>
    </xdr:from>
    <xdr:to>
      <xdr:col>15</xdr:col>
      <xdr:colOff>101600</xdr:colOff>
      <xdr:row>104</xdr:row>
      <xdr:rowOff>71482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2857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20682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2908300" y="17840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63" name="n_1aveValue【港湾・漁港】&#10;有形固定資産減価償却率">
          <a:extLst>
            <a:ext uri="{FF2B5EF4-FFF2-40B4-BE49-F238E27FC236}">
              <a16:creationId xmlns:a16="http://schemas.microsoft.com/office/drawing/2014/main" id="{00000000-0008-0000-0E00-00006B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64" name="n_2aveValue【港湾・漁港】&#10;有形固定資産減価償却率">
          <a:extLst>
            <a:ext uri="{FF2B5EF4-FFF2-40B4-BE49-F238E27FC236}">
              <a16:creationId xmlns:a16="http://schemas.microsoft.com/office/drawing/2014/main" id="{00000000-0008-0000-0E00-00006C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65" name="n_3aveValue【港湾・漁港】&#10;有形固定資産減価償却率">
          <a:extLst>
            <a:ext uri="{FF2B5EF4-FFF2-40B4-BE49-F238E27FC236}">
              <a16:creationId xmlns:a16="http://schemas.microsoft.com/office/drawing/2014/main" id="{00000000-0008-0000-0E00-00006D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366" name="n_1mainValue【港湾・漁港】&#10;有形固定資産減価償却率">
          <a:extLst>
            <a:ext uri="{FF2B5EF4-FFF2-40B4-BE49-F238E27FC236}">
              <a16:creationId xmlns:a16="http://schemas.microsoft.com/office/drawing/2014/main" id="{00000000-0008-0000-0E00-00006E010000}"/>
            </a:ext>
          </a:extLst>
        </xdr:cNvPr>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367" name="n_2mainValue【港湾・漁港】&#10;有形固定資産減価償却率">
          <a:extLst>
            <a:ext uri="{FF2B5EF4-FFF2-40B4-BE49-F238E27FC236}">
              <a16:creationId xmlns:a16="http://schemas.microsoft.com/office/drawing/2014/main" id="{00000000-0008-0000-0E00-00006F010000}"/>
            </a:ext>
          </a:extLst>
        </xdr:cNvPr>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392" name="【港湾・漁港】&#10;一人当たり有形固定資産（償却資産）額最小値テキスト">
          <a:extLst>
            <a:ext uri="{FF2B5EF4-FFF2-40B4-BE49-F238E27FC236}">
              <a16:creationId xmlns:a16="http://schemas.microsoft.com/office/drawing/2014/main" id="{00000000-0008-0000-0E00-000088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394" name="【港湾・漁港】&#10;一人当たり有形固定資産（償却資産）額最大値テキスト">
          <a:extLst>
            <a:ext uri="{FF2B5EF4-FFF2-40B4-BE49-F238E27FC236}">
              <a16:creationId xmlns:a16="http://schemas.microsoft.com/office/drawing/2014/main" id="{00000000-0008-0000-0E00-00008A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396" name="【港湾・漁港】&#10;一人当たり有形固定資産（償却資産）額平均値テキスト">
          <a:extLst>
            <a:ext uri="{FF2B5EF4-FFF2-40B4-BE49-F238E27FC236}">
              <a16:creationId xmlns:a16="http://schemas.microsoft.com/office/drawing/2014/main" id="{00000000-0008-0000-0E00-00008C010000}"/>
            </a:ext>
          </a:extLst>
        </xdr:cNvPr>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52494</xdr:rowOff>
    </xdr:from>
    <xdr:to>
      <xdr:col>55</xdr:col>
      <xdr:colOff>50800</xdr:colOff>
      <xdr:row>100</xdr:row>
      <xdr:rowOff>154094</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0426700" y="171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5521</xdr:rowOff>
    </xdr:from>
    <xdr:ext cx="819455" cy="259045"/>
    <xdr:sp macro="" textlink="">
      <xdr:nvSpPr>
        <xdr:cNvPr id="407" name="【港湾・漁港】&#10;一人当たり有形固定資産（償却資産）額該当値テキスト">
          <a:extLst>
            <a:ext uri="{FF2B5EF4-FFF2-40B4-BE49-F238E27FC236}">
              <a16:creationId xmlns:a16="http://schemas.microsoft.com/office/drawing/2014/main" id="{00000000-0008-0000-0E00-000097010000}"/>
            </a:ext>
          </a:extLst>
        </xdr:cNvPr>
        <xdr:cNvSpPr txBox="1"/>
      </xdr:nvSpPr>
      <xdr:spPr>
        <a:xfrm>
          <a:off x="10515600" y="17150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108445</xdr:rowOff>
    </xdr:from>
    <xdr:to>
      <xdr:col>50</xdr:col>
      <xdr:colOff>165100</xdr:colOff>
      <xdr:row>101</xdr:row>
      <xdr:rowOff>38595</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9588500" y="172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103294</xdr:rowOff>
    </xdr:from>
    <xdr:to>
      <xdr:col>55</xdr:col>
      <xdr:colOff>0</xdr:colOff>
      <xdr:row>100</xdr:row>
      <xdr:rowOff>159245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9639300" y="17248294"/>
          <a:ext cx="8382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156349</xdr:rowOff>
    </xdr:from>
    <xdr:to>
      <xdr:col>46</xdr:col>
      <xdr:colOff>38100</xdr:colOff>
      <xdr:row>101</xdr:row>
      <xdr:rowOff>86499</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8699500" y="173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159245</xdr:rowOff>
    </xdr:from>
    <xdr:to>
      <xdr:col>50</xdr:col>
      <xdr:colOff>114300</xdr:colOff>
      <xdr:row>101</xdr:row>
      <xdr:rowOff>35699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8750300" y="17304245"/>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12" name="n_1aveValue【港湾・漁港】&#10;一人当たり有形固定資産（償却資産）額">
          <a:extLst>
            <a:ext uri="{FF2B5EF4-FFF2-40B4-BE49-F238E27FC236}">
              <a16:creationId xmlns:a16="http://schemas.microsoft.com/office/drawing/2014/main" id="{00000000-0008-0000-0E00-00009C010000}"/>
            </a:ext>
          </a:extLst>
        </xdr:cNvPr>
        <xdr:cNvSpPr txBox="1"/>
      </xdr:nvSpPr>
      <xdr:spPr>
        <a:xfrm>
          <a:off x="92815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13" name="n_2aveValue【港湾・漁港】&#10;一人当たり有形固定資産（償却資産）額">
          <a:extLst>
            <a:ext uri="{FF2B5EF4-FFF2-40B4-BE49-F238E27FC236}">
              <a16:creationId xmlns:a16="http://schemas.microsoft.com/office/drawing/2014/main" id="{00000000-0008-0000-0E00-00009D010000}"/>
            </a:ext>
          </a:extLst>
        </xdr:cNvPr>
        <xdr:cNvSpPr txBox="1"/>
      </xdr:nvSpPr>
      <xdr:spPr>
        <a:xfrm>
          <a:off x="8405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14" name="n_3aveValue【港湾・漁港】&#10;一人当たり有形固定資産（償却資産）額">
          <a:extLst>
            <a:ext uri="{FF2B5EF4-FFF2-40B4-BE49-F238E27FC236}">
              <a16:creationId xmlns:a16="http://schemas.microsoft.com/office/drawing/2014/main" id="{00000000-0008-0000-0E00-00009E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99</xdr:row>
      <xdr:rowOff>55122</xdr:rowOff>
    </xdr:from>
    <xdr:ext cx="819455" cy="259045"/>
    <xdr:sp macro="" textlink="">
      <xdr:nvSpPr>
        <xdr:cNvPr id="415" name="n_1mainValue【港湾・漁港】&#10;一人当たり有形固定資産（償却資産）額">
          <a:extLst>
            <a:ext uri="{FF2B5EF4-FFF2-40B4-BE49-F238E27FC236}">
              <a16:creationId xmlns:a16="http://schemas.microsoft.com/office/drawing/2014/main" id="{00000000-0008-0000-0E00-00009F010000}"/>
            </a:ext>
          </a:extLst>
        </xdr:cNvPr>
        <xdr:cNvSpPr txBox="1"/>
      </xdr:nvSpPr>
      <xdr:spPr>
        <a:xfrm>
          <a:off x="9216872" y="170286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149072</xdr:colOff>
      <xdr:row>99</xdr:row>
      <xdr:rowOff>103026</xdr:rowOff>
    </xdr:from>
    <xdr:ext cx="819455" cy="259045"/>
    <xdr:sp macro="" textlink="">
      <xdr:nvSpPr>
        <xdr:cNvPr id="416" name="n_2mainValue【港湾・漁港】&#10;一人当たり有形固定資産（償却資産）額">
          <a:extLst>
            <a:ext uri="{FF2B5EF4-FFF2-40B4-BE49-F238E27FC236}">
              <a16:creationId xmlns:a16="http://schemas.microsoft.com/office/drawing/2014/main" id="{00000000-0008-0000-0E00-0000A0010000}"/>
            </a:ext>
          </a:extLst>
        </xdr:cNvPr>
        <xdr:cNvSpPr txBox="1"/>
      </xdr:nvSpPr>
      <xdr:spPr>
        <a:xfrm>
          <a:off x="8340572" y="17076576"/>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a:extLst>
            <a:ext uri="{FF2B5EF4-FFF2-40B4-BE49-F238E27FC236}">
              <a16:creationId xmlns:a16="http://schemas.microsoft.com/office/drawing/2014/main" id="{00000000-0008-0000-0E00-0000B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43" name="【認定こども園・幼稚園・保育所】&#10;有形固定資産減価償却率最小値テキスト">
          <a:extLst>
            <a:ext uri="{FF2B5EF4-FFF2-40B4-BE49-F238E27FC236}">
              <a16:creationId xmlns:a16="http://schemas.microsoft.com/office/drawing/2014/main" id="{00000000-0008-0000-0E00-0000BB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5" name="【認定こども園・幼稚園・保育所】&#10;有形固定資産減価償却率最大値テキスト">
          <a:extLst>
            <a:ext uri="{FF2B5EF4-FFF2-40B4-BE49-F238E27FC236}">
              <a16:creationId xmlns:a16="http://schemas.microsoft.com/office/drawing/2014/main" id="{00000000-0008-0000-0E00-0000BD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47" name="【認定こども園・幼稚園・保育所】&#10;有形固定資産減価償却率平均値テキスト">
          <a:extLst>
            <a:ext uri="{FF2B5EF4-FFF2-40B4-BE49-F238E27FC236}">
              <a16:creationId xmlns:a16="http://schemas.microsoft.com/office/drawing/2014/main" id="{00000000-0008-0000-0E00-0000BF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58" name="【認定こども園・幼稚園・保育所】&#10;有形固定資産減価償却率該当値テキスト">
          <a:extLst>
            <a:ext uri="{FF2B5EF4-FFF2-40B4-BE49-F238E27FC236}">
              <a16:creationId xmlns:a16="http://schemas.microsoft.com/office/drawing/2014/main" id="{00000000-0008-0000-0E00-0000CA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459" name="n_1aveValue【認定こども園・幼稚園・保育所】&#10;有形固定資産減価償却率">
          <a:extLst>
            <a:ext uri="{FF2B5EF4-FFF2-40B4-BE49-F238E27FC236}">
              <a16:creationId xmlns:a16="http://schemas.microsoft.com/office/drawing/2014/main" id="{00000000-0008-0000-0E00-0000CB01000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60" name="n_2aveValue【認定こども園・幼稚園・保育所】&#10;有形固定資産減価償却率">
          <a:extLst>
            <a:ext uri="{FF2B5EF4-FFF2-40B4-BE49-F238E27FC236}">
              <a16:creationId xmlns:a16="http://schemas.microsoft.com/office/drawing/2014/main" id="{00000000-0008-0000-0E00-0000CC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61" name="n_3aveValue【認定こども園・幼稚園・保育所】&#10;有形固定資産減価償却率">
          <a:extLst>
            <a:ext uri="{FF2B5EF4-FFF2-40B4-BE49-F238E27FC236}">
              <a16:creationId xmlns:a16="http://schemas.microsoft.com/office/drawing/2014/main" id="{00000000-0008-0000-0E00-0000CD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a16="http://schemas.microsoft.com/office/drawing/2014/main" id="{00000000-0008-0000-0E00-0000E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88" name="【認定こども園・幼稚園・保育所】&#10;一人当たり面積最小値テキスト">
          <a:extLst>
            <a:ext uri="{FF2B5EF4-FFF2-40B4-BE49-F238E27FC236}">
              <a16:creationId xmlns:a16="http://schemas.microsoft.com/office/drawing/2014/main" id="{00000000-0008-0000-0E00-0000E8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90" name="【認定こども園・幼稚園・保育所】&#10;一人当たり面積最大値テキスト">
          <a:extLst>
            <a:ext uri="{FF2B5EF4-FFF2-40B4-BE49-F238E27FC236}">
              <a16:creationId xmlns:a16="http://schemas.microsoft.com/office/drawing/2014/main" id="{00000000-0008-0000-0E00-0000EA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92" name="【認定こども園・幼稚園・保育所】&#10;一人当たり面積平均値テキスト">
          <a:extLst>
            <a:ext uri="{FF2B5EF4-FFF2-40B4-BE49-F238E27FC236}">
              <a16:creationId xmlns:a16="http://schemas.microsoft.com/office/drawing/2014/main" id="{00000000-0008-0000-0E00-0000EC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58601</xdr:rowOff>
    </xdr:from>
    <xdr:to>
      <xdr:col>116</xdr:col>
      <xdr:colOff>114300</xdr:colOff>
      <xdr:row>41</xdr:row>
      <xdr:rowOff>160201</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22110700" y="70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144978</xdr:rowOff>
    </xdr:from>
    <xdr:ext cx="469744" cy="259045"/>
    <xdr:sp macro="" textlink="">
      <xdr:nvSpPr>
        <xdr:cNvPr id="503" name="【認定こども園・幼稚園・保育所】&#10;一人当たり面積該当値テキスト">
          <a:extLst>
            <a:ext uri="{FF2B5EF4-FFF2-40B4-BE49-F238E27FC236}">
              <a16:creationId xmlns:a16="http://schemas.microsoft.com/office/drawing/2014/main" id="{00000000-0008-0000-0E00-0000F7010000}"/>
            </a:ext>
          </a:extLst>
        </xdr:cNvPr>
        <xdr:cNvSpPr txBox="1"/>
      </xdr:nvSpPr>
      <xdr:spPr>
        <a:xfrm>
          <a:off x="22199600" y="70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53176</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37028</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119199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2249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119199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234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556" name="n_1main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7" name="n_2main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E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E00-000048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86" name="【学校施設】&#10;一人当たり面積最大値テキスト">
          <a:extLst>
            <a:ext uri="{FF2B5EF4-FFF2-40B4-BE49-F238E27FC236}">
              <a16:creationId xmlns:a16="http://schemas.microsoft.com/office/drawing/2014/main" id="{00000000-0008-0000-0E00-00004A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E00-00004C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6448</xdr:rowOff>
    </xdr:from>
    <xdr:to>
      <xdr:col>116</xdr:col>
      <xdr:colOff>114300</xdr:colOff>
      <xdr:row>61</xdr:row>
      <xdr:rowOff>108048</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2110700" y="104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29325</xdr:rowOff>
    </xdr:from>
    <xdr:ext cx="534377" cy="259045"/>
    <xdr:sp macro="" textlink="">
      <xdr:nvSpPr>
        <xdr:cNvPr id="599" name="【学校施設】&#10;一人当たり面積該当値テキスト">
          <a:extLst>
            <a:ext uri="{FF2B5EF4-FFF2-40B4-BE49-F238E27FC236}">
              <a16:creationId xmlns:a16="http://schemas.microsoft.com/office/drawing/2014/main" id="{00000000-0008-0000-0E00-000057020000}"/>
            </a:ext>
          </a:extLst>
        </xdr:cNvPr>
        <xdr:cNvSpPr txBox="1"/>
      </xdr:nvSpPr>
      <xdr:spPr>
        <a:xfrm>
          <a:off x="22199600" y="103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25389</xdr:rowOff>
    </xdr:from>
    <xdr:to>
      <xdr:col>112</xdr:col>
      <xdr:colOff>38100</xdr:colOff>
      <xdr:row>61</xdr:row>
      <xdr:rowOff>126989</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1272500" y="104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57248</xdr:rowOff>
    </xdr:from>
    <xdr:to>
      <xdr:col>116</xdr:col>
      <xdr:colOff>63500</xdr:colOff>
      <xdr:row>61</xdr:row>
      <xdr:rowOff>76189</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21323300" y="1051569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42469</xdr:rowOff>
    </xdr:from>
    <xdr:to>
      <xdr:col>107</xdr:col>
      <xdr:colOff>101600</xdr:colOff>
      <xdr:row>61</xdr:row>
      <xdr:rowOff>144069</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0383500" y="10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76189</xdr:rowOff>
    </xdr:from>
    <xdr:to>
      <xdr:col>111</xdr:col>
      <xdr:colOff>177800</xdr:colOff>
      <xdr:row>61</xdr:row>
      <xdr:rowOff>93269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0434300" y="10534639"/>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04" name="n_1aveValue【学校施設】&#10;一人当たり面積">
          <a:extLst>
            <a:ext uri="{FF2B5EF4-FFF2-40B4-BE49-F238E27FC236}">
              <a16:creationId xmlns:a16="http://schemas.microsoft.com/office/drawing/2014/main" id="{00000000-0008-0000-0E00-00005C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05" name="n_2aveValue【学校施設】&#10;一人当たり面積">
          <a:extLst>
            <a:ext uri="{FF2B5EF4-FFF2-40B4-BE49-F238E27FC236}">
              <a16:creationId xmlns:a16="http://schemas.microsoft.com/office/drawing/2014/main" id="{00000000-0008-0000-0E00-00005D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06" name="n_3aveValue【学校施設】&#10;一人当たり面積">
          <a:extLst>
            <a:ext uri="{FF2B5EF4-FFF2-40B4-BE49-F238E27FC236}">
              <a16:creationId xmlns:a16="http://schemas.microsoft.com/office/drawing/2014/main" id="{00000000-0008-0000-0E00-00005E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143516</xdr:rowOff>
    </xdr:from>
    <xdr:ext cx="534377" cy="259045"/>
    <xdr:sp macro="" textlink="">
      <xdr:nvSpPr>
        <xdr:cNvPr id="607" name="n_1mainValue【学校施設】&#10;一人当たり面積">
          <a:extLst>
            <a:ext uri="{FF2B5EF4-FFF2-40B4-BE49-F238E27FC236}">
              <a16:creationId xmlns:a16="http://schemas.microsoft.com/office/drawing/2014/main" id="{00000000-0008-0000-0E00-00005F020000}"/>
            </a:ext>
          </a:extLst>
        </xdr:cNvPr>
        <xdr:cNvSpPr txBox="1"/>
      </xdr:nvSpPr>
      <xdr:spPr>
        <a:xfrm>
          <a:off x="21043411" y="102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160596</xdr:rowOff>
    </xdr:from>
    <xdr:ext cx="534377" cy="259045"/>
    <xdr:sp macro="" textlink="">
      <xdr:nvSpPr>
        <xdr:cNvPr id="608" name="n_2mainValue【学校施設】&#10;一人当たり面積">
          <a:extLst>
            <a:ext uri="{FF2B5EF4-FFF2-40B4-BE49-F238E27FC236}">
              <a16:creationId xmlns:a16="http://schemas.microsoft.com/office/drawing/2014/main" id="{00000000-0008-0000-0E00-000060020000}"/>
            </a:ext>
          </a:extLst>
        </xdr:cNvPr>
        <xdr:cNvSpPr txBox="1"/>
      </xdr:nvSpPr>
      <xdr:spPr>
        <a:xfrm>
          <a:off x="20167111" y="102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51" name="【公民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3" name="【公民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55" name="【公民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561</xdr:rowOff>
    </xdr:from>
    <xdr:ext cx="405111" cy="259045"/>
    <xdr:sp macro="" textlink="">
      <xdr:nvSpPr>
        <xdr:cNvPr id="666" name="【公民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72934</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7826989"/>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28848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4592300" y="178269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71" name="n_1aveValue【公民館】&#10;有形固定資産減価償却率">
          <a:extLst>
            <a:ext uri="{FF2B5EF4-FFF2-40B4-BE49-F238E27FC236}">
              <a16:creationId xmlns:a16="http://schemas.microsoft.com/office/drawing/2014/main" id="{00000000-0008-0000-0E00-00009F02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72" name="n_2aveValue【公民館】&#10;有形固定資産減価償却率">
          <a:extLst>
            <a:ext uri="{FF2B5EF4-FFF2-40B4-BE49-F238E27FC236}">
              <a16:creationId xmlns:a16="http://schemas.microsoft.com/office/drawing/2014/main" id="{00000000-0008-0000-0E00-0000A002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73" name="n_3aveValue【公民館】&#10;有形固定資産減価償却率">
          <a:extLst>
            <a:ext uri="{FF2B5EF4-FFF2-40B4-BE49-F238E27FC236}">
              <a16:creationId xmlns:a16="http://schemas.microsoft.com/office/drawing/2014/main" id="{00000000-0008-0000-0E00-0000A1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674" name="n_1mainValue【公民館】&#10;有形固定資産減価償却率">
          <a:extLst>
            <a:ext uri="{FF2B5EF4-FFF2-40B4-BE49-F238E27FC236}">
              <a16:creationId xmlns:a16="http://schemas.microsoft.com/office/drawing/2014/main" id="{00000000-0008-0000-0E00-0000A2020000}"/>
            </a:ext>
          </a:extLst>
        </xdr:cNvPr>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70775</xdr:rowOff>
    </xdr:from>
    <xdr:ext cx="405111" cy="259045"/>
    <xdr:sp macro="" textlink="">
      <xdr:nvSpPr>
        <xdr:cNvPr id="675" name="n_2mainValue【公民館】&#10;有形固定資産減価償却率">
          <a:extLst>
            <a:ext uri="{FF2B5EF4-FFF2-40B4-BE49-F238E27FC236}">
              <a16:creationId xmlns:a16="http://schemas.microsoft.com/office/drawing/2014/main" id="{00000000-0008-0000-0E00-0000A3020000}"/>
            </a:ext>
          </a:extLst>
        </xdr:cNvPr>
        <xdr:cNvSpPr txBox="1"/>
      </xdr:nvSpPr>
      <xdr:spPr>
        <a:xfrm>
          <a:off x="14389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a:extLst>
            <a:ext uri="{FF2B5EF4-FFF2-40B4-BE49-F238E27FC236}">
              <a16:creationId xmlns:a16="http://schemas.microsoft.com/office/drawing/2014/main" id="{00000000-0008-0000-0E00-0000B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00" name="【公民館】&#10;一人当たり面積最小値テキスト">
          <a:extLst>
            <a:ext uri="{FF2B5EF4-FFF2-40B4-BE49-F238E27FC236}">
              <a16:creationId xmlns:a16="http://schemas.microsoft.com/office/drawing/2014/main" id="{00000000-0008-0000-0E00-0000BC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02" name="【公民館】&#10;一人当たり面積最大値テキスト">
          <a:extLst>
            <a:ext uri="{FF2B5EF4-FFF2-40B4-BE49-F238E27FC236}">
              <a16:creationId xmlns:a16="http://schemas.microsoft.com/office/drawing/2014/main" id="{00000000-0008-0000-0E00-0000BE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04" name="【公民館】&#10;一人当たり面積平均値テキスト">
          <a:extLst>
            <a:ext uri="{FF2B5EF4-FFF2-40B4-BE49-F238E27FC236}">
              <a16:creationId xmlns:a16="http://schemas.microsoft.com/office/drawing/2014/main" id="{00000000-0008-0000-0E00-0000C0020000}"/>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132917</xdr:rowOff>
    </xdr:from>
    <xdr:to>
      <xdr:col>116</xdr:col>
      <xdr:colOff>114300</xdr:colOff>
      <xdr:row>107</xdr:row>
      <xdr:rowOff>63067</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2110700" y="183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155794</xdr:rowOff>
    </xdr:from>
    <xdr:ext cx="469744" cy="259045"/>
    <xdr:sp macro="" textlink="">
      <xdr:nvSpPr>
        <xdr:cNvPr id="715" name="【公民館】&#10;一人当たり面積該当値テキスト">
          <a:extLst>
            <a:ext uri="{FF2B5EF4-FFF2-40B4-BE49-F238E27FC236}">
              <a16:creationId xmlns:a16="http://schemas.microsoft.com/office/drawing/2014/main" id="{00000000-0008-0000-0E00-0000CB020000}"/>
            </a:ext>
          </a:extLst>
        </xdr:cNvPr>
        <xdr:cNvSpPr txBox="1"/>
      </xdr:nvSpPr>
      <xdr:spPr>
        <a:xfrm>
          <a:off x="22199600" y="181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21971</xdr:rowOff>
    </xdr:from>
    <xdr:to>
      <xdr:col>112</xdr:col>
      <xdr:colOff>38100</xdr:colOff>
      <xdr:row>107</xdr:row>
      <xdr:rowOff>123571</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12725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12267</xdr:rowOff>
    </xdr:from>
    <xdr:to>
      <xdr:col>116</xdr:col>
      <xdr:colOff>63500</xdr:colOff>
      <xdr:row>107</xdr:row>
      <xdr:rowOff>72771</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21323300" y="18357417"/>
          <a:ext cx="8382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25476</xdr:rowOff>
    </xdr:from>
    <xdr:to>
      <xdr:col>107</xdr:col>
      <xdr:colOff>101600</xdr:colOff>
      <xdr:row>107</xdr:row>
      <xdr:rowOff>127076</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0383500" y="183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72771</xdr:rowOff>
    </xdr:from>
    <xdr:to>
      <xdr:col>111</xdr:col>
      <xdr:colOff>177800</xdr:colOff>
      <xdr:row>107</xdr:row>
      <xdr:rowOff>76276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0434300" y="1841792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720" name="n_1aveValue【公民館】&#10;一人当たり面積">
          <a:extLst>
            <a:ext uri="{FF2B5EF4-FFF2-40B4-BE49-F238E27FC236}">
              <a16:creationId xmlns:a16="http://schemas.microsoft.com/office/drawing/2014/main" id="{00000000-0008-0000-0E00-0000D002000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21" name="n_2aveValue【公民館】&#10;一人当たり面積">
          <a:extLst>
            <a:ext uri="{FF2B5EF4-FFF2-40B4-BE49-F238E27FC236}">
              <a16:creationId xmlns:a16="http://schemas.microsoft.com/office/drawing/2014/main" id="{00000000-0008-0000-0E00-0000D102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22" name="n_3aveValue【公民館】&#10;一人当たり面積">
          <a:extLst>
            <a:ext uri="{FF2B5EF4-FFF2-40B4-BE49-F238E27FC236}">
              <a16:creationId xmlns:a16="http://schemas.microsoft.com/office/drawing/2014/main" id="{00000000-0008-0000-0E00-0000D2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140098</xdr:rowOff>
    </xdr:from>
    <xdr:ext cx="469744" cy="259045"/>
    <xdr:sp macro="" textlink="">
      <xdr:nvSpPr>
        <xdr:cNvPr id="723" name="n_1mainValue【公民館】&#10;一人当たり面積">
          <a:extLst>
            <a:ext uri="{FF2B5EF4-FFF2-40B4-BE49-F238E27FC236}">
              <a16:creationId xmlns:a16="http://schemas.microsoft.com/office/drawing/2014/main" id="{00000000-0008-0000-0E00-0000D3020000}"/>
            </a:ext>
          </a:extLst>
        </xdr:cNvPr>
        <xdr:cNvSpPr txBox="1"/>
      </xdr:nvSpPr>
      <xdr:spPr>
        <a:xfrm>
          <a:off x="21075727" y="181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143603</xdr:rowOff>
    </xdr:from>
    <xdr:ext cx="469744" cy="259045"/>
    <xdr:sp macro="" textlink="">
      <xdr:nvSpPr>
        <xdr:cNvPr id="724" name="n_2mainValue【公民館】&#10;一人当たり面積">
          <a:extLst>
            <a:ext uri="{FF2B5EF4-FFF2-40B4-BE49-F238E27FC236}">
              <a16:creationId xmlns:a16="http://schemas.microsoft.com/office/drawing/2014/main" id="{00000000-0008-0000-0E00-0000D4020000}"/>
            </a:ext>
          </a:extLst>
        </xdr:cNvPr>
        <xdr:cNvSpPr txBox="1"/>
      </xdr:nvSpPr>
      <xdr:spPr>
        <a:xfrm>
          <a:off x="20199427" y="181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ea"/>
              <a:ea typeface="+mn-ea"/>
              <a:cs typeface="+mn-cs"/>
            </a:rPr>
            <a:t>ほとんどの類型において、有形固定資産減価償却率は類似団体平均を下回っているものの、港湾・漁港については、類似団体平均を上回っている。十島村は</a:t>
          </a:r>
          <a:r>
            <a:rPr kumimoji="1" lang="en-US" altLang="ja-JP" sz="1000">
              <a:solidFill>
                <a:schemeClr val="dk1"/>
              </a:solidFill>
              <a:effectLst/>
              <a:latin typeface="+mn-ea"/>
              <a:ea typeface="+mn-ea"/>
              <a:cs typeface="+mn-cs"/>
            </a:rPr>
            <a:t>7</a:t>
          </a:r>
          <a:r>
            <a:rPr kumimoji="1" lang="ja-JP" altLang="ja-JP" sz="1000">
              <a:solidFill>
                <a:schemeClr val="dk1"/>
              </a:solidFill>
              <a:effectLst/>
              <a:latin typeface="+mn-ea"/>
              <a:ea typeface="+mn-ea"/>
              <a:cs typeface="+mn-cs"/>
            </a:rPr>
            <a:t>つの有人島からなる団体であり、各島に港湾、製氷施設などの整備を行っており、それぞれ耐用年数</a:t>
          </a:r>
          <a:r>
            <a:rPr kumimoji="1" lang="en-US" altLang="ja-JP" sz="1000">
              <a:solidFill>
                <a:schemeClr val="dk1"/>
              </a:solidFill>
              <a:effectLst/>
              <a:latin typeface="+mn-ea"/>
              <a:ea typeface="+mn-ea"/>
              <a:cs typeface="+mn-cs"/>
            </a:rPr>
            <a:t>50</a:t>
          </a:r>
          <a:r>
            <a:rPr kumimoji="1" lang="ja-JP" altLang="ja-JP" sz="1000">
              <a:solidFill>
                <a:schemeClr val="dk1"/>
              </a:solidFill>
              <a:effectLst/>
              <a:latin typeface="+mn-ea"/>
              <a:ea typeface="+mn-ea"/>
              <a:cs typeface="+mn-cs"/>
            </a:rPr>
            <a:t>年、</a:t>
          </a:r>
          <a:r>
            <a:rPr kumimoji="1" lang="en-US" altLang="ja-JP" sz="1000">
              <a:solidFill>
                <a:schemeClr val="dk1"/>
              </a:solidFill>
              <a:effectLst/>
              <a:latin typeface="+mn-ea"/>
              <a:ea typeface="+mn-ea"/>
              <a:cs typeface="+mn-cs"/>
            </a:rPr>
            <a:t>39</a:t>
          </a:r>
          <a:r>
            <a:rPr kumimoji="1" lang="ja-JP" altLang="ja-JP" sz="1000">
              <a:solidFill>
                <a:schemeClr val="dk1"/>
              </a:solidFill>
              <a:effectLst/>
              <a:latin typeface="+mn-ea"/>
              <a:ea typeface="+mn-ea"/>
              <a:cs typeface="+mn-cs"/>
            </a:rPr>
            <a:t>年を経過しているためであると考えられる。今後、改修工事等を含めた長期修繕計画に基づいて適正管理を行っていく。</a:t>
          </a:r>
          <a:r>
            <a:rPr lang="ja-JP" altLang="ja-JP" sz="1000">
              <a:solidFill>
                <a:srgbClr val="FF0000"/>
              </a:solidFill>
              <a:effectLst/>
              <a:latin typeface="+mn-ea"/>
              <a:ea typeface="+mn-ea"/>
              <a:cs typeface="+mn-cs"/>
            </a:rPr>
            <a:t>なお、</a:t>
          </a:r>
          <a:r>
            <a:rPr lang="ja-JP" altLang="en-US" sz="1000">
              <a:solidFill>
                <a:srgbClr val="FF0000"/>
              </a:solidFill>
              <a:effectLst/>
              <a:latin typeface="+mn-ea"/>
              <a:ea typeface="+mn-ea"/>
              <a:cs typeface="+mn-cs"/>
            </a:rPr>
            <a:t>認定こども園・幼稚園・保育所</a:t>
          </a:r>
          <a:r>
            <a:rPr lang="ja-JP" altLang="ja-JP" sz="1000">
              <a:solidFill>
                <a:srgbClr val="FF0000"/>
              </a:solidFill>
              <a:effectLst/>
              <a:latin typeface="+mn-ea"/>
              <a:ea typeface="+mn-ea"/>
              <a:cs typeface="+mn-cs"/>
            </a:rPr>
            <a:t>が</a:t>
          </a:r>
          <a:r>
            <a:rPr lang="en-US" altLang="ja-JP" sz="1000">
              <a:solidFill>
                <a:srgbClr val="FF0000"/>
              </a:solidFill>
              <a:effectLst/>
              <a:latin typeface="+mn-ea"/>
              <a:ea typeface="+mn-ea"/>
              <a:cs typeface="+mn-cs"/>
            </a:rPr>
            <a:t>H30</a:t>
          </a:r>
          <a:r>
            <a:rPr lang="ja-JP" altLang="ja-JP" sz="1000">
              <a:solidFill>
                <a:srgbClr val="FF0000"/>
              </a:solidFill>
              <a:effectLst/>
              <a:latin typeface="+mn-ea"/>
              <a:ea typeface="+mn-ea"/>
              <a:cs typeface="+mn-cs"/>
            </a:rPr>
            <a:t>年度から償却率が</a:t>
          </a:r>
          <a:r>
            <a:rPr lang="en-US" altLang="ja-JP" sz="1000">
              <a:solidFill>
                <a:srgbClr val="FF0000"/>
              </a:solidFill>
              <a:effectLst/>
              <a:latin typeface="+mn-ea"/>
              <a:ea typeface="+mn-ea"/>
              <a:cs typeface="+mn-cs"/>
            </a:rPr>
            <a:t>100</a:t>
          </a:r>
          <a:r>
            <a:rPr lang="ja-JP" altLang="en-US" sz="1000">
              <a:solidFill>
                <a:srgbClr val="FF0000"/>
              </a:solidFill>
              <a:effectLst/>
              <a:latin typeface="+mn-ea"/>
              <a:ea typeface="+mn-ea"/>
              <a:cs typeface="+mn-cs"/>
            </a:rPr>
            <a:t>％で</a:t>
          </a:r>
          <a:r>
            <a:rPr lang="ja-JP" altLang="ja-JP" sz="1000">
              <a:solidFill>
                <a:srgbClr val="FF0000"/>
              </a:solidFill>
              <a:effectLst/>
              <a:latin typeface="+mn-ea"/>
              <a:ea typeface="+mn-ea"/>
              <a:cs typeface="+mn-cs"/>
            </a:rPr>
            <a:t>表示されるようになったことと</a:t>
          </a:r>
          <a:r>
            <a:rPr lang="ja-JP" altLang="en-US" sz="1000">
              <a:solidFill>
                <a:srgbClr val="FF0000"/>
              </a:solidFill>
              <a:effectLst/>
              <a:latin typeface="+mn-ea"/>
              <a:ea typeface="+mn-ea"/>
              <a:cs typeface="+mn-cs"/>
            </a:rPr>
            <a:t>の</a:t>
          </a:r>
          <a:r>
            <a:rPr lang="ja-JP" altLang="ja-JP" sz="1000">
              <a:solidFill>
                <a:srgbClr val="FF0000"/>
              </a:solidFill>
              <a:effectLst/>
              <a:latin typeface="+mn-ea"/>
              <a:ea typeface="+mn-ea"/>
              <a:cs typeface="+mn-cs"/>
            </a:rPr>
            <a:t>要因として、</a:t>
          </a:r>
          <a:r>
            <a:rPr lang="en-US" altLang="ja-JP" sz="1000">
              <a:solidFill>
                <a:srgbClr val="FF0000"/>
              </a:solidFill>
              <a:effectLst/>
              <a:latin typeface="+mn-ea"/>
              <a:ea typeface="+mn-ea"/>
              <a:cs typeface="+mn-cs"/>
            </a:rPr>
            <a:t>H30</a:t>
          </a:r>
          <a:r>
            <a:rPr lang="ja-JP" altLang="ja-JP" sz="1000">
              <a:solidFill>
                <a:srgbClr val="FF0000"/>
              </a:solidFill>
              <a:effectLst/>
              <a:latin typeface="+mn-ea"/>
              <a:ea typeface="+mn-ea"/>
              <a:cs typeface="+mn-cs"/>
            </a:rPr>
            <a:t>年度にストック情報区分を見直したことにより、区分の変更（認定こども園から福祉施設に変更等）がされたためである。</a:t>
          </a:r>
          <a:endParaRPr lang="ja-JP" altLang="ja-JP" sz="1000">
            <a:solidFill>
              <a:srgbClr val="FF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00000000-0008-0000-0F00-00004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00000000-0008-0000-0F00-00005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00000000-0008-0000-0F00-000059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00000000-0008-0000-0F00-00005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00000000-0008-0000-0F00-00005D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00000000-0008-0000-0F00-00005E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00000000-0008-0000-0F00-00005F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96" name="n_1aveValue【福祉施設】&#10;有形固定資産減価償却率">
          <a:extLst>
            <a:ext uri="{FF2B5EF4-FFF2-40B4-BE49-F238E27FC236}">
              <a16:creationId xmlns:a16="http://schemas.microsoft.com/office/drawing/2014/main" id="{00000000-0008-0000-0F00-000060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00000000-0008-0000-0F00-000061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00000000-0008-0000-0F00-000062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00000000-0008-0000-0F00-000063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00" name="n_3aveValue【福祉施設】&#10;有形固定資産減価償却率">
          <a:extLst>
            <a:ext uri="{FF2B5EF4-FFF2-40B4-BE49-F238E27FC236}">
              <a16:creationId xmlns:a16="http://schemas.microsoft.com/office/drawing/2014/main" id="{00000000-0008-0000-0F00-000064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95886</xdr:rowOff>
    </xdr:from>
    <xdr:to>
      <xdr:col>24</xdr:col>
      <xdr:colOff>114300</xdr:colOff>
      <xdr:row>85</xdr:row>
      <xdr:rowOff>26036</xdr:rowOff>
    </xdr:to>
    <xdr:sp macro="" textlink="">
      <xdr:nvSpPr>
        <xdr:cNvPr id="106" name="楕円 105">
          <a:extLst>
            <a:ext uri="{FF2B5EF4-FFF2-40B4-BE49-F238E27FC236}">
              <a16:creationId xmlns:a16="http://schemas.microsoft.com/office/drawing/2014/main" id="{00000000-0008-0000-0F00-00006A000000}"/>
            </a:ext>
          </a:extLst>
        </xdr:cNvPr>
        <xdr:cNvSpPr/>
      </xdr:nvSpPr>
      <xdr:spPr>
        <a:xfrm>
          <a:off x="4584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74313</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F00-00006B000000}"/>
            </a:ext>
          </a:extLst>
        </xdr:cNvPr>
        <xdr:cNvSpPr txBox="1"/>
      </xdr:nvSpPr>
      <xdr:spPr>
        <a:xfrm>
          <a:off x="4673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108" name="楕円 107">
          <a:extLst>
            <a:ext uri="{FF2B5EF4-FFF2-40B4-BE49-F238E27FC236}">
              <a16:creationId xmlns:a16="http://schemas.microsoft.com/office/drawing/2014/main" id="{00000000-0008-0000-0F00-00006C00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146686</xdr:rowOff>
    </xdr:from>
    <xdr:to>
      <xdr:col>24</xdr:col>
      <xdr:colOff>63500</xdr:colOff>
      <xdr:row>86</xdr:row>
      <xdr:rowOff>114300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3797300" y="14548486"/>
          <a:ext cx="8382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57150</xdr:rowOff>
    </xdr:from>
    <xdr:to>
      <xdr:col>19</xdr:col>
      <xdr:colOff>177800</xdr:colOff>
      <xdr:row>86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2908300" y="144589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156227</xdr:rowOff>
    </xdr:from>
    <xdr:ext cx="405111" cy="259045"/>
    <xdr:sp macro="" textlink="">
      <xdr:nvSpPr>
        <xdr:cNvPr id="112" name="n_1mainValue【福祉施設】&#10;有形固定資産減価償却率">
          <a:extLst>
            <a:ext uri="{FF2B5EF4-FFF2-40B4-BE49-F238E27FC236}">
              <a16:creationId xmlns:a16="http://schemas.microsoft.com/office/drawing/2014/main" id="{00000000-0008-0000-0F00-000070000000}"/>
            </a:ext>
          </a:extLst>
        </xdr:cNvPr>
        <xdr:cNvSpPr txBox="1"/>
      </xdr:nvSpPr>
      <xdr:spPr>
        <a:xfrm>
          <a:off x="35820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113" name="n_2mainValue【福祉施設】&#10;有形固定資産減価償却率">
          <a:extLst>
            <a:ext uri="{FF2B5EF4-FFF2-40B4-BE49-F238E27FC236}">
              <a16:creationId xmlns:a16="http://schemas.microsoft.com/office/drawing/2014/main" id="{00000000-0008-0000-0F00-000071000000}"/>
            </a:ext>
          </a:extLst>
        </xdr:cNvPr>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00000000-0008-0000-0F00-00008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0" name="【福祉施設】&#10;一人当たり面積最小値テキスト">
          <a:extLst>
            <a:ext uri="{FF2B5EF4-FFF2-40B4-BE49-F238E27FC236}">
              <a16:creationId xmlns:a16="http://schemas.microsoft.com/office/drawing/2014/main" id="{00000000-0008-0000-0F00-00008C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2" name="【福祉施設】&#10;一人当たり面積最大値テキスト">
          <a:extLst>
            <a:ext uri="{FF2B5EF4-FFF2-40B4-BE49-F238E27FC236}">
              <a16:creationId xmlns:a16="http://schemas.microsoft.com/office/drawing/2014/main" id="{00000000-0008-0000-0F00-00008E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144" name="【福祉施設】&#10;一人当たり面積平均値テキスト">
          <a:extLst>
            <a:ext uri="{FF2B5EF4-FFF2-40B4-BE49-F238E27FC236}">
              <a16:creationId xmlns:a16="http://schemas.microsoft.com/office/drawing/2014/main" id="{00000000-0008-0000-0F00-000090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5" name="フローチャート: 判断 144">
          <a:extLst>
            <a:ext uri="{FF2B5EF4-FFF2-40B4-BE49-F238E27FC236}">
              <a16:creationId xmlns:a16="http://schemas.microsoft.com/office/drawing/2014/main" id="{00000000-0008-0000-0F00-000091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6" name="フローチャート: 判断 145">
          <a:extLst>
            <a:ext uri="{FF2B5EF4-FFF2-40B4-BE49-F238E27FC236}">
              <a16:creationId xmlns:a16="http://schemas.microsoft.com/office/drawing/2014/main" id="{00000000-0008-0000-0F00-000092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147" name="n_1aveValue【福祉施設】&#10;一人当たり面積">
          <a:extLst>
            <a:ext uri="{FF2B5EF4-FFF2-40B4-BE49-F238E27FC236}">
              <a16:creationId xmlns:a16="http://schemas.microsoft.com/office/drawing/2014/main" id="{00000000-0008-0000-0F00-000093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49" name="n_2aveValue【福祉施設】&#10;一人当たり面積">
          <a:extLst>
            <a:ext uri="{FF2B5EF4-FFF2-40B4-BE49-F238E27FC236}">
              <a16:creationId xmlns:a16="http://schemas.microsoft.com/office/drawing/2014/main" id="{00000000-0008-0000-0F00-000095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1" name="n_3aveValue【福祉施設】&#10;一人当たり面積">
          <a:extLst>
            <a:ext uri="{FF2B5EF4-FFF2-40B4-BE49-F238E27FC236}">
              <a16:creationId xmlns:a16="http://schemas.microsoft.com/office/drawing/2014/main" id="{00000000-0008-0000-0F00-000097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91149</xdr:rowOff>
    </xdr:from>
    <xdr:to>
      <xdr:col>55</xdr:col>
      <xdr:colOff>50800</xdr:colOff>
      <xdr:row>82</xdr:row>
      <xdr:rowOff>21299</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10426700" y="139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114026</xdr:rowOff>
    </xdr:from>
    <xdr:ext cx="469744" cy="259045"/>
    <xdr:sp macro="" textlink="">
      <xdr:nvSpPr>
        <xdr:cNvPr id="158" name="【福祉施設】&#10;一人当たり面積該当値テキスト">
          <a:extLst>
            <a:ext uri="{FF2B5EF4-FFF2-40B4-BE49-F238E27FC236}">
              <a16:creationId xmlns:a16="http://schemas.microsoft.com/office/drawing/2014/main" id="{00000000-0008-0000-0F00-00009E000000}"/>
            </a:ext>
          </a:extLst>
        </xdr:cNvPr>
        <xdr:cNvSpPr txBox="1"/>
      </xdr:nvSpPr>
      <xdr:spPr>
        <a:xfrm>
          <a:off x="10515600" y="138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23549</xdr:rowOff>
    </xdr:from>
    <xdr:to>
      <xdr:col>50</xdr:col>
      <xdr:colOff>165100</xdr:colOff>
      <xdr:row>84</xdr:row>
      <xdr:rowOff>125149</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9588500" y="14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141949</xdr:rowOff>
    </xdr:from>
    <xdr:to>
      <xdr:col>55</xdr:col>
      <xdr:colOff>0</xdr:colOff>
      <xdr:row>84</xdr:row>
      <xdr:rowOff>74349</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9639300" y="14029399"/>
          <a:ext cx="8382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18652</xdr:rowOff>
    </xdr:from>
    <xdr:to>
      <xdr:col>46</xdr:col>
      <xdr:colOff>38100</xdr:colOff>
      <xdr:row>85</xdr:row>
      <xdr:rowOff>120252</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8699500" y="14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74349</xdr:rowOff>
    </xdr:from>
    <xdr:to>
      <xdr:col>50</xdr:col>
      <xdr:colOff>114300</xdr:colOff>
      <xdr:row>85</xdr:row>
      <xdr:rowOff>69452</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8750300" y="14476149"/>
          <a:ext cx="8890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141676</xdr:rowOff>
    </xdr:from>
    <xdr:ext cx="469744" cy="259045"/>
    <xdr:sp macro="" textlink="">
      <xdr:nvSpPr>
        <xdr:cNvPr id="163" name="n_1mainValue【福祉施設】&#10;一人当たり面積">
          <a:extLst>
            <a:ext uri="{FF2B5EF4-FFF2-40B4-BE49-F238E27FC236}">
              <a16:creationId xmlns:a16="http://schemas.microsoft.com/office/drawing/2014/main" id="{00000000-0008-0000-0F00-0000A3000000}"/>
            </a:ext>
          </a:extLst>
        </xdr:cNvPr>
        <xdr:cNvSpPr txBox="1"/>
      </xdr:nvSpPr>
      <xdr:spPr>
        <a:xfrm>
          <a:off x="9391727" y="142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111379</xdr:rowOff>
    </xdr:from>
    <xdr:ext cx="469744" cy="259045"/>
    <xdr:sp macro="" textlink="">
      <xdr:nvSpPr>
        <xdr:cNvPr id="164" name="n_2mainValue【福祉施設】&#10;一人当たり面積">
          <a:extLst>
            <a:ext uri="{FF2B5EF4-FFF2-40B4-BE49-F238E27FC236}">
              <a16:creationId xmlns:a16="http://schemas.microsoft.com/office/drawing/2014/main" id="{00000000-0008-0000-0F00-0000A4000000}"/>
            </a:ext>
          </a:extLst>
        </xdr:cNvPr>
        <xdr:cNvSpPr txBox="1"/>
      </xdr:nvSpPr>
      <xdr:spPr>
        <a:xfrm>
          <a:off x="8515427" y="14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00000000-0008-0000-0F00-0000C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a:extLst>
            <a:ext uri="{FF2B5EF4-FFF2-40B4-BE49-F238E27FC236}">
              <a16:creationId xmlns:a16="http://schemas.microsoft.com/office/drawing/2014/main" id="{00000000-0008-0000-0F00-0000CD00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a:extLst>
            <a:ext uri="{FF2B5EF4-FFF2-40B4-BE49-F238E27FC236}">
              <a16:creationId xmlns:a16="http://schemas.microsoft.com/office/drawing/2014/main" id="{00000000-0008-0000-0F00-0000CF00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00000000-0008-0000-0F00-0000D100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00000000-0008-0000-0F00-0000D400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00000000-0008-0000-0F00-0000D600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00000000-0008-0000-0F00-0000D800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121920</xdr:rowOff>
    </xdr:from>
    <xdr:to>
      <xdr:col>85</xdr:col>
      <xdr:colOff>177800</xdr:colOff>
      <xdr:row>40</xdr:row>
      <xdr:rowOff>52070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62687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100347</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00000000-0008-0000-0F00-0000DF000000}"/>
            </a:ext>
          </a:extLst>
        </xdr:cNvPr>
        <xdr:cNvSpPr txBox="1"/>
      </xdr:nvSpPr>
      <xdr:spPr>
        <a:xfrm>
          <a:off x="16357600"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40</xdr:row>
      <xdr:rowOff>1270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5481300" y="6728460"/>
          <a:ext cx="8382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127000</xdr:rowOff>
    </xdr:from>
    <xdr:to>
      <xdr:col>76</xdr:col>
      <xdr:colOff>165100</xdr:colOff>
      <xdr:row>39</xdr:row>
      <xdr:rowOff>57150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454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41910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4592300" y="66929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83837</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00000000-0008-0000-0F00-0000E4000000}"/>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48277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00000000-0008-0000-0F00-0000E5000000}"/>
            </a:ext>
          </a:extLst>
        </xdr:cNvPr>
        <xdr:cNvSpPr txBox="1"/>
      </xdr:nvSpPr>
      <xdr:spPr>
        <a:xfrm>
          <a:off x="14389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00000000-0008-0000-0F00-0000FC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a:extLst>
            <a:ext uri="{FF2B5EF4-FFF2-40B4-BE49-F238E27FC236}">
              <a16:creationId xmlns:a16="http://schemas.microsoft.com/office/drawing/2014/main" id="{00000000-0008-0000-0F00-0000FE00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a:extLst>
            <a:ext uri="{FF2B5EF4-FFF2-40B4-BE49-F238E27FC236}">
              <a16:creationId xmlns:a16="http://schemas.microsoft.com/office/drawing/2014/main" id="{00000000-0008-0000-0F00-000000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00000000-0008-0000-0F00-000002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00000000-0008-0000-0F00-000005010000}"/>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00000000-0008-0000-0F00-000007010000}"/>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00000000-0008-0000-0F00-000009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73602</xdr:rowOff>
    </xdr:from>
    <xdr:to>
      <xdr:col>116</xdr:col>
      <xdr:colOff>114300</xdr:colOff>
      <xdr:row>40</xdr:row>
      <xdr:rowOff>3752</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22110700" y="67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96479</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00000000-0008-0000-0F00-000010010000}"/>
            </a:ext>
          </a:extLst>
        </xdr:cNvPr>
        <xdr:cNvSpPr txBox="1"/>
      </xdr:nvSpPr>
      <xdr:spPr>
        <a:xfrm>
          <a:off x="22199600" y="66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39746</xdr:rowOff>
    </xdr:from>
    <xdr:to>
      <xdr:col>112</xdr:col>
      <xdr:colOff>38100</xdr:colOff>
      <xdr:row>39</xdr:row>
      <xdr:rowOff>141346</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1272500" y="6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90546</xdr:rowOff>
    </xdr:from>
    <xdr:to>
      <xdr:col>116</xdr:col>
      <xdr:colOff>63500</xdr:colOff>
      <xdr:row>39</xdr:row>
      <xdr:rowOff>124402</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21323300" y="6777096"/>
          <a:ext cx="8382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101970</xdr:rowOff>
    </xdr:from>
    <xdr:to>
      <xdr:col>107</xdr:col>
      <xdr:colOff>101600</xdr:colOff>
      <xdr:row>40</xdr:row>
      <xdr:rowOff>32120</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0383500" y="67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90546</xdr:rowOff>
    </xdr:from>
    <xdr:to>
      <xdr:col>111</xdr:col>
      <xdr:colOff>177800</xdr:colOff>
      <xdr:row>39</xdr:row>
      <xdr:rowOff>152770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0434300" y="6777096"/>
          <a:ext cx="8890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157873</xdr:rowOff>
    </xdr:from>
    <xdr:ext cx="599010" cy="259045"/>
    <xdr:sp macro="" textlink="">
      <xdr:nvSpPr>
        <xdr:cNvPr id="277" name="n_1mainValue【一般廃棄物処理施設】&#10;一人当たり有形固定資産（償却資産）額">
          <a:extLst>
            <a:ext uri="{FF2B5EF4-FFF2-40B4-BE49-F238E27FC236}">
              <a16:creationId xmlns:a16="http://schemas.microsoft.com/office/drawing/2014/main" id="{00000000-0008-0000-0F00-000015010000}"/>
            </a:ext>
          </a:extLst>
        </xdr:cNvPr>
        <xdr:cNvSpPr txBox="1"/>
      </xdr:nvSpPr>
      <xdr:spPr>
        <a:xfrm>
          <a:off x="21011095" y="650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48647</xdr:rowOff>
    </xdr:from>
    <xdr:ext cx="599010" cy="259045"/>
    <xdr:sp macro="" textlink="">
      <xdr:nvSpPr>
        <xdr:cNvPr id="278" name="n_2mainValue【一般廃棄物処理施設】&#10;一人当たり有形固定資産（償却資産）額">
          <a:extLst>
            <a:ext uri="{FF2B5EF4-FFF2-40B4-BE49-F238E27FC236}">
              <a16:creationId xmlns:a16="http://schemas.microsoft.com/office/drawing/2014/main" id="{00000000-0008-0000-0F00-000016010000}"/>
            </a:ext>
          </a:extLst>
        </xdr:cNvPr>
        <xdr:cNvSpPr txBox="1"/>
      </xdr:nvSpPr>
      <xdr:spPr>
        <a:xfrm>
          <a:off x="20134795" y="656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00000000-0008-0000-0F00-00002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00000000-0008-0000-0F00-000031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00000000-0008-0000-0F00-000033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00000000-0008-0000-0F00-000035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00000000-0008-0000-0F00-000038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00000000-0008-0000-0F00-00003A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00000000-0008-0000-0F00-00003C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60</xdr:row>
      <xdr:rowOff>9797</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4592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41201</xdr:rowOff>
    </xdr:from>
    <xdr:ext cx="405111" cy="259045"/>
    <xdr:sp macro="" textlink="">
      <xdr:nvSpPr>
        <xdr:cNvPr id="325" name="n_1mainValue【保健センター・保健所】&#10;有形固定資産減価償却率">
          <a:extLst>
            <a:ext uri="{FF2B5EF4-FFF2-40B4-BE49-F238E27FC236}">
              <a16:creationId xmlns:a16="http://schemas.microsoft.com/office/drawing/2014/main" id="{00000000-0008-0000-0F00-000045010000}"/>
            </a:ext>
          </a:extLst>
        </xdr:cNvPr>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326" name="n_2mainValue【保健センター・保健所】&#10;有形固定資産減価償却率">
          <a:extLst>
            <a:ext uri="{FF2B5EF4-FFF2-40B4-BE49-F238E27FC236}">
              <a16:creationId xmlns:a16="http://schemas.microsoft.com/office/drawing/2014/main" id="{00000000-0008-0000-0F00-000046010000}"/>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9" name="【保健センター・保健所】&#10;一人当たり面積グラフ枠">
          <a:extLst>
            <a:ext uri="{FF2B5EF4-FFF2-40B4-BE49-F238E27FC236}">
              <a16:creationId xmlns:a16="http://schemas.microsoft.com/office/drawing/2014/main" id="{00000000-0008-0000-0F00-00005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1" name="【保健センター・保健所】&#10;一人当たり面積最小値テキスト">
          <a:extLst>
            <a:ext uri="{FF2B5EF4-FFF2-40B4-BE49-F238E27FC236}">
              <a16:creationId xmlns:a16="http://schemas.microsoft.com/office/drawing/2014/main" id="{00000000-0008-0000-0F00-00005F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3" name="【保健センター・保健所】&#10;一人当たり面積最大値テキスト">
          <a:extLst>
            <a:ext uri="{FF2B5EF4-FFF2-40B4-BE49-F238E27FC236}">
              <a16:creationId xmlns:a16="http://schemas.microsoft.com/office/drawing/2014/main" id="{00000000-0008-0000-0F00-000061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55" name="【保健センター・保健所】&#10;一人当たり面積平均値テキスト">
          <a:extLst>
            <a:ext uri="{FF2B5EF4-FFF2-40B4-BE49-F238E27FC236}">
              <a16:creationId xmlns:a16="http://schemas.microsoft.com/office/drawing/2014/main" id="{00000000-0008-0000-0F00-00006301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58" name="n_1aveValue【保健センター・保健所】&#10;一人当たり面積">
          <a:extLst>
            <a:ext uri="{FF2B5EF4-FFF2-40B4-BE49-F238E27FC236}">
              <a16:creationId xmlns:a16="http://schemas.microsoft.com/office/drawing/2014/main" id="{00000000-0008-0000-0F00-00006601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0" name="n_2aveValue【保健センター・保健所】&#10;一人当たり面積">
          <a:extLst>
            <a:ext uri="{FF2B5EF4-FFF2-40B4-BE49-F238E27FC236}">
              <a16:creationId xmlns:a16="http://schemas.microsoft.com/office/drawing/2014/main" id="{00000000-0008-0000-0F00-000068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362" name="n_3aveValue【保健センター・保健所】&#10;一人当たり面積">
          <a:extLst>
            <a:ext uri="{FF2B5EF4-FFF2-40B4-BE49-F238E27FC236}">
              <a16:creationId xmlns:a16="http://schemas.microsoft.com/office/drawing/2014/main" id="{00000000-0008-0000-0F00-00006A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69596</xdr:rowOff>
    </xdr:from>
    <xdr:to>
      <xdr:col>112</xdr:col>
      <xdr:colOff>38100</xdr:colOff>
      <xdr:row>56</xdr:row>
      <xdr:rowOff>171196</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21272500" y="96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87884</xdr:rowOff>
    </xdr:from>
    <xdr:to>
      <xdr:col>107</xdr:col>
      <xdr:colOff>101600</xdr:colOff>
      <xdr:row>57</xdr:row>
      <xdr:rowOff>18034</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20383500" y="96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120396</xdr:rowOff>
    </xdr:from>
    <xdr:to>
      <xdr:col>111</xdr:col>
      <xdr:colOff>177800</xdr:colOff>
      <xdr:row>56</xdr:row>
      <xdr:rowOff>138684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20434300" y="9721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16273</xdr:rowOff>
    </xdr:from>
    <xdr:ext cx="469744" cy="259045"/>
    <xdr:sp macro="" textlink="">
      <xdr:nvSpPr>
        <xdr:cNvPr id="371" name="n_1mainValue【保健センター・保健所】&#10;一人当たり面積">
          <a:extLst>
            <a:ext uri="{FF2B5EF4-FFF2-40B4-BE49-F238E27FC236}">
              <a16:creationId xmlns:a16="http://schemas.microsoft.com/office/drawing/2014/main" id="{00000000-0008-0000-0F00-000073010000}"/>
            </a:ext>
          </a:extLst>
        </xdr:cNvPr>
        <xdr:cNvSpPr txBox="1"/>
      </xdr:nvSpPr>
      <xdr:spPr>
        <a:xfrm>
          <a:off x="21075727" y="94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34561</xdr:rowOff>
    </xdr:from>
    <xdr:ext cx="469744" cy="259045"/>
    <xdr:sp macro="" textlink="">
      <xdr:nvSpPr>
        <xdr:cNvPr id="372" name="n_2mainValue【保健センター・保健所】&#10;一人当たり面積">
          <a:extLst>
            <a:ext uri="{FF2B5EF4-FFF2-40B4-BE49-F238E27FC236}">
              <a16:creationId xmlns:a16="http://schemas.microsoft.com/office/drawing/2014/main" id="{00000000-0008-0000-0F00-000074010000}"/>
            </a:ext>
          </a:extLst>
        </xdr:cNvPr>
        <xdr:cNvSpPr txBox="1"/>
      </xdr:nvSpPr>
      <xdr:spPr>
        <a:xfrm>
          <a:off x="20199427" y="94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7" name="【消防施設】&#10;有形固定資産減価償却率グラフ枠">
          <a:extLst>
            <a:ext uri="{FF2B5EF4-FFF2-40B4-BE49-F238E27FC236}">
              <a16:creationId xmlns:a16="http://schemas.microsoft.com/office/drawing/2014/main" id="{00000000-0008-0000-0F00-00008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99" name="【消防施設】&#10;有形固定資産減価償却率最小値テキスト">
          <a:extLst>
            <a:ext uri="{FF2B5EF4-FFF2-40B4-BE49-F238E27FC236}">
              <a16:creationId xmlns:a16="http://schemas.microsoft.com/office/drawing/2014/main" id="{00000000-0008-0000-0F00-00008F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1" name="【消防施設】&#10;有形固定資産減価償却率最大値テキスト">
          <a:extLst>
            <a:ext uri="{FF2B5EF4-FFF2-40B4-BE49-F238E27FC236}">
              <a16:creationId xmlns:a16="http://schemas.microsoft.com/office/drawing/2014/main" id="{00000000-0008-0000-0F00-00009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03" name="【消防施設】&#10;有形固定資産減価償却率平均値テキスト">
          <a:extLst>
            <a:ext uri="{FF2B5EF4-FFF2-40B4-BE49-F238E27FC236}">
              <a16:creationId xmlns:a16="http://schemas.microsoft.com/office/drawing/2014/main" id="{00000000-0008-0000-0F00-00009301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06" name="n_1aveValue【消防施設】&#10;有形固定資産減価償却率">
          <a:extLst>
            <a:ext uri="{FF2B5EF4-FFF2-40B4-BE49-F238E27FC236}">
              <a16:creationId xmlns:a16="http://schemas.microsoft.com/office/drawing/2014/main" id="{00000000-0008-0000-0F00-00009601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08" name="n_2aveValue【消防施設】&#10;有形固定資産減価償却率">
          <a:extLst>
            <a:ext uri="{FF2B5EF4-FFF2-40B4-BE49-F238E27FC236}">
              <a16:creationId xmlns:a16="http://schemas.microsoft.com/office/drawing/2014/main" id="{00000000-0008-0000-0F00-000098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0" name="n_3aveValue【消防施設】&#10;有形固定資産減価償却率">
          <a:extLst>
            <a:ext uri="{FF2B5EF4-FFF2-40B4-BE49-F238E27FC236}">
              <a16:creationId xmlns:a16="http://schemas.microsoft.com/office/drawing/2014/main" id="{00000000-0008-0000-0F00-00009A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6268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417" name="【消防施設】&#10;有形固定資産減価償却率該当値テキスト">
          <a:extLst>
            <a:ext uri="{FF2B5EF4-FFF2-40B4-BE49-F238E27FC236}">
              <a16:creationId xmlns:a16="http://schemas.microsoft.com/office/drawing/2014/main" id="{00000000-0008-0000-0F00-0000A1010000}"/>
            </a:ext>
          </a:extLst>
        </xdr:cNvPr>
        <xdr:cNvSpPr txBox="1"/>
      </xdr:nvSpPr>
      <xdr:spPr>
        <a:xfrm>
          <a:off x="16357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0" name="【消防施設】&#10;一人当たり面積グラフ枠">
          <a:extLst>
            <a:ext uri="{FF2B5EF4-FFF2-40B4-BE49-F238E27FC236}">
              <a16:creationId xmlns:a16="http://schemas.microsoft.com/office/drawing/2014/main" id="{00000000-0008-0000-0F00-0000B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42" name="【消防施設】&#10;一人当たり面積最小値テキスト">
          <a:extLst>
            <a:ext uri="{FF2B5EF4-FFF2-40B4-BE49-F238E27FC236}">
              <a16:creationId xmlns:a16="http://schemas.microsoft.com/office/drawing/2014/main" id="{00000000-0008-0000-0F00-0000BA01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44" name="【消防施設】&#10;一人当たり面積最大値テキスト">
          <a:extLst>
            <a:ext uri="{FF2B5EF4-FFF2-40B4-BE49-F238E27FC236}">
              <a16:creationId xmlns:a16="http://schemas.microsoft.com/office/drawing/2014/main" id="{00000000-0008-0000-0F00-0000BC01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46" name="【消防施設】&#10;一人当たり面積平均値テキスト">
          <a:extLst>
            <a:ext uri="{FF2B5EF4-FFF2-40B4-BE49-F238E27FC236}">
              <a16:creationId xmlns:a16="http://schemas.microsoft.com/office/drawing/2014/main" id="{00000000-0008-0000-0F00-0000BE01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49" name="n_1aveValue【消防施設】&#10;一人当たり面積">
          <a:extLst>
            <a:ext uri="{FF2B5EF4-FFF2-40B4-BE49-F238E27FC236}">
              <a16:creationId xmlns:a16="http://schemas.microsoft.com/office/drawing/2014/main" id="{00000000-0008-0000-0F00-0000C101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51" name="n_2aveValue【消防施設】&#10;一人当たり面積">
          <a:extLst>
            <a:ext uri="{FF2B5EF4-FFF2-40B4-BE49-F238E27FC236}">
              <a16:creationId xmlns:a16="http://schemas.microsoft.com/office/drawing/2014/main" id="{00000000-0008-0000-0F00-0000C301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53" name="n_3aveValue【消防施設】&#10;一人当たり面積">
          <a:extLst>
            <a:ext uri="{FF2B5EF4-FFF2-40B4-BE49-F238E27FC236}">
              <a16:creationId xmlns:a16="http://schemas.microsoft.com/office/drawing/2014/main" id="{00000000-0008-0000-0F00-0000C501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xdr:rowOff>
    </xdr:from>
    <xdr:to>
      <xdr:col>116</xdr:col>
      <xdr:colOff>114300</xdr:colOff>
      <xdr:row>86</xdr:row>
      <xdr:rowOff>106807</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2110700" y="14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60" name="【消防施設】&#10;一人当たり面積該当値テキスト">
          <a:extLst>
            <a:ext uri="{FF2B5EF4-FFF2-40B4-BE49-F238E27FC236}">
              <a16:creationId xmlns:a16="http://schemas.microsoft.com/office/drawing/2014/main" id="{00000000-0008-0000-0F00-0000CC01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a:extLst>
            <a:ext uri="{FF2B5EF4-FFF2-40B4-BE49-F238E27FC236}">
              <a16:creationId xmlns:a16="http://schemas.microsoft.com/office/drawing/2014/main" id="{00000000-0008-0000-0F00-0000E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85" name="【庁舎】&#10;有形固定資産減価償却率最小値テキスト">
          <a:extLst>
            <a:ext uri="{FF2B5EF4-FFF2-40B4-BE49-F238E27FC236}">
              <a16:creationId xmlns:a16="http://schemas.microsoft.com/office/drawing/2014/main" id="{00000000-0008-0000-0F00-0000E5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87" name="【庁舎】&#10;有形固定資産減価償却率最大値テキスト">
          <a:extLst>
            <a:ext uri="{FF2B5EF4-FFF2-40B4-BE49-F238E27FC236}">
              <a16:creationId xmlns:a16="http://schemas.microsoft.com/office/drawing/2014/main" id="{00000000-0008-0000-0F00-0000E7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89" name="【庁舎】&#10;有形固定資産減価償却率平均値テキスト">
          <a:extLst>
            <a:ext uri="{FF2B5EF4-FFF2-40B4-BE49-F238E27FC236}">
              <a16:creationId xmlns:a16="http://schemas.microsoft.com/office/drawing/2014/main" id="{00000000-0008-0000-0F00-0000E901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92" name="n_1aveValue【庁舎】&#10;有形固定資産減価償却率">
          <a:extLst>
            <a:ext uri="{FF2B5EF4-FFF2-40B4-BE49-F238E27FC236}">
              <a16:creationId xmlns:a16="http://schemas.microsoft.com/office/drawing/2014/main" id="{00000000-0008-0000-0F00-0000EC01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94" name="n_2aveValue【庁舎】&#10;有形固定資産減価償却率">
          <a:extLst>
            <a:ext uri="{FF2B5EF4-FFF2-40B4-BE49-F238E27FC236}">
              <a16:creationId xmlns:a16="http://schemas.microsoft.com/office/drawing/2014/main" id="{00000000-0008-0000-0F00-0000EE01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96" name="n_3aveValue【庁舎】&#10;有形固定資産減価償却率">
          <a:extLst>
            <a:ext uri="{FF2B5EF4-FFF2-40B4-BE49-F238E27FC236}">
              <a16:creationId xmlns:a16="http://schemas.microsoft.com/office/drawing/2014/main" id="{00000000-0008-0000-0F00-0000F001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99061</xdr:rowOff>
    </xdr:from>
    <xdr:to>
      <xdr:col>85</xdr:col>
      <xdr:colOff>177800</xdr:colOff>
      <xdr:row>103</xdr:row>
      <xdr:rowOff>29211</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268700" y="175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121938</xdr:rowOff>
    </xdr:from>
    <xdr:ext cx="405111" cy="259045"/>
    <xdr:sp macro="" textlink="">
      <xdr:nvSpPr>
        <xdr:cNvPr id="503" name="【庁舎】&#10;有形固定資産減価償却率該当値テキスト">
          <a:extLst>
            <a:ext uri="{FF2B5EF4-FFF2-40B4-BE49-F238E27FC236}">
              <a16:creationId xmlns:a16="http://schemas.microsoft.com/office/drawing/2014/main" id="{00000000-0008-0000-0F00-0000F7010000}"/>
            </a:ext>
          </a:extLst>
        </xdr:cNvPr>
        <xdr:cNvSpPr txBox="1"/>
      </xdr:nvSpPr>
      <xdr:spPr>
        <a:xfrm>
          <a:off x="16357600"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31750</xdr:rowOff>
    </xdr:from>
    <xdr:to>
      <xdr:col>81</xdr:col>
      <xdr:colOff>101600</xdr:colOff>
      <xdr:row>105</xdr:row>
      <xdr:rowOff>133350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149861</xdr:rowOff>
    </xdr:from>
    <xdr:to>
      <xdr:col>85</xdr:col>
      <xdr:colOff>127000</xdr:colOff>
      <xdr:row>105</xdr:row>
      <xdr:rowOff>82550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5481300" y="17637761"/>
          <a:ext cx="838200" cy="4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0</xdr:rowOff>
    </xdr:from>
    <xdr:to>
      <xdr:col>76</xdr:col>
      <xdr:colOff>165100</xdr:colOff>
      <xdr:row>105</xdr:row>
      <xdr:rowOff>101600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4541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50800</xdr:rowOff>
    </xdr:from>
    <xdr:to>
      <xdr:col>81</xdr:col>
      <xdr:colOff>50800</xdr:colOff>
      <xdr:row>105</xdr:row>
      <xdr:rowOff>82550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4592300" y="180530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508" name="n_1mainValue【庁舎】&#10;有形固定資産減価償却率">
          <a:extLst>
            <a:ext uri="{FF2B5EF4-FFF2-40B4-BE49-F238E27FC236}">
              <a16:creationId xmlns:a16="http://schemas.microsoft.com/office/drawing/2014/main" id="{00000000-0008-0000-0F00-0000FC010000}"/>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92727</xdr:rowOff>
    </xdr:from>
    <xdr:ext cx="405111" cy="259045"/>
    <xdr:sp macro="" textlink="">
      <xdr:nvSpPr>
        <xdr:cNvPr id="509" name="n_2mainValue【庁舎】&#10;有形固定資産減価償却率">
          <a:extLst>
            <a:ext uri="{FF2B5EF4-FFF2-40B4-BE49-F238E27FC236}">
              <a16:creationId xmlns:a16="http://schemas.microsoft.com/office/drawing/2014/main" id="{00000000-0008-0000-0F00-0000FD010000}"/>
            </a:ext>
          </a:extLst>
        </xdr:cNvPr>
        <xdr:cNvSpPr txBox="1"/>
      </xdr:nvSpPr>
      <xdr:spPr>
        <a:xfrm>
          <a:off x="14389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0" name="【庁舎】&#10;一人当たり面積グラフ枠">
          <a:extLst>
            <a:ext uri="{FF2B5EF4-FFF2-40B4-BE49-F238E27FC236}">
              <a16:creationId xmlns:a16="http://schemas.microsoft.com/office/drawing/2014/main" id="{00000000-0008-0000-0F00-00001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164897</xdr:rowOff>
    </xdr:from>
    <xdr:to>
      <xdr:col>116</xdr:col>
      <xdr:colOff>62864</xdr:colOff>
      <xdr:row>108</xdr:row>
      <xdr:rowOff>7620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2160864" y="17652797"/>
          <a:ext cx="0" cy="871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32" name="【庁舎】&#10;一人当たり面積最小値テキスト">
          <a:extLst>
            <a:ext uri="{FF2B5EF4-FFF2-40B4-BE49-F238E27FC236}">
              <a16:creationId xmlns:a16="http://schemas.microsoft.com/office/drawing/2014/main" id="{00000000-0008-0000-0F00-000014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111574</xdr:rowOff>
    </xdr:from>
    <xdr:ext cx="469744" cy="259045"/>
    <xdr:sp macro="" textlink="">
      <xdr:nvSpPr>
        <xdr:cNvPr id="534" name="【庁舎】&#10;一人当たり面積最大値テキスト">
          <a:extLst>
            <a:ext uri="{FF2B5EF4-FFF2-40B4-BE49-F238E27FC236}">
              <a16:creationId xmlns:a16="http://schemas.microsoft.com/office/drawing/2014/main" id="{00000000-0008-0000-0F00-000016020000}"/>
            </a:ext>
          </a:extLst>
        </xdr:cNvPr>
        <xdr:cNvSpPr txBox="1"/>
      </xdr:nvSpPr>
      <xdr:spPr>
        <a:xfrm>
          <a:off x="22199600" y="1742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164897</xdr:rowOff>
    </xdr:from>
    <xdr:to>
      <xdr:col>116</xdr:col>
      <xdr:colOff>152400</xdr:colOff>
      <xdr:row>102</xdr:row>
      <xdr:rowOff>164897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22072600" y="176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148302</xdr:rowOff>
    </xdr:from>
    <xdr:ext cx="469744" cy="259045"/>
    <xdr:sp macro="" textlink="">
      <xdr:nvSpPr>
        <xdr:cNvPr id="536" name="【庁舎】&#10;一人当たり面積平均値テキスト">
          <a:extLst>
            <a:ext uri="{FF2B5EF4-FFF2-40B4-BE49-F238E27FC236}">
              <a16:creationId xmlns:a16="http://schemas.microsoft.com/office/drawing/2014/main" id="{00000000-0008-0000-0F00-000018020000}"/>
            </a:ext>
          </a:extLst>
        </xdr:cNvPr>
        <xdr:cNvSpPr txBox="1"/>
      </xdr:nvSpPr>
      <xdr:spPr>
        <a:xfrm>
          <a:off x="22199600" y="18322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169875</xdr:rowOff>
    </xdr:from>
    <xdr:to>
      <xdr:col>116</xdr:col>
      <xdr:colOff>114300</xdr:colOff>
      <xdr:row>107</xdr:row>
      <xdr:rowOff>100025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21107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169418</xdr:rowOff>
    </xdr:from>
    <xdr:to>
      <xdr:col>112</xdr:col>
      <xdr:colOff>38100</xdr:colOff>
      <xdr:row>107</xdr:row>
      <xdr:rowOff>99568</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1272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90695</xdr:rowOff>
    </xdr:from>
    <xdr:ext cx="469744" cy="259045"/>
    <xdr:sp macro="" textlink="">
      <xdr:nvSpPr>
        <xdr:cNvPr id="539" name="n_1aveValue【庁舎】&#10;一人当たり面積">
          <a:extLst>
            <a:ext uri="{FF2B5EF4-FFF2-40B4-BE49-F238E27FC236}">
              <a16:creationId xmlns:a16="http://schemas.microsoft.com/office/drawing/2014/main" id="{00000000-0008-0000-0F00-00001B020000}"/>
            </a:ext>
          </a:extLst>
        </xdr:cNvPr>
        <xdr:cNvSpPr txBox="1"/>
      </xdr:nvSpPr>
      <xdr:spPr>
        <a:xfrm>
          <a:off x="21075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165988</xdr:rowOff>
    </xdr:from>
    <xdr:to>
      <xdr:col>107</xdr:col>
      <xdr:colOff>101600</xdr:colOff>
      <xdr:row>107</xdr:row>
      <xdr:rowOff>96138</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20383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87265</xdr:rowOff>
    </xdr:from>
    <xdr:ext cx="469744" cy="259045"/>
    <xdr:sp macro="" textlink="">
      <xdr:nvSpPr>
        <xdr:cNvPr id="541" name="n_2aveValue【庁舎】&#10;一人当たり面積">
          <a:extLst>
            <a:ext uri="{FF2B5EF4-FFF2-40B4-BE49-F238E27FC236}">
              <a16:creationId xmlns:a16="http://schemas.microsoft.com/office/drawing/2014/main" id="{00000000-0008-0000-0F00-00001D020000}"/>
            </a:ext>
          </a:extLst>
        </xdr:cNvPr>
        <xdr:cNvSpPr txBox="1"/>
      </xdr:nvSpPr>
      <xdr:spPr>
        <a:xfrm>
          <a:off x="201994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9494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126382</xdr:rowOff>
    </xdr:from>
    <xdr:ext cx="469744" cy="259045"/>
    <xdr:sp macro="" textlink="">
      <xdr:nvSpPr>
        <xdr:cNvPr id="543" name="n_3aveValue【庁舎】&#10;一人当たり面積">
          <a:extLst>
            <a:ext uri="{FF2B5EF4-FFF2-40B4-BE49-F238E27FC236}">
              <a16:creationId xmlns:a16="http://schemas.microsoft.com/office/drawing/2014/main" id="{00000000-0008-0000-0F00-00001F020000}"/>
            </a:ext>
          </a:extLst>
        </xdr:cNvPr>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137871</xdr:rowOff>
    </xdr:from>
    <xdr:to>
      <xdr:col>116</xdr:col>
      <xdr:colOff>114300</xdr:colOff>
      <xdr:row>105</xdr:row>
      <xdr:rowOff>68021</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2110700" y="179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160748</xdr:rowOff>
    </xdr:from>
    <xdr:ext cx="469744" cy="259045"/>
    <xdr:sp macro="" textlink="">
      <xdr:nvSpPr>
        <xdr:cNvPr id="550" name="【庁舎】&#10;一人当たり面積該当値テキスト">
          <a:extLst>
            <a:ext uri="{FF2B5EF4-FFF2-40B4-BE49-F238E27FC236}">
              <a16:creationId xmlns:a16="http://schemas.microsoft.com/office/drawing/2014/main" id="{00000000-0008-0000-0F00-000026020000}"/>
            </a:ext>
          </a:extLst>
        </xdr:cNvPr>
        <xdr:cNvSpPr txBox="1"/>
      </xdr:nvSpPr>
      <xdr:spPr>
        <a:xfrm>
          <a:off x="22199600" y="178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14199</xdr:rowOff>
    </xdr:from>
    <xdr:to>
      <xdr:col>112</xdr:col>
      <xdr:colOff>38100</xdr:colOff>
      <xdr:row>100</xdr:row>
      <xdr:rowOff>115799</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1272500" y="171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64999</xdr:rowOff>
    </xdr:from>
    <xdr:to>
      <xdr:col>116</xdr:col>
      <xdr:colOff>63500</xdr:colOff>
      <xdr:row>105</xdr:row>
      <xdr:rowOff>17221</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21323300" y="17209999"/>
          <a:ext cx="838200" cy="80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91466</xdr:rowOff>
    </xdr:from>
    <xdr:to>
      <xdr:col>107</xdr:col>
      <xdr:colOff>101600</xdr:colOff>
      <xdr:row>101</xdr:row>
      <xdr:rowOff>21616</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0383500" y="1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64999</xdr:rowOff>
    </xdr:from>
    <xdr:to>
      <xdr:col>111</xdr:col>
      <xdr:colOff>177800</xdr:colOff>
      <xdr:row>100</xdr:row>
      <xdr:rowOff>142266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0434300" y="1720999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132326</xdr:rowOff>
    </xdr:from>
    <xdr:ext cx="469744" cy="259045"/>
    <xdr:sp macro="" textlink="">
      <xdr:nvSpPr>
        <xdr:cNvPr id="555" name="n_1mainValue【庁舎】&#10;一人当たり面積">
          <a:extLst>
            <a:ext uri="{FF2B5EF4-FFF2-40B4-BE49-F238E27FC236}">
              <a16:creationId xmlns:a16="http://schemas.microsoft.com/office/drawing/2014/main" id="{00000000-0008-0000-0F00-00002B020000}"/>
            </a:ext>
          </a:extLst>
        </xdr:cNvPr>
        <xdr:cNvSpPr txBox="1"/>
      </xdr:nvSpPr>
      <xdr:spPr>
        <a:xfrm>
          <a:off x="21075727" y="169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38143</xdr:rowOff>
    </xdr:from>
    <xdr:ext cx="469744" cy="259045"/>
    <xdr:sp macro="" textlink="">
      <xdr:nvSpPr>
        <xdr:cNvPr id="556" name="n_2mainValue【庁舎】&#10;一人当たり面積">
          <a:extLst>
            <a:ext uri="{FF2B5EF4-FFF2-40B4-BE49-F238E27FC236}">
              <a16:creationId xmlns:a16="http://schemas.microsoft.com/office/drawing/2014/main" id="{00000000-0008-0000-0F00-00002C020000}"/>
            </a:ext>
          </a:extLst>
        </xdr:cNvPr>
        <xdr:cNvSpPr txBox="1"/>
      </xdr:nvSpPr>
      <xdr:spPr>
        <a:xfrm>
          <a:off x="201994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ea"/>
              <a:ea typeface="+mn-ea"/>
              <a:cs typeface="+mn-cs"/>
            </a:rPr>
            <a:t>ほとんどの類型において、有形固定資産減価償却率は類似団体平均を下回っているものの、</a:t>
          </a:r>
          <a:r>
            <a:rPr kumimoji="1" lang="ja-JP" altLang="en-US" sz="1000">
              <a:solidFill>
                <a:sysClr val="windowText" lastClr="000000"/>
              </a:solidFill>
              <a:effectLst/>
              <a:latin typeface="+mn-ea"/>
              <a:ea typeface="+mn-ea"/>
              <a:cs typeface="+mn-cs"/>
            </a:rPr>
            <a:t>庁舎、</a:t>
          </a:r>
          <a:r>
            <a:rPr kumimoji="1" lang="ja-JP" altLang="ja-JP" sz="1000">
              <a:solidFill>
                <a:sysClr val="windowText" lastClr="000000"/>
              </a:solidFill>
              <a:effectLst/>
              <a:latin typeface="+mn-ea"/>
              <a:ea typeface="+mn-ea"/>
              <a:cs typeface="+mn-cs"/>
            </a:rPr>
            <a:t>保健センター、保健所については類似団体を上回っている。</a:t>
          </a:r>
          <a:r>
            <a:rPr kumimoji="1" lang="ja-JP" altLang="en-US" sz="1000">
              <a:solidFill>
                <a:sysClr val="windowText" lastClr="000000"/>
              </a:solidFill>
              <a:effectLst/>
              <a:latin typeface="+mn-ea"/>
              <a:ea typeface="+mn-ea"/>
              <a:cs typeface="+mn-cs"/>
            </a:rPr>
            <a:t>庁舎については建設後</a:t>
          </a:r>
          <a:r>
            <a:rPr kumimoji="1" lang="en-US" altLang="ja-JP" sz="1000">
              <a:solidFill>
                <a:sysClr val="windowText" lastClr="000000"/>
              </a:solidFill>
              <a:effectLst/>
              <a:latin typeface="+mn-ea"/>
              <a:ea typeface="+mn-ea"/>
              <a:cs typeface="+mn-cs"/>
            </a:rPr>
            <a:t>40</a:t>
          </a:r>
          <a:r>
            <a:rPr kumimoji="1" lang="ja-JP" altLang="en-US" sz="1000">
              <a:solidFill>
                <a:sysClr val="windowText" lastClr="000000"/>
              </a:solidFill>
              <a:effectLst/>
              <a:latin typeface="+mn-ea"/>
              <a:ea typeface="+mn-ea"/>
              <a:cs typeface="+mn-cs"/>
            </a:rPr>
            <a:t>年以上を経過し、老朽化が進んでいる状況である。</a:t>
          </a:r>
          <a:r>
            <a:rPr kumimoji="1" lang="ja-JP" altLang="ja-JP" sz="1000">
              <a:solidFill>
                <a:sysClr val="windowText" lastClr="000000"/>
              </a:solidFill>
              <a:effectLst/>
              <a:latin typeface="+mn-ea"/>
              <a:ea typeface="+mn-ea"/>
              <a:cs typeface="+mn-cs"/>
            </a:rPr>
            <a:t>十島村は</a:t>
          </a:r>
          <a:r>
            <a:rPr kumimoji="1" lang="en-US" altLang="ja-JP" sz="1000">
              <a:solidFill>
                <a:sysClr val="windowText" lastClr="000000"/>
              </a:solidFill>
              <a:effectLst/>
              <a:latin typeface="+mn-ea"/>
              <a:ea typeface="+mn-ea"/>
              <a:cs typeface="+mn-cs"/>
            </a:rPr>
            <a:t>7</a:t>
          </a:r>
          <a:r>
            <a:rPr kumimoji="1" lang="ja-JP" altLang="ja-JP" sz="1000">
              <a:solidFill>
                <a:sysClr val="windowText" lastClr="000000"/>
              </a:solidFill>
              <a:effectLst/>
              <a:latin typeface="+mn-ea"/>
              <a:ea typeface="+mn-ea"/>
              <a:cs typeface="+mn-cs"/>
            </a:rPr>
            <a:t>つの有人島からなる団体であり、各島にへき地診療所の整備を行っており、耐用年数</a:t>
          </a:r>
          <a:r>
            <a:rPr kumimoji="1" lang="en-US" altLang="ja-JP" sz="1000">
              <a:solidFill>
                <a:sysClr val="windowText" lastClr="000000"/>
              </a:solidFill>
              <a:effectLst/>
              <a:latin typeface="+mn-ea"/>
              <a:ea typeface="+mn-ea"/>
              <a:cs typeface="+mn-cs"/>
            </a:rPr>
            <a:t>50</a:t>
          </a:r>
          <a:r>
            <a:rPr kumimoji="1" lang="ja-JP" altLang="ja-JP" sz="1000">
              <a:solidFill>
                <a:sysClr val="windowText" lastClr="000000"/>
              </a:solidFill>
              <a:effectLst/>
              <a:latin typeface="+mn-ea"/>
              <a:ea typeface="+mn-ea"/>
              <a:cs typeface="+mn-cs"/>
            </a:rPr>
            <a:t>年に対し、築年数</a:t>
          </a:r>
          <a:r>
            <a:rPr kumimoji="1" lang="en-US" altLang="ja-JP" sz="1000">
              <a:solidFill>
                <a:sysClr val="windowText" lastClr="000000"/>
              </a:solidFill>
              <a:effectLst/>
              <a:latin typeface="+mn-ea"/>
              <a:ea typeface="+mn-ea"/>
              <a:cs typeface="+mn-cs"/>
            </a:rPr>
            <a:t>26</a:t>
          </a:r>
          <a:r>
            <a:rPr kumimoji="1" lang="ja-JP" altLang="ja-JP" sz="1000">
              <a:solidFill>
                <a:sysClr val="windowText" lastClr="000000"/>
              </a:solidFill>
              <a:effectLst/>
              <a:latin typeface="+mn-ea"/>
              <a:ea typeface="+mn-ea"/>
              <a:cs typeface="+mn-cs"/>
            </a:rPr>
            <a:t>年経過した施設が多いことが要因として考えられる。今後、改修工事等を含めた長期修繕計画に基づいて適正管理を行っていく。</a:t>
          </a:r>
          <a:r>
            <a:rPr lang="ja-JP" altLang="en-US" sz="1000">
              <a:solidFill>
                <a:srgbClr val="FF0000"/>
              </a:solidFill>
              <a:effectLst/>
              <a:latin typeface="+mn-ea"/>
              <a:ea typeface="+mn-ea"/>
            </a:rPr>
            <a:t>なお、Ｈ</a:t>
          </a:r>
          <a:r>
            <a:rPr lang="en-US" altLang="ja-JP" sz="1000">
              <a:solidFill>
                <a:srgbClr val="FF0000"/>
              </a:solidFill>
              <a:effectLst/>
              <a:latin typeface="+mn-ea"/>
              <a:ea typeface="+mn-ea"/>
            </a:rPr>
            <a:t>30</a:t>
          </a:r>
          <a:r>
            <a:rPr lang="ja-JP" altLang="en-US" sz="1000">
              <a:solidFill>
                <a:srgbClr val="FF0000"/>
              </a:solidFill>
              <a:effectLst/>
              <a:latin typeface="+mn-ea"/>
              <a:ea typeface="+mn-ea"/>
            </a:rPr>
            <a:t>年度分のストック調査固定資産区分の見直しを行ったため、</a:t>
          </a:r>
          <a:r>
            <a:rPr lang="en-US" altLang="ja-JP" sz="1000">
              <a:solidFill>
                <a:srgbClr val="FF0000"/>
              </a:solidFill>
              <a:effectLst/>
              <a:latin typeface="+mn-ea"/>
              <a:ea typeface="+mn-ea"/>
            </a:rPr>
            <a:t>H29</a:t>
          </a:r>
          <a:r>
            <a:rPr lang="ja-JP" altLang="en-US" sz="1000">
              <a:solidFill>
                <a:srgbClr val="FF0000"/>
              </a:solidFill>
              <a:effectLst/>
              <a:latin typeface="+mn-ea"/>
              <a:ea typeface="+mn-ea"/>
            </a:rPr>
            <a:t>年度では、固定資産台帳上で、</a:t>
          </a:r>
          <a:r>
            <a:rPr lang="en-US" altLang="ja-JP" sz="1000">
              <a:solidFill>
                <a:srgbClr val="FF0000"/>
              </a:solidFill>
              <a:effectLst/>
              <a:latin typeface="+mn-ea"/>
              <a:ea typeface="+mn-ea"/>
            </a:rPr>
            <a:t>75</a:t>
          </a:r>
          <a:r>
            <a:rPr lang="ja-JP" altLang="en-US" sz="1000">
              <a:solidFill>
                <a:srgbClr val="FF0000"/>
              </a:solidFill>
              <a:effectLst/>
              <a:latin typeface="+mn-ea"/>
              <a:ea typeface="+mn-ea"/>
            </a:rPr>
            <a:t>件あった</a:t>
          </a:r>
          <a:r>
            <a:rPr lang="ja-JP" altLang="ja-JP" sz="1000">
              <a:solidFill>
                <a:srgbClr val="FF0000"/>
              </a:solidFill>
              <a:effectLst/>
              <a:latin typeface="+mn-ea"/>
              <a:ea typeface="+mn-ea"/>
              <a:cs typeface="+mn-cs"/>
            </a:rPr>
            <a:t>「庁舎」の固定資産区分を</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H30</a:t>
          </a:r>
          <a:r>
            <a:rPr lang="ja-JP" altLang="en-US" sz="1000">
              <a:solidFill>
                <a:srgbClr val="FF0000"/>
              </a:solidFill>
              <a:effectLst/>
              <a:latin typeface="+mn-ea"/>
              <a:ea typeface="+mn-ea"/>
              <a:cs typeface="+mn-cs"/>
            </a:rPr>
            <a:t>年度見直しの際に、</a:t>
          </a:r>
          <a:r>
            <a:rPr lang="en-US" altLang="ja-JP" sz="1000">
              <a:solidFill>
                <a:srgbClr val="FF0000"/>
              </a:solidFill>
              <a:effectLst/>
              <a:latin typeface="+mn-ea"/>
              <a:ea typeface="+mn-ea"/>
              <a:cs typeface="+mn-cs"/>
            </a:rPr>
            <a:t>7</a:t>
          </a:r>
          <a:r>
            <a:rPr lang="ja-JP" altLang="en-US" sz="1000">
              <a:solidFill>
                <a:srgbClr val="FF0000"/>
              </a:solidFill>
              <a:effectLst/>
              <a:latin typeface="+mn-ea"/>
              <a:ea typeface="+mn-ea"/>
              <a:cs typeface="+mn-cs"/>
            </a:rPr>
            <a:t>件まで絞っている。見直した</a:t>
          </a:r>
          <a:r>
            <a:rPr lang="en-US" altLang="ja-JP" sz="1000">
              <a:solidFill>
                <a:srgbClr val="FF0000"/>
              </a:solidFill>
              <a:effectLst/>
              <a:latin typeface="+mn-ea"/>
              <a:ea typeface="+mn-ea"/>
              <a:cs typeface="+mn-cs"/>
            </a:rPr>
            <a:t>68</a:t>
          </a:r>
          <a:r>
            <a:rPr lang="ja-JP" altLang="en-US" sz="1000">
              <a:solidFill>
                <a:srgbClr val="FF0000"/>
              </a:solidFill>
              <a:effectLst/>
              <a:latin typeface="+mn-ea"/>
              <a:ea typeface="+mn-ea"/>
              <a:cs typeface="+mn-cs"/>
            </a:rPr>
            <a:t>件分の償却率合計は</a:t>
          </a:r>
          <a:r>
            <a:rPr lang="en-US" altLang="ja-JP" sz="1000">
              <a:solidFill>
                <a:srgbClr val="FF0000"/>
              </a:solidFill>
              <a:effectLst/>
              <a:latin typeface="+mn-ea"/>
              <a:ea typeface="+mn-ea"/>
              <a:cs typeface="+mn-cs"/>
            </a:rPr>
            <a:t>21%</a:t>
          </a:r>
          <a:r>
            <a:rPr lang="ja-JP" altLang="en-US" sz="1000">
              <a:solidFill>
                <a:srgbClr val="FF0000"/>
              </a:solidFill>
              <a:effectLst/>
              <a:latin typeface="+mn-ea"/>
              <a:ea typeface="+mn-ea"/>
              <a:cs typeface="+mn-cs"/>
            </a:rPr>
            <a:t>であり、</a:t>
          </a:r>
          <a:r>
            <a:rPr lang="en-US" altLang="ja-JP" sz="1000">
              <a:solidFill>
                <a:srgbClr val="FF0000"/>
              </a:solidFill>
              <a:effectLst/>
              <a:latin typeface="+mn-ea"/>
              <a:ea typeface="+mn-ea"/>
              <a:cs typeface="+mn-cs"/>
            </a:rPr>
            <a:t>H30</a:t>
          </a:r>
          <a:r>
            <a:rPr lang="ja-JP" altLang="en-US" sz="1000">
              <a:solidFill>
                <a:srgbClr val="FF0000"/>
              </a:solidFill>
              <a:effectLst/>
              <a:latin typeface="+mn-ea"/>
              <a:ea typeface="+mn-ea"/>
              <a:cs typeface="+mn-cs"/>
            </a:rPr>
            <a:t>年度に「庁舎」として区分された</a:t>
          </a:r>
          <a:r>
            <a:rPr lang="en-US" altLang="ja-JP" sz="1000">
              <a:solidFill>
                <a:srgbClr val="FF0000"/>
              </a:solidFill>
              <a:effectLst/>
              <a:latin typeface="+mn-ea"/>
              <a:ea typeface="+mn-ea"/>
              <a:cs typeface="+mn-cs"/>
            </a:rPr>
            <a:t>7</a:t>
          </a:r>
          <a:r>
            <a:rPr lang="ja-JP" altLang="en-US" sz="1000">
              <a:solidFill>
                <a:srgbClr val="FF0000"/>
              </a:solidFill>
              <a:effectLst/>
              <a:latin typeface="+mn-ea"/>
              <a:ea typeface="+mn-ea"/>
              <a:cs typeface="+mn-cs"/>
            </a:rPr>
            <a:t>件の償却率は</a:t>
          </a:r>
          <a:r>
            <a:rPr lang="en-US" altLang="ja-JP" sz="1000">
              <a:solidFill>
                <a:srgbClr val="FF0000"/>
              </a:solidFill>
              <a:effectLst/>
              <a:latin typeface="+mn-ea"/>
              <a:ea typeface="+mn-ea"/>
              <a:cs typeface="+mn-cs"/>
            </a:rPr>
            <a:t>80%</a:t>
          </a:r>
          <a:r>
            <a:rPr lang="ja-JP" altLang="en-US" sz="1000">
              <a:solidFill>
                <a:srgbClr val="FF0000"/>
              </a:solidFill>
              <a:effectLst/>
              <a:latin typeface="+mn-ea"/>
              <a:ea typeface="+mn-ea"/>
              <a:cs typeface="+mn-cs"/>
            </a:rPr>
            <a:t>であった。そのため</a:t>
          </a:r>
          <a:r>
            <a:rPr lang="en-US" altLang="ja-JP" sz="1000">
              <a:solidFill>
                <a:srgbClr val="FF0000"/>
              </a:solidFill>
              <a:effectLst/>
              <a:latin typeface="+mn-ea"/>
              <a:ea typeface="+mn-ea"/>
              <a:cs typeface="+mn-cs"/>
            </a:rPr>
            <a:t>H30</a:t>
          </a:r>
          <a:r>
            <a:rPr lang="ja-JP" altLang="en-US" sz="1000">
              <a:solidFill>
                <a:srgbClr val="FF0000"/>
              </a:solidFill>
              <a:effectLst/>
              <a:latin typeface="+mn-ea"/>
              <a:ea typeface="+mn-ea"/>
              <a:cs typeface="+mn-cs"/>
            </a:rPr>
            <a:t>年度の「庁舎」償却率は</a:t>
          </a:r>
          <a:r>
            <a:rPr lang="en-US" altLang="ja-JP" sz="1000">
              <a:solidFill>
                <a:srgbClr val="FF0000"/>
              </a:solidFill>
              <a:effectLst/>
              <a:latin typeface="+mn-ea"/>
              <a:ea typeface="+mn-ea"/>
              <a:cs typeface="+mn-cs"/>
            </a:rPr>
            <a:t>H29</a:t>
          </a:r>
          <a:r>
            <a:rPr lang="ja-JP" altLang="ja-JP" sz="1000">
              <a:solidFill>
                <a:srgbClr val="FF0000"/>
              </a:solidFill>
              <a:effectLst/>
              <a:latin typeface="+mn-ea"/>
              <a:ea typeface="+mn-ea"/>
              <a:cs typeface="+mn-cs"/>
            </a:rPr>
            <a:t>年度の</a:t>
          </a:r>
          <a:r>
            <a:rPr lang="en-US" altLang="ja-JP" sz="1000">
              <a:solidFill>
                <a:srgbClr val="FF0000"/>
              </a:solidFill>
              <a:effectLst/>
              <a:latin typeface="+mn-ea"/>
              <a:ea typeface="+mn-ea"/>
              <a:cs typeface="+mn-cs"/>
            </a:rPr>
            <a:t>46%</a:t>
          </a:r>
          <a:r>
            <a:rPr lang="ja-JP" altLang="en-US" sz="1000">
              <a:solidFill>
                <a:srgbClr val="FF0000"/>
              </a:solidFill>
              <a:effectLst/>
              <a:latin typeface="+mn-ea"/>
              <a:ea typeface="+mn-ea"/>
              <a:cs typeface="+mn-cs"/>
            </a:rPr>
            <a:t>から</a:t>
          </a:r>
          <a:r>
            <a:rPr lang="en-US" altLang="ja-JP" sz="1000">
              <a:solidFill>
                <a:srgbClr val="FF0000"/>
              </a:solidFill>
              <a:effectLst/>
              <a:latin typeface="+mn-ea"/>
              <a:ea typeface="+mn-ea"/>
              <a:cs typeface="+mn-cs"/>
            </a:rPr>
            <a:t>81.2%</a:t>
          </a:r>
          <a:r>
            <a:rPr lang="ja-JP" altLang="en-US" sz="1000">
              <a:solidFill>
                <a:srgbClr val="FF0000"/>
              </a:solidFill>
              <a:effectLst/>
              <a:latin typeface="+mn-ea"/>
              <a:ea typeface="+mn-ea"/>
              <a:cs typeface="+mn-cs"/>
            </a:rPr>
            <a:t>に上がっている。</a:t>
          </a:r>
          <a:r>
            <a:rPr lang="ja-JP" altLang="en-US" sz="1000">
              <a:solidFill>
                <a:srgbClr val="FF0000"/>
              </a:solidFill>
              <a:effectLst/>
              <a:latin typeface="+mn-ea"/>
              <a:ea typeface="+mn-ea"/>
            </a:rPr>
            <a:t>消防施設が</a:t>
          </a:r>
          <a:r>
            <a:rPr lang="en-US" altLang="ja-JP" sz="1000">
              <a:solidFill>
                <a:srgbClr val="FF0000"/>
              </a:solidFill>
              <a:effectLst/>
              <a:latin typeface="+mn-ea"/>
              <a:ea typeface="+mn-ea"/>
            </a:rPr>
            <a:t>H30</a:t>
          </a:r>
          <a:r>
            <a:rPr lang="ja-JP" altLang="en-US" sz="1000">
              <a:solidFill>
                <a:srgbClr val="FF0000"/>
              </a:solidFill>
              <a:effectLst/>
              <a:latin typeface="+mn-ea"/>
              <a:ea typeface="+mn-ea"/>
            </a:rPr>
            <a:t>年度から償却率が表示されるようになったことと、保健センター・保健所が</a:t>
          </a:r>
          <a:r>
            <a:rPr lang="en-US" altLang="ja-JP" sz="1000">
              <a:solidFill>
                <a:srgbClr val="FF0000"/>
              </a:solidFill>
              <a:effectLst/>
              <a:latin typeface="+mn-ea"/>
              <a:ea typeface="+mn-ea"/>
            </a:rPr>
            <a:t>H30</a:t>
          </a:r>
          <a:r>
            <a:rPr lang="ja-JP" altLang="en-US" sz="1000">
              <a:solidFill>
                <a:srgbClr val="FF0000"/>
              </a:solidFill>
              <a:effectLst/>
              <a:latin typeface="+mn-ea"/>
              <a:ea typeface="+mn-ea"/>
            </a:rPr>
            <a:t>年度から償却率が表示がされなくなった要因として、</a:t>
          </a:r>
          <a:r>
            <a:rPr lang="en-US" altLang="ja-JP" sz="1000">
              <a:solidFill>
                <a:srgbClr val="FF0000"/>
              </a:solidFill>
              <a:effectLst/>
              <a:latin typeface="+mn-ea"/>
              <a:ea typeface="+mn-ea"/>
            </a:rPr>
            <a:t>H30</a:t>
          </a:r>
          <a:r>
            <a:rPr lang="ja-JP" altLang="en-US" sz="1000">
              <a:solidFill>
                <a:srgbClr val="FF0000"/>
              </a:solidFill>
              <a:effectLst/>
              <a:latin typeface="+mn-ea"/>
              <a:ea typeface="+mn-ea"/>
            </a:rPr>
            <a:t>年度にストック情報区分を見直したことにより、区分の変更がなされたためである。</a:t>
          </a:r>
          <a:endParaRPr lang="en-US" altLang="ja-JP" sz="1000">
            <a:solidFill>
              <a:srgbClr val="FF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ysClr val="windowText" lastClr="000000"/>
            </a:solidFill>
            <a:effectLst/>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地理的に特異条件下にあるため、人口が少ないことや村内に安定した収入を得られる産業や企業がなく、村民</a:t>
          </a:r>
          <a:r>
            <a:rPr lang="ja-JP" altLang="ja-JP" sz="1100">
              <a:solidFill>
                <a:schemeClr val="tx1"/>
              </a:solidFill>
              <a:effectLst/>
              <a:latin typeface="+mn-lt"/>
              <a:ea typeface="+mn-ea"/>
              <a:cs typeface="+mn-cs"/>
            </a:rPr>
            <a:t>所得が低い（</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年人口一人当たりの所得</a:t>
          </a:r>
          <a:r>
            <a:rPr lang="en-US" altLang="ja-JP" sz="1100">
              <a:solidFill>
                <a:schemeClr val="tx1"/>
              </a:solidFill>
              <a:effectLst/>
              <a:latin typeface="+mn-lt"/>
              <a:ea typeface="+mn-ea"/>
              <a:cs typeface="+mn-cs"/>
            </a:rPr>
            <a:t>1,991</a:t>
          </a:r>
          <a:r>
            <a:rPr lang="ja-JP" altLang="ja-JP" sz="1100">
              <a:solidFill>
                <a:schemeClr val="tx1"/>
              </a:solidFill>
              <a:effectLst/>
              <a:latin typeface="+mn-lt"/>
              <a:ea typeface="+mn-ea"/>
              <a:cs typeface="+mn-cs"/>
            </a:rPr>
            <a:t>千円・前年比増加率</a:t>
          </a:r>
          <a:r>
            <a:rPr lang="en-US" altLang="ja-JP" sz="1100">
              <a:solidFill>
                <a:schemeClr val="tx1"/>
              </a:solidFill>
              <a:effectLst/>
              <a:latin typeface="+mn-lt"/>
              <a:ea typeface="+mn-ea"/>
              <a:cs typeface="+mn-cs"/>
            </a:rPr>
            <a:t>+8.4</a:t>
          </a:r>
          <a:r>
            <a:rPr lang="ja-JP" altLang="ja-JP" sz="1100">
              <a:solidFill>
                <a:schemeClr val="tx1"/>
              </a:solidFill>
              <a:effectLst/>
              <a:latin typeface="+mn-lt"/>
              <a:ea typeface="+mn-ea"/>
              <a:cs typeface="+mn-cs"/>
            </a:rPr>
            <a:t>％・県民所得比較</a:t>
          </a:r>
          <a:r>
            <a:rPr lang="en-US" altLang="ja-JP" sz="1100">
              <a:solidFill>
                <a:schemeClr val="tx1"/>
              </a:solidFill>
              <a:effectLst/>
              <a:latin typeface="+mn-lt"/>
              <a:ea typeface="+mn-ea"/>
              <a:cs typeface="+mn-cs"/>
            </a:rPr>
            <a:t>92.9</a:t>
          </a:r>
          <a:r>
            <a:rPr lang="ja-JP" altLang="ja-JP" sz="1100">
              <a:solidFill>
                <a:schemeClr val="tx1"/>
              </a:solidFill>
              <a:effectLst/>
              <a:latin typeface="+mn-lt"/>
              <a:ea typeface="+mn-ea"/>
              <a:cs typeface="+mn-cs"/>
            </a:rPr>
            <a:t>％（鹿児島県</a:t>
          </a:r>
          <a:r>
            <a:rPr lang="en-US" altLang="ja-JP" sz="1100">
              <a:solidFill>
                <a:schemeClr val="tx1"/>
              </a:solidFill>
              <a:effectLst/>
              <a:latin typeface="+mn-lt"/>
              <a:ea typeface="+mn-ea"/>
              <a:cs typeface="+mn-cs"/>
            </a:rPr>
            <a:t>H31.3</a:t>
          </a:r>
          <a:r>
            <a:rPr lang="ja-JP" altLang="ja-JP" sz="1100">
              <a:solidFill>
                <a:schemeClr val="tx1"/>
              </a:solidFill>
              <a:effectLst/>
              <a:latin typeface="+mn-lt"/>
              <a:ea typeface="+mn-ea"/>
              <a:cs typeface="+mn-cs"/>
            </a:rPr>
            <a:t>公表））ことなどから、財政基盤が弱く、財政指数は</a:t>
          </a:r>
          <a:r>
            <a:rPr lang="ja-JP" altLang="en-US" sz="1100">
              <a:solidFill>
                <a:schemeClr val="tx1"/>
              </a:solidFill>
              <a:effectLst/>
              <a:latin typeface="+mn-lt"/>
              <a:ea typeface="+mn-ea"/>
              <a:cs typeface="+mn-cs"/>
            </a:rPr>
            <a:t>前年度比で</a:t>
          </a:r>
          <a:r>
            <a:rPr lang="en-US" altLang="ja-JP" sz="1100">
              <a:solidFill>
                <a:schemeClr val="tx1"/>
              </a:solidFill>
              <a:effectLst/>
              <a:latin typeface="+mn-lt"/>
              <a:ea typeface="+mn-ea"/>
              <a:cs typeface="+mn-cs"/>
            </a:rPr>
            <a:t>0.01</a:t>
          </a:r>
          <a:r>
            <a:rPr lang="ja-JP" altLang="ja-JP" sz="1100">
              <a:solidFill>
                <a:schemeClr val="tx1"/>
              </a:solidFill>
              <a:effectLst/>
              <a:latin typeface="+mn-lt"/>
              <a:ea typeface="+mn-ea"/>
              <a:cs typeface="+mn-cs"/>
            </a:rPr>
            <a:t>ﾎﾟｲﾝﾄ上昇している</a:t>
          </a:r>
          <a:r>
            <a:rPr lang="ja-JP" altLang="en-US" sz="1100">
              <a:solidFill>
                <a:schemeClr val="tx1"/>
              </a:solidFill>
              <a:effectLst/>
              <a:latin typeface="+mn-lt"/>
              <a:ea typeface="+mn-ea"/>
              <a:cs typeface="+mn-cs"/>
            </a:rPr>
            <a:t>ものの</a:t>
          </a:r>
          <a:r>
            <a:rPr lang="ja-JP" altLang="ja-JP" sz="1100">
              <a:solidFill>
                <a:schemeClr val="tx1"/>
              </a:solidFill>
              <a:effectLst/>
              <a:latin typeface="+mn-lt"/>
              <a:ea typeface="+mn-ea"/>
              <a:cs typeface="+mn-cs"/>
            </a:rPr>
            <a:t>、類似団体平均</a:t>
          </a:r>
          <a:r>
            <a:rPr lang="ja-JP" altLang="ja-JP" sz="1100">
              <a:solidFill>
                <a:schemeClr val="dk1"/>
              </a:solidFill>
              <a:effectLst/>
              <a:latin typeface="+mn-lt"/>
              <a:ea typeface="+mn-ea"/>
              <a:cs typeface="+mn-cs"/>
            </a:rPr>
            <a:t>を下回っている。引き続き、人口減少を食い止めるために展開している産業育成施策を中心とした定住促進対策に取り組み、村民所得の向上に努め、税収等の財源確保を図る。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107188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413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107188</xdr:rowOff>
    </xdr:from>
    <xdr:to>
      <xdr:col>19</xdr:col>
      <xdr:colOff>133350</xdr:colOff>
      <xdr:row>44</xdr:row>
      <xdr:rowOff>107188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116840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5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56388</xdr:rowOff>
    </xdr:from>
    <xdr:to>
      <xdr:col>19</xdr:col>
      <xdr:colOff>184150</xdr:colOff>
      <xdr:row>44</xdr:row>
      <xdr:rowOff>157988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142765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ポイント減少しているものの、</a:t>
          </a:r>
          <a:r>
            <a:rPr kumimoji="1" lang="ja-JP" altLang="ja-JP" sz="1100">
              <a:solidFill>
                <a:schemeClr val="dk1"/>
              </a:solidFill>
              <a:effectLst/>
              <a:latin typeface="+mn-lt"/>
              <a:ea typeface="+mn-ea"/>
              <a:cs typeface="+mn-cs"/>
            </a:rPr>
            <a:t>類似団体平均値を上回っている。</a:t>
          </a:r>
          <a:r>
            <a:rPr kumimoji="1" lang="ja-JP" altLang="en-US"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％）増え、</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公債費で</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％）減少していることが経常収支比率の減少に影響している。若い職員を多く抱え、有人</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島が広域に分散していることにより、マンパワーも必要となることから人</a:t>
          </a:r>
          <a:r>
            <a:rPr kumimoji="1" lang="ja-JP" altLang="ja-JP" sz="1100">
              <a:solidFill>
                <a:schemeClr val="dk1"/>
              </a:solidFill>
              <a:effectLst/>
              <a:latin typeface="+mn-lt"/>
              <a:ea typeface="+mn-ea"/>
              <a:cs typeface="+mn-cs"/>
            </a:rPr>
            <a:t>件費の増加が懸念される</a:t>
          </a:r>
          <a:r>
            <a:rPr kumimoji="1" lang="ja-JP" altLang="en-US" sz="110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ため、効率的な運営に努め、</a:t>
          </a:r>
          <a:r>
            <a:rPr kumimoji="1" lang="ja-JP" altLang="en-US" sz="1100">
              <a:solidFill>
                <a:schemeClr val="dk1"/>
              </a:solidFill>
              <a:effectLst/>
              <a:latin typeface="+mn-lt"/>
              <a:ea typeface="+mn-ea"/>
              <a:cs typeface="+mn-cs"/>
            </a:rPr>
            <a:t>経常経費の抑制に努める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140441</xdr:rowOff>
    </xdr:from>
    <xdr:to>
      <xdr:col>23</xdr:col>
      <xdr:colOff>133350</xdr:colOff>
      <xdr:row>63</xdr:row>
      <xdr:rowOff>154517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4179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154517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8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82127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0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63</xdr:row>
      <xdr:rowOff>1694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0103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89641</xdr:rowOff>
    </xdr:from>
    <xdr:to>
      <xdr:col>23</xdr:col>
      <xdr:colOff>184150</xdr:colOff>
      <xdr:row>64</xdr:row>
      <xdr:rowOff>19791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61718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6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117704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有人島７島に要する行政コストに対して、分母となる人口が少数であることから類似団体平均を大きく上回っている。人件費</a:t>
          </a:r>
          <a:r>
            <a:rPr lang="ja-JP" altLang="en-US" sz="1000" b="0" i="0" baseline="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となったため、</a:t>
          </a:r>
          <a:r>
            <a:rPr lang="ja-JP" altLang="ja-JP" sz="1000" b="0" i="0" baseline="0">
              <a:solidFill>
                <a:schemeClr val="dk1"/>
              </a:solidFill>
              <a:effectLst/>
              <a:latin typeface="+mn-lt"/>
              <a:ea typeface="+mn-ea"/>
              <a:cs typeface="+mn-cs"/>
            </a:rPr>
            <a:t>一人あたりの決算額は約</a:t>
          </a:r>
          <a:r>
            <a:rPr lang="en-US" altLang="ja-JP" sz="1000" b="0" i="0" baseline="0">
              <a:solidFill>
                <a:schemeClr val="dk1"/>
              </a:solidFill>
              <a:effectLst/>
              <a:latin typeface="+mn-lt"/>
              <a:ea typeface="+mn-ea"/>
              <a:cs typeface="+mn-cs"/>
            </a:rPr>
            <a:t>95</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7.8</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人件費の増加は</a:t>
          </a:r>
          <a:r>
            <a:rPr kumimoji="1" lang="ja-JP" altLang="en-US" sz="1000">
              <a:solidFill>
                <a:schemeClr val="dk1"/>
              </a:solidFill>
              <a:effectLst/>
              <a:latin typeface="+mn-lt"/>
              <a:ea typeface="+mn-ea"/>
              <a:cs typeface="+mn-cs"/>
            </a:rPr>
            <a:t>、総務費の簡易郵便局運営に関するもので</a:t>
          </a:r>
          <a:r>
            <a:rPr kumimoji="1" lang="en-US" altLang="ja-JP" sz="1000">
              <a:solidFill>
                <a:schemeClr val="dk1"/>
              </a:solidFill>
              <a:effectLst/>
              <a:latin typeface="+mn-lt"/>
              <a:ea typeface="+mn-ea"/>
              <a:cs typeface="+mn-cs"/>
            </a:rPr>
            <a:t>6.6</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62.9</a:t>
          </a:r>
          <a:r>
            <a:rPr kumimoji="1" lang="ja-JP" altLang="en-US" sz="1000">
              <a:solidFill>
                <a:schemeClr val="dk1"/>
              </a:solidFill>
              <a:effectLst/>
              <a:latin typeface="+mn-lt"/>
              <a:ea typeface="+mn-ea"/>
              <a:cs typeface="+mn-cs"/>
            </a:rPr>
            <a:t>％）、教育費における</a:t>
          </a:r>
          <a:r>
            <a:rPr kumimoji="1" lang="en-US" altLang="ja-JP" sz="1000">
              <a:solidFill>
                <a:schemeClr val="dk1"/>
              </a:solidFill>
              <a:effectLst/>
              <a:latin typeface="+mn-lt"/>
              <a:ea typeface="+mn-ea"/>
              <a:cs typeface="+mn-cs"/>
            </a:rPr>
            <a:t>JET</a:t>
          </a:r>
          <a:r>
            <a:rPr kumimoji="1" lang="ja-JP" altLang="en-US" sz="1000">
              <a:solidFill>
                <a:schemeClr val="dk1"/>
              </a:solidFill>
              <a:effectLst/>
              <a:latin typeface="+mn-lt"/>
              <a:ea typeface="+mn-ea"/>
              <a:cs typeface="+mn-cs"/>
            </a:rPr>
            <a:t>ﾌﾟﾛｸﾞﾗﾑ事業で</a:t>
          </a:r>
          <a:r>
            <a:rPr kumimoji="1" lang="en-US" altLang="ja-JP" sz="1000">
              <a:solidFill>
                <a:schemeClr val="dk1"/>
              </a:solidFill>
              <a:effectLst/>
              <a:latin typeface="+mn-lt"/>
              <a:ea typeface="+mn-ea"/>
              <a:cs typeface="+mn-cs"/>
            </a:rPr>
            <a:t>11.2</a:t>
          </a:r>
          <a:r>
            <a:rPr kumimoji="1" lang="ja-JP" altLang="en-US" sz="1000">
              <a:solidFill>
                <a:schemeClr val="dk1"/>
              </a:solidFill>
              <a:effectLst/>
              <a:latin typeface="+mn-lt"/>
              <a:ea typeface="+mn-ea"/>
              <a:cs typeface="+mn-cs"/>
            </a:rPr>
            <a:t>百万円の増（皆増）が大きく影響している。物件費については、黒毛和種優良繁殖雌牛預託事業で</a:t>
          </a:r>
          <a:r>
            <a:rPr kumimoji="1" lang="en-US" altLang="ja-JP" sz="1000">
              <a:solidFill>
                <a:schemeClr val="dk1"/>
              </a:solidFill>
              <a:effectLst/>
              <a:latin typeface="+mn-lt"/>
              <a:ea typeface="+mn-ea"/>
              <a:cs typeface="+mn-cs"/>
            </a:rPr>
            <a:t>6.6</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26.9</a:t>
          </a:r>
          <a:r>
            <a:rPr kumimoji="1" lang="ja-JP" altLang="en-US" sz="1000">
              <a:solidFill>
                <a:schemeClr val="dk1"/>
              </a:solidFill>
              <a:effectLst/>
              <a:latin typeface="+mn-lt"/>
              <a:ea typeface="+mn-ea"/>
              <a:cs typeface="+mn-cs"/>
            </a:rPr>
            <a:t>％）、教育費の村誌編さん事業で</a:t>
          </a:r>
          <a:r>
            <a:rPr kumimoji="1" lang="en-US" altLang="ja-JP" sz="1000">
              <a:solidFill>
                <a:schemeClr val="dk1"/>
              </a:solidFill>
              <a:effectLst/>
              <a:latin typeface="+mn-lt"/>
              <a:ea typeface="+mn-ea"/>
              <a:cs typeface="+mn-cs"/>
            </a:rPr>
            <a:t>5.5</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1,232.3</a:t>
          </a:r>
          <a:r>
            <a:rPr kumimoji="1" lang="ja-JP" altLang="en-US" sz="1000">
              <a:solidFill>
                <a:schemeClr val="dk1"/>
              </a:solidFill>
              <a:effectLst/>
              <a:latin typeface="+mn-lt"/>
              <a:ea typeface="+mn-ea"/>
              <a:cs typeface="+mn-cs"/>
            </a:rPr>
            <a:t>％）増が大きく影響している</a:t>
          </a:r>
          <a:r>
            <a:rPr kumimoji="1" lang="ja-JP" altLang="ja-JP"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引き続き定員管理を含め効率的な運営に努める。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61389</xdr:rowOff>
    </xdr:from>
    <xdr:to>
      <xdr:col>23</xdr:col>
      <xdr:colOff>133350</xdr:colOff>
      <xdr:row>88</xdr:row>
      <xdr:rowOff>170728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48989"/>
          <a:ext cx="838200" cy="10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61389</xdr:rowOff>
    </xdr:from>
    <xdr:to>
      <xdr:col>19</xdr:col>
      <xdr:colOff>133350</xdr:colOff>
      <xdr:row>88</xdr:row>
      <xdr:rowOff>79758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5148989"/>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79758</xdr:rowOff>
    </xdr:from>
    <xdr:to>
      <xdr:col>15</xdr:col>
      <xdr:colOff>82550</xdr:colOff>
      <xdr:row>88</xdr:row>
      <xdr:rowOff>114991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5167358"/>
          <a:ext cx="889000" cy="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46672</xdr:rowOff>
    </xdr:from>
    <xdr:to>
      <xdr:col>11</xdr:col>
      <xdr:colOff>31750</xdr:colOff>
      <xdr:row>88</xdr:row>
      <xdr:rowOff>114991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5134272"/>
          <a:ext cx="8890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119928</xdr:rowOff>
    </xdr:from>
    <xdr:to>
      <xdr:col>23</xdr:col>
      <xdr:colOff>184150</xdr:colOff>
      <xdr:row>89</xdr:row>
      <xdr:rowOff>50078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92005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10589</xdr:rowOff>
    </xdr:from>
    <xdr:to>
      <xdr:col>19</xdr:col>
      <xdr:colOff>184150</xdr:colOff>
      <xdr:row>88</xdr:row>
      <xdr:rowOff>112189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96966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8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28958</xdr:rowOff>
    </xdr:from>
    <xdr:to>
      <xdr:col>15</xdr:col>
      <xdr:colOff>133350</xdr:colOff>
      <xdr:row>88</xdr:row>
      <xdr:rowOff>130558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1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115335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20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64191</xdr:rowOff>
    </xdr:from>
    <xdr:to>
      <xdr:col>11</xdr:col>
      <xdr:colOff>82550</xdr:colOff>
      <xdr:row>88</xdr:row>
      <xdr:rowOff>165791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51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150568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2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167322</xdr:rowOff>
    </xdr:from>
    <xdr:to>
      <xdr:col>7</xdr:col>
      <xdr:colOff>31750</xdr:colOff>
      <xdr:row>88</xdr:row>
      <xdr:rowOff>97472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50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82249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年度においては、給料表上の引上げ率が国の引上げ率に対し、</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増加していること、職員の採用・経験退職や経験年数階層の変動指数が</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していることから前年度</a:t>
          </a:r>
          <a:r>
            <a:rPr kumimoji="1" lang="ja-JP" altLang="en-US" sz="1100" b="0" i="0" baseline="0">
              <a:solidFill>
                <a:schemeClr val="dk1"/>
              </a:solidFill>
              <a:effectLst/>
              <a:latin typeface="+mn-lt"/>
              <a:ea typeface="+mn-ea"/>
              <a:cs typeface="+mn-cs"/>
            </a:rPr>
            <a:t>比</a:t>
          </a:r>
          <a:r>
            <a:rPr kumimoji="1" lang="en-US" altLang="ja-JP" sz="1100" b="0" i="0" baseline="0">
              <a:solidFill>
                <a:schemeClr val="dk1"/>
              </a:solidFill>
              <a:effectLst/>
              <a:latin typeface="+mn-lt"/>
              <a:ea typeface="+mn-ea"/>
              <a:cs typeface="+mn-cs"/>
            </a:rPr>
            <a:t>2.1</a:t>
          </a:r>
          <a:r>
            <a:rPr kumimoji="1" lang="ja-JP" altLang="en-US" sz="1100" b="0" i="0" baseline="0">
              <a:solidFill>
                <a:schemeClr val="dk1"/>
              </a:solidFill>
              <a:effectLst/>
              <a:latin typeface="+mn-lt"/>
              <a:ea typeface="+mn-ea"/>
              <a:cs typeface="+mn-cs"/>
            </a:rPr>
            <a:t>ﾎﾟｲﾝﾄ上昇している</a:t>
          </a:r>
          <a:r>
            <a:rPr kumimoji="1" lang="ja-JP" altLang="ja-JP" sz="1100" b="0" i="0" baseline="0">
              <a:solidFill>
                <a:schemeClr val="dk1"/>
              </a:solidFill>
              <a:effectLst/>
              <a:latin typeface="+mn-lt"/>
              <a:ea typeface="+mn-ea"/>
              <a:cs typeface="+mn-cs"/>
            </a:rPr>
            <a:t>。全国平均、類似団体平均に対して下回っている状況であるが、今後においても、国や県、周辺市町村の動向を参考に給与の適正化に努める</a:t>
          </a:r>
          <a:r>
            <a:rPr kumimoji="1" lang="en-US"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161925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5233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35243</xdr:rowOff>
    </xdr:from>
    <xdr:to>
      <xdr:col>77</xdr:col>
      <xdr:colOff>44450</xdr:colOff>
      <xdr:row>86</xdr:row>
      <xdr:rowOff>107632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799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35243</xdr:rowOff>
    </xdr:from>
    <xdr:to>
      <xdr:col>72</xdr:col>
      <xdr:colOff>203200</xdr:colOff>
      <xdr:row>86</xdr:row>
      <xdr:rowOff>125730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799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2539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56832</xdr:rowOff>
    </xdr:from>
    <xdr:to>
      <xdr:col>77</xdr:col>
      <xdr:colOff>95250</xdr:colOff>
      <xdr:row>86</xdr:row>
      <xdr:rowOff>158432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168609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155893</xdr:rowOff>
    </xdr:from>
    <xdr:to>
      <xdr:col>73</xdr:col>
      <xdr:colOff>44450</xdr:colOff>
      <xdr:row>86</xdr:row>
      <xdr:rowOff>86043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96220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人口が減少したことで</a:t>
          </a:r>
          <a:r>
            <a:rPr kumimoji="1" lang="ja-JP" altLang="ja-JP" sz="1100">
              <a:solidFill>
                <a:schemeClr val="dk1"/>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5.71</a:t>
          </a:r>
          <a:r>
            <a:rPr kumimoji="1" lang="ja-JP" altLang="ja-JP" sz="1100">
              <a:solidFill>
                <a:schemeClr val="dk1"/>
              </a:solidFill>
              <a:effectLst/>
              <a:latin typeface="+mn-lt"/>
              <a:ea typeface="+mn-ea"/>
              <a:cs typeface="+mn-cs"/>
            </a:rPr>
            <a:t>人増加している。</a:t>
          </a:r>
          <a:r>
            <a:rPr lang="ja-JP" altLang="ja-JP" sz="1100" b="0" i="0" baseline="0">
              <a:solidFill>
                <a:schemeClr val="dk1"/>
              </a:solidFill>
              <a:effectLst/>
              <a:latin typeface="+mn-lt"/>
              <a:ea typeface="+mn-ea"/>
              <a:cs typeface="+mn-cs"/>
            </a:rPr>
            <a:t>有人離島を複数かかえているため、人口規模に対して、人的にも財的にも大きな負担をしいられていることから、類似団体の平均を大きく上回っている。行政サービスを低下させることなく、引き続き、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48551</xdr:rowOff>
    </xdr:from>
    <xdr:to>
      <xdr:col>81</xdr:col>
      <xdr:colOff>44450</xdr:colOff>
      <xdr:row>66</xdr:row>
      <xdr:rowOff>73932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92801"/>
          <a:ext cx="838200" cy="1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48551</xdr:rowOff>
    </xdr:from>
    <xdr:to>
      <xdr:col>77</xdr:col>
      <xdr:colOff>44450</xdr:colOff>
      <xdr:row>65</xdr:row>
      <xdr:rowOff>122319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192801"/>
          <a:ext cx="889000" cy="7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107497</xdr:rowOff>
    </xdr:from>
    <xdr:to>
      <xdr:col>72</xdr:col>
      <xdr:colOff>203200</xdr:colOff>
      <xdr:row>65</xdr:row>
      <xdr:rowOff>122319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251747"/>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107497</xdr:rowOff>
    </xdr:from>
    <xdr:to>
      <xdr:col>68</xdr:col>
      <xdr:colOff>152400</xdr:colOff>
      <xdr:row>65</xdr:row>
      <xdr:rowOff>154722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1251747"/>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23132</xdr:rowOff>
    </xdr:from>
    <xdr:to>
      <xdr:col>81</xdr:col>
      <xdr:colOff>95250</xdr:colOff>
      <xdr:row>66</xdr:row>
      <xdr:rowOff>124732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3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90459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3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169201</xdr:rowOff>
    </xdr:from>
    <xdr:to>
      <xdr:col>77</xdr:col>
      <xdr:colOff>95250</xdr:colOff>
      <xdr:row>65</xdr:row>
      <xdr:rowOff>99351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1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84128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22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71519</xdr:rowOff>
    </xdr:from>
    <xdr:to>
      <xdr:col>73</xdr:col>
      <xdr:colOff>44450</xdr:colOff>
      <xdr:row>66</xdr:row>
      <xdr:rowOff>1669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157896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56697</xdr:rowOff>
    </xdr:from>
    <xdr:to>
      <xdr:col>68</xdr:col>
      <xdr:colOff>203200</xdr:colOff>
      <xdr:row>65</xdr:row>
      <xdr:rowOff>158297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143074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28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103922</xdr:rowOff>
    </xdr:from>
    <xdr:to>
      <xdr:col>64</xdr:col>
      <xdr:colOff>152400</xdr:colOff>
      <xdr:row>66</xdr:row>
      <xdr:rowOff>34072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2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18849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3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年度は前年度比で公債費比率が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ポイント上昇した。その主な要因は、普通交付税が前年度比で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たことに伴い、標準財政規模で</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ためである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地方債発行についてシミレーションを的確に行い公債費比率の上昇に注意を払い、交付税措置率の低い地方債の借入れの抑制を行う。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71374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2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165608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3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47244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93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47244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9608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が将来負担額を上回っているため、将来負担比率は発生していないが、平成３０年度から大型事業（ﾌﾞﾛｰﾄﾞﾊﾞﾝﾄﾞ再整備、防災行政無線整備、庁舎耐震化など）がスタートし、それらに伴う起債、基金の取り崩しを行なわなければならず、今後数年は将来負担比率が上昇する懸念がある。公共施設の修繕のための基金創設や、起債枠の設定などの対応を図り、将来の負担要因を減ら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年連続で増加し類似団体の平均と比較すると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ポント高くなった。簡易郵便局職員の配置、</a:t>
          </a:r>
          <a:r>
            <a:rPr lang="en-US" altLang="ja-JP" sz="1100" b="0" i="0" baseline="0">
              <a:solidFill>
                <a:schemeClr val="dk1"/>
              </a:solidFill>
              <a:effectLst/>
              <a:latin typeface="+mn-lt"/>
              <a:ea typeface="+mn-ea"/>
              <a:cs typeface="+mn-cs"/>
            </a:rPr>
            <a:t>JET</a:t>
          </a:r>
          <a:r>
            <a:rPr lang="ja-JP" altLang="en-US" sz="1100" b="0" i="0" baseline="0">
              <a:solidFill>
                <a:schemeClr val="dk1"/>
              </a:solidFill>
              <a:effectLst/>
              <a:latin typeface="+mn-lt"/>
              <a:ea typeface="+mn-ea"/>
              <a:cs typeface="+mn-cs"/>
            </a:rPr>
            <a:t>ﾌﾟﾛｸﾞﾗﾑ事業の</a:t>
          </a:r>
          <a:r>
            <a:rPr lang="en-US" altLang="ja-JP" sz="1100" b="0" i="0" baseline="0">
              <a:solidFill>
                <a:schemeClr val="dk1"/>
              </a:solidFill>
              <a:effectLst/>
              <a:latin typeface="+mn-lt"/>
              <a:ea typeface="+mn-ea"/>
              <a:cs typeface="+mn-cs"/>
            </a:rPr>
            <a:t>ALT</a:t>
          </a:r>
          <a:r>
            <a:rPr lang="ja-JP" altLang="ja-JP" sz="1100" b="0" i="0" baseline="0">
              <a:solidFill>
                <a:schemeClr val="dk1"/>
              </a:solidFill>
              <a:effectLst/>
              <a:latin typeface="+mn-lt"/>
              <a:ea typeface="+mn-ea"/>
              <a:cs typeface="+mn-cs"/>
            </a:rPr>
            <a:t>の配置による影響である。退職者の不補充で人件費を抑制してきたが、人口激減対策、子育て</a:t>
          </a:r>
          <a:r>
            <a:rPr lang="ja-JP" altLang="en-US" sz="1100" b="0" i="0" baseline="0">
              <a:solidFill>
                <a:schemeClr val="dk1"/>
              </a:solidFill>
              <a:effectLst/>
              <a:latin typeface="+mn-lt"/>
              <a:ea typeface="+mn-ea"/>
              <a:cs typeface="+mn-cs"/>
            </a:rPr>
            <a:t>対策</a:t>
          </a:r>
          <a:r>
            <a:rPr lang="ja-JP" altLang="ja-JP" sz="1100" b="0" i="0" baseline="0">
              <a:solidFill>
                <a:schemeClr val="dk1"/>
              </a:solidFill>
              <a:effectLst/>
              <a:latin typeface="+mn-lt"/>
              <a:ea typeface="+mn-ea"/>
              <a:cs typeface="+mn-cs"/>
            </a:rPr>
            <a:t>、医療・介護環境の充実、産業振興などの対策のため、ここ数年、新規職員を積極的に採用している。これらの人件費が将来的に大きな負担となることが予想されることから、全体業務の内容精査、効率化を図り、人件費の抑制、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経常収支比率に占める物件費の比率は、</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ﾎﾟｲﾝﾄ上昇し、類似団体との差が大きくなっている。</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については、総務費における定住促進対策事業で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％）、教育費の</a:t>
          </a:r>
          <a:r>
            <a:rPr kumimoji="1" lang="en-US" altLang="ja-JP" sz="1100">
              <a:solidFill>
                <a:schemeClr val="dk1"/>
              </a:solidFill>
              <a:effectLst/>
              <a:latin typeface="+mn-lt"/>
              <a:ea typeface="+mn-ea"/>
              <a:cs typeface="+mn-cs"/>
            </a:rPr>
            <a:t>JET</a:t>
          </a:r>
          <a:r>
            <a:rPr kumimoji="1" lang="ja-JP" altLang="ja-JP" sz="1100">
              <a:solidFill>
                <a:schemeClr val="dk1"/>
              </a:solidFill>
              <a:effectLst/>
              <a:latin typeface="+mn-lt"/>
              <a:ea typeface="+mn-ea"/>
              <a:cs typeface="+mn-cs"/>
            </a:rPr>
            <a:t>ﾌﾟﾛｸﾞﾗﾑ事業で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百万円の増加（皆増）が</a:t>
          </a:r>
          <a:r>
            <a:rPr kumimoji="1" lang="ja-JP" altLang="en-US" sz="1100">
              <a:solidFill>
                <a:schemeClr val="dk1"/>
              </a:solidFill>
              <a:effectLst/>
              <a:latin typeface="+mn-lt"/>
              <a:ea typeface="+mn-ea"/>
              <a:cs typeface="+mn-cs"/>
            </a:rPr>
            <a:t>大きく影響している。</a:t>
          </a:r>
          <a:r>
            <a:rPr lang="ja-JP"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今後も人口対策に係る産業振興等の事業のほか、ブロードバンド施設や子育て関連事業、介護事業などの需要が伸びると考えられることから、緊急・重要な事業を見極め、効率のよい財政運営に努める。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18</xdr:row>
      <xdr:rowOff>90424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170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80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6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十島村が扶助費の比率が低い要因については、医療福祉施設等が脆弱であることも一つの要因として考えられる。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村単独の扶助費については、平成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年度から制度の見直しを実施し、財政への負担軽減に努め</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おり、今後についても財政状況をみながら抑制に努める。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9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53</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繰出金については、</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16.5</a:t>
          </a:r>
          <a:r>
            <a:rPr lang="ja-JP" altLang="ja-JP" sz="1100" b="0" i="0" baseline="0">
              <a:solidFill>
                <a:schemeClr val="dk1"/>
              </a:solidFill>
              <a:effectLst/>
              <a:latin typeface="+mn-lt"/>
              <a:ea typeface="+mn-ea"/>
              <a:cs typeface="+mn-cs"/>
            </a:rPr>
            <a:t>％）の減となって</a:t>
          </a:r>
          <a:r>
            <a:rPr lang="ja-JP" altLang="en-US" sz="1100" b="0" i="0" baseline="0">
              <a:solidFill>
                <a:schemeClr val="dk1"/>
              </a:solidFill>
              <a:effectLst/>
              <a:latin typeface="+mn-lt"/>
              <a:ea typeface="+mn-ea"/>
              <a:cs typeface="+mn-cs"/>
            </a:rPr>
            <a:t>いるものの、</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ﾎﾟｲﾝﾄ増加している。対前年度比で介護特会への繰出金で</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百円（</a:t>
          </a:r>
          <a:r>
            <a:rPr lang="en-US" altLang="ja-JP" sz="1100" b="0" i="0" baseline="0">
              <a:solidFill>
                <a:schemeClr val="dk1"/>
              </a:solidFill>
              <a:effectLst/>
              <a:latin typeface="+mn-lt"/>
              <a:ea typeface="+mn-ea"/>
              <a:cs typeface="+mn-cs"/>
            </a:rPr>
            <a:t>6.3</a:t>
          </a:r>
          <a:r>
            <a:rPr lang="ja-JP" altLang="en-US" sz="1100" b="0" i="0" baseline="0">
              <a:solidFill>
                <a:schemeClr val="dk1"/>
              </a:solidFill>
              <a:effectLst/>
              <a:latin typeface="+mn-lt"/>
              <a:ea typeface="+mn-ea"/>
              <a:cs typeface="+mn-cs"/>
            </a:rPr>
            <a:t>％）増加しているものの、国保特会への繰出金で</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28.6</a:t>
          </a:r>
          <a:r>
            <a:rPr lang="ja-JP" altLang="en-US" sz="1100" b="0" i="0" baseline="0">
              <a:solidFill>
                <a:schemeClr val="dk1"/>
              </a:solidFill>
              <a:effectLst/>
              <a:latin typeface="+mn-lt"/>
              <a:ea typeface="+mn-ea"/>
              <a:cs typeface="+mn-cs"/>
            </a:rPr>
            <a:t>％）減、簡易水道特会への繰出金で</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17.3</a:t>
          </a:r>
          <a:r>
            <a:rPr lang="ja-JP" altLang="en-US" sz="1100" b="0" i="0" baseline="0">
              <a:solidFill>
                <a:schemeClr val="dk1"/>
              </a:solidFill>
              <a:effectLst/>
              <a:latin typeface="+mn-lt"/>
              <a:ea typeface="+mn-ea"/>
              <a:cs typeface="+mn-cs"/>
            </a:rPr>
            <a:t>％）減が影響している。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49276</xdr:rowOff>
    </xdr:from>
    <xdr:to>
      <xdr:col>82</xdr:col>
      <xdr:colOff>107950</xdr:colOff>
      <xdr:row>54</xdr:row>
      <xdr:rowOff>53848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307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40132</xdr:rowOff>
    </xdr:from>
    <xdr:to>
      <xdr:col>78</xdr:col>
      <xdr:colOff>69850</xdr:colOff>
      <xdr:row>54</xdr:row>
      <xdr:rowOff>49276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298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40132</xdr:rowOff>
    </xdr:from>
    <xdr:to>
      <xdr:col>73</xdr:col>
      <xdr:colOff>180975</xdr:colOff>
      <xdr:row>54</xdr:row>
      <xdr:rowOff>40132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98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40132</xdr:rowOff>
    </xdr:from>
    <xdr:to>
      <xdr:col>69</xdr:col>
      <xdr:colOff>92075</xdr:colOff>
      <xdr:row>54</xdr:row>
      <xdr:rowOff>49276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298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xdr:rowOff>
    </xdr:from>
    <xdr:to>
      <xdr:col>82</xdr:col>
      <xdr:colOff>158750</xdr:colOff>
      <xdr:row>54</xdr:row>
      <xdr:rowOff>104648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19575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169926</xdr:rowOff>
    </xdr:from>
    <xdr:to>
      <xdr:col>78</xdr:col>
      <xdr:colOff>120650</xdr:colOff>
      <xdr:row>54</xdr:row>
      <xdr:rowOff>100076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110253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02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160782</xdr:rowOff>
    </xdr:from>
    <xdr:to>
      <xdr:col>74</xdr:col>
      <xdr:colOff>31750</xdr:colOff>
      <xdr:row>54</xdr:row>
      <xdr:rowOff>90932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101109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160782</xdr:rowOff>
    </xdr:from>
    <xdr:to>
      <xdr:col>69</xdr:col>
      <xdr:colOff>142875</xdr:colOff>
      <xdr:row>54</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101109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169926</xdr:rowOff>
    </xdr:from>
    <xdr:to>
      <xdr:col>65</xdr:col>
      <xdr:colOff>53975</xdr:colOff>
      <xdr:row>54</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類似団体の平均を下回っている。補助費は、前年度比で</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％）の減とな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、補助費等の割合は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下がった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今後、更なる人口対策を講じていく中で、産業分野の育成、</a:t>
          </a:r>
          <a:r>
            <a:rPr lang="en-US" altLang="ja-JP" sz="1100" b="0" i="0" baseline="0">
              <a:solidFill>
                <a:schemeClr val="dk1"/>
              </a:solidFill>
              <a:effectLst/>
              <a:latin typeface="+mn-lt"/>
              <a:ea typeface="+mn-ea"/>
              <a:cs typeface="+mn-cs"/>
            </a:rPr>
            <a:t>UI</a:t>
          </a:r>
          <a:r>
            <a:rPr lang="ja-JP" altLang="ja-JP" sz="1100" b="0" i="0" baseline="0">
              <a:solidFill>
                <a:schemeClr val="dk1"/>
              </a:solidFill>
              <a:effectLst/>
              <a:latin typeface="+mn-lt"/>
              <a:ea typeface="+mn-ea"/>
              <a:cs typeface="+mn-cs"/>
            </a:rPr>
            <a:t>ﾀｰﾝ者の生活基盤の確立を支援するための補助費の要望が予想されるが、制度の実態及び効果を検証しながら終期の設定を含め随時見直しをしてい</a:t>
          </a:r>
          <a:r>
            <a:rPr lang="ja-JP" altLang="en-US" sz="1100" b="0" i="0" baseline="0">
              <a:solidFill>
                <a:schemeClr val="dk1"/>
              </a:solidFill>
              <a:effectLst/>
              <a:latin typeface="+mn-lt"/>
              <a:ea typeface="+mn-ea"/>
              <a:cs typeface="+mn-cs"/>
            </a:rPr>
            <a:t>くこととする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922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874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公債費については、類似団体でもっとも高くなっている。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財政力が弱いことから今後も港湾、通信、道路、防災対策を中心にまだ多くの地方債を必要とするが、シミレーションを的確に行い地方債残高の減少に努める。なお、平成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年度から複数年に</a:t>
          </a:r>
          <a:r>
            <a:rPr lang="ja-JP" altLang="en-US" sz="1100" b="0" i="0" baseline="0">
              <a:solidFill>
                <a:schemeClr val="dk1"/>
              </a:solidFill>
              <a:effectLst/>
              <a:latin typeface="+mn-lt"/>
              <a:ea typeface="+mn-ea"/>
              <a:cs typeface="+mn-cs"/>
            </a:rPr>
            <a:t>わたる</a:t>
          </a:r>
          <a:r>
            <a:rPr lang="ja-JP" altLang="ja-JP" sz="1100" b="0" i="0" baseline="0">
              <a:solidFill>
                <a:schemeClr val="dk1"/>
              </a:solidFill>
              <a:effectLst/>
              <a:latin typeface="+mn-lt"/>
              <a:ea typeface="+mn-ea"/>
              <a:cs typeface="+mn-cs"/>
            </a:rPr>
            <a:t>大規模事業がスタートし、平成</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年度に公債費のピークを迎えることが予想されるため、ここ数年は状況を注視していく必要がある。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161289</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8772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43180</xdr:rowOff>
    </xdr:from>
    <xdr:to>
      <xdr:col>19</xdr:col>
      <xdr:colOff>187325</xdr:colOff>
      <xdr:row>81</xdr:row>
      <xdr:rowOff>54611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930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865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86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110489</xdr:rowOff>
    </xdr:from>
    <xdr:to>
      <xdr:col>24</xdr:col>
      <xdr:colOff>76200</xdr:colOff>
      <xdr:row>81</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19066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3811</xdr:rowOff>
    </xdr:from>
    <xdr:to>
      <xdr:col>20</xdr:col>
      <xdr:colOff>38100</xdr:colOff>
      <xdr:row>81</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163830</xdr:rowOff>
    </xdr:from>
    <xdr:to>
      <xdr:col>15</xdr:col>
      <xdr:colOff>149225</xdr:colOff>
      <xdr:row>81</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78757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0</xdr:rowOff>
    </xdr:from>
    <xdr:to>
      <xdr:col>6</xdr:col>
      <xdr:colOff>171450</xdr:colOff>
      <xdr:row>81</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公債費以外の経常収支比率は類似団体の中でも低くなっているが、特別会計への繰出金については、料金の見直し、保険料の適正化に努め、普通会計の負担軽減に努める。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74</xdr:row>
      <xdr:rowOff>159004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23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60706</xdr:rowOff>
    </xdr:from>
    <xdr:to>
      <xdr:col>78</xdr:col>
      <xdr:colOff>69850</xdr:colOff>
      <xdr:row>74</xdr:row>
      <xdr:rowOff>136144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74800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60706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954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133858</xdr:rowOff>
    </xdr:from>
    <xdr:to>
      <xdr:col>69</xdr:col>
      <xdr:colOff>92075</xdr:colOff>
      <xdr:row>74</xdr:row>
      <xdr:rowOff>8128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649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124731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xdr:rowOff>
    </xdr:from>
    <xdr:to>
      <xdr:col>74</xdr:col>
      <xdr:colOff>31750</xdr:colOff>
      <xdr:row>74</xdr:row>
      <xdr:rowOff>111506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121683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83058</xdr:rowOff>
    </xdr:from>
    <xdr:to>
      <xdr:col>65</xdr:col>
      <xdr:colOff>53975</xdr:colOff>
      <xdr:row>74</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23385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106645</xdr:rowOff>
    </xdr:from>
    <xdr:to>
      <xdr:col>29</xdr:col>
      <xdr:colOff>127000</xdr:colOff>
      <xdr:row>13</xdr:row>
      <xdr:rowOff>58159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211670"/>
          <a:ext cx="647700" cy="12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58159</xdr:rowOff>
    </xdr:from>
    <xdr:to>
      <xdr:col>26</xdr:col>
      <xdr:colOff>50800</xdr:colOff>
      <xdr:row>13</xdr:row>
      <xdr:rowOff>109426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334634"/>
          <a:ext cx="698500" cy="5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109396</xdr:rowOff>
    </xdr:from>
    <xdr:to>
      <xdr:col>22</xdr:col>
      <xdr:colOff>114300</xdr:colOff>
      <xdr:row>13</xdr:row>
      <xdr:rowOff>109426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385871"/>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109396</xdr:rowOff>
    </xdr:from>
    <xdr:to>
      <xdr:col>18</xdr:col>
      <xdr:colOff>177800</xdr:colOff>
      <xdr:row>13</xdr:row>
      <xdr:rowOff>121729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385871"/>
          <a:ext cx="698500" cy="1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55845</xdr:rowOff>
    </xdr:from>
    <xdr:to>
      <xdr:col>29</xdr:col>
      <xdr:colOff>177800</xdr:colOff>
      <xdr:row>12</xdr:row>
      <xdr:rowOff>157445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16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2522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1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7359</xdr:rowOff>
    </xdr:from>
    <xdr:to>
      <xdr:col>26</xdr:col>
      <xdr:colOff>101600</xdr:colOff>
      <xdr:row>13</xdr:row>
      <xdr:rowOff>108959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28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119136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5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58626</xdr:rowOff>
    </xdr:from>
    <xdr:to>
      <xdr:col>22</xdr:col>
      <xdr:colOff>165100</xdr:colOff>
      <xdr:row>13</xdr:row>
      <xdr:rowOff>160226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33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170403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1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58596</xdr:rowOff>
    </xdr:from>
    <xdr:to>
      <xdr:col>19</xdr:col>
      <xdr:colOff>38100</xdr:colOff>
      <xdr:row>13</xdr:row>
      <xdr:rowOff>160196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3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170373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10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70929</xdr:rowOff>
    </xdr:from>
    <xdr:to>
      <xdr:col>15</xdr:col>
      <xdr:colOff>101600</xdr:colOff>
      <xdr:row>14</xdr:row>
      <xdr:rowOff>1079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4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11256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11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206173</xdr:rowOff>
    </xdr:from>
    <xdr:to>
      <xdr:col>29</xdr:col>
      <xdr:colOff>127000</xdr:colOff>
      <xdr:row>33</xdr:row>
      <xdr:rowOff>277976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30723"/>
          <a:ext cx="647700" cy="7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206173</xdr:rowOff>
    </xdr:from>
    <xdr:to>
      <xdr:col>26</xdr:col>
      <xdr:colOff>50800</xdr:colOff>
      <xdr:row>37</xdr:row>
      <xdr:rowOff>146120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30723"/>
          <a:ext cx="698500" cy="11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206676</xdr:rowOff>
    </xdr:from>
    <xdr:to>
      <xdr:col>22</xdr:col>
      <xdr:colOff>114300</xdr:colOff>
      <xdr:row>37</xdr:row>
      <xdr:rowOff>146120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74126"/>
          <a:ext cx="698500" cy="79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182294</xdr:rowOff>
    </xdr:from>
    <xdr:to>
      <xdr:col>18</xdr:col>
      <xdr:colOff>177800</xdr:colOff>
      <xdr:row>34</xdr:row>
      <xdr:rowOff>206676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49744"/>
          <a:ext cx="698500" cy="2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227176</xdr:rowOff>
    </xdr:from>
    <xdr:to>
      <xdr:col>29</xdr:col>
      <xdr:colOff>177800</xdr:colOff>
      <xdr:row>33</xdr:row>
      <xdr:rowOff>328776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173853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9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155373</xdr:rowOff>
    </xdr:from>
    <xdr:to>
      <xdr:col>26</xdr:col>
      <xdr:colOff>101600</xdr:colOff>
      <xdr:row>33</xdr:row>
      <xdr:rowOff>256973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7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95700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48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95320</xdr:rowOff>
    </xdr:from>
    <xdr:to>
      <xdr:col>22</xdr:col>
      <xdr:colOff>165100</xdr:colOff>
      <xdr:row>37</xdr:row>
      <xdr:rowOff>196920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181697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0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155876</xdr:rowOff>
    </xdr:from>
    <xdr:to>
      <xdr:col>19</xdr:col>
      <xdr:colOff>38100</xdr:colOff>
      <xdr:row>34</xdr:row>
      <xdr:rowOff>257476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2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267653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9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131494</xdr:rowOff>
    </xdr:from>
    <xdr:to>
      <xdr:col>15</xdr:col>
      <xdr:colOff>101600</xdr:colOff>
      <xdr:row>34</xdr:row>
      <xdr:rowOff>233094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9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243271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6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43505</xdr:rowOff>
    </xdr:from>
    <xdr:to>
      <xdr:col>24</xdr:col>
      <xdr:colOff>63500</xdr:colOff>
      <xdr:row>31</xdr:row>
      <xdr:rowOff>3084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187005"/>
          <a:ext cx="838200" cy="1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3084</xdr:rowOff>
    </xdr:from>
    <xdr:to>
      <xdr:col>19</xdr:col>
      <xdr:colOff>177800</xdr:colOff>
      <xdr:row>31</xdr:row>
      <xdr:rowOff>79777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318034"/>
          <a:ext cx="8890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62090</xdr:rowOff>
    </xdr:from>
    <xdr:to>
      <xdr:col>15</xdr:col>
      <xdr:colOff>50800</xdr:colOff>
      <xdr:row>31</xdr:row>
      <xdr:rowOff>79777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377040"/>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62090</xdr:rowOff>
    </xdr:from>
    <xdr:to>
      <xdr:col>10</xdr:col>
      <xdr:colOff>114300</xdr:colOff>
      <xdr:row>31</xdr:row>
      <xdr:rowOff>89447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377040"/>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164155</xdr:rowOff>
    </xdr:from>
    <xdr:to>
      <xdr:col>24</xdr:col>
      <xdr:colOff>114300</xdr:colOff>
      <xdr:row>30</xdr:row>
      <xdr:rowOff>94305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1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117182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0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123734</xdr:rowOff>
    </xdr:from>
    <xdr:to>
      <xdr:col>20</xdr:col>
      <xdr:colOff>38100</xdr:colOff>
      <xdr:row>31</xdr:row>
      <xdr:rowOff>53884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70411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04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28977</xdr:rowOff>
    </xdr:from>
    <xdr:to>
      <xdr:col>15</xdr:col>
      <xdr:colOff>101600</xdr:colOff>
      <xdr:row>31</xdr:row>
      <xdr:rowOff>130577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147104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11290</xdr:rowOff>
    </xdr:from>
    <xdr:to>
      <xdr:col>10</xdr:col>
      <xdr:colOff>165100</xdr:colOff>
      <xdr:row>31</xdr:row>
      <xdr:rowOff>112890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3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129417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10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38647</xdr:rowOff>
    </xdr:from>
    <xdr:to>
      <xdr:col>6</xdr:col>
      <xdr:colOff>38100</xdr:colOff>
      <xdr:row>31</xdr:row>
      <xdr:rowOff>140247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3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156774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1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155215</xdr:rowOff>
    </xdr:from>
    <xdr:to>
      <xdr:col>24</xdr:col>
      <xdr:colOff>63500</xdr:colOff>
      <xdr:row>53</xdr:row>
      <xdr:rowOff>43148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70615"/>
          <a:ext cx="8382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143860</xdr:rowOff>
    </xdr:from>
    <xdr:to>
      <xdr:col>19</xdr:col>
      <xdr:colOff>177800</xdr:colOff>
      <xdr:row>53</xdr:row>
      <xdr:rowOff>43148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059260"/>
          <a:ext cx="889000" cy="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92290</xdr:rowOff>
    </xdr:from>
    <xdr:to>
      <xdr:col>15</xdr:col>
      <xdr:colOff>50800</xdr:colOff>
      <xdr:row>52</xdr:row>
      <xdr:rowOff>143860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007690"/>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92290</xdr:rowOff>
    </xdr:from>
    <xdr:to>
      <xdr:col>10</xdr:col>
      <xdr:colOff>114300</xdr:colOff>
      <xdr:row>53</xdr:row>
      <xdr:rowOff>22729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007690"/>
          <a:ext cx="889000" cy="1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104415</xdr:rowOff>
    </xdr:from>
    <xdr:to>
      <xdr:col>24</xdr:col>
      <xdr:colOff>114300</xdr:colOff>
      <xdr:row>53</xdr:row>
      <xdr:rowOff>34565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127292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163798</xdr:rowOff>
    </xdr:from>
    <xdr:to>
      <xdr:col>20</xdr:col>
      <xdr:colOff>38100</xdr:colOff>
      <xdr:row>53</xdr:row>
      <xdr:rowOff>93948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110475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85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93060</xdr:rowOff>
    </xdr:from>
    <xdr:to>
      <xdr:col>15</xdr:col>
      <xdr:colOff>101600</xdr:colOff>
      <xdr:row>53</xdr:row>
      <xdr:rowOff>23210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39737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78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41490</xdr:rowOff>
    </xdr:from>
    <xdr:to>
      <xdr:col>10</xdr:col>
      <xdr:colOff>165100</xdr:colOff>
      <xdr:row>52</xdr:row>
      <xdr:rowOff>143090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9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159617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73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143379</xdr:rowOff>
    </xdr:from>
    <xdr:to>
      <xdr:col>6</xdr:col>
      <xdr:colOff>38100</xdr:colOff>
      <xdr:row>53</xdr:row>
      <xdr:rowOff>73529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90056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8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164450</xdr:rowOff>
    </xdr:from>
    <xdr:to>
      <xdr:col>24</xdr:col>
      <xdr:colOff>63500</xdr:colOff>
      <xdr:row>78</xdr:row>
      <xdr:rowOff>166453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7550"/>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161097</xdr:rowOff>
    </xdr:from>
    <xdr:to>
      <xdr:col>19</xdr:col>
      <xdr:colOff>177800</xdr:colOff>
      <xdr:row>78</xdr:row>
      <xdr:rowOff>166453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4197"/>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161097</xdr:rowOff>
    </xdr:from>
    <xdr:to>
      <xdr:col>15</xdr:col>
      <xdr:colOff>50800</xdr:colOff>
      <xdr:row>79</xdr:row>
      <xdr:rowOff>14435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4197"/>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8789</xdr:rowOff>
    </xdr:from>
    <xdr:to>
      <xdr:col>10</xdr:col>
      <xdr:colOff>114300</xdr:colOff>
      <xdr:row>79</xdr:row>
      <xdr:rowOff>14435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333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113650</xdr:rowOff>
    </xdr:from>
    <xdr:to>
      <xdr:col>24</xdr:col>
      <xdr:colOff>114300</xdr:colOff>
      <xdr:row>79</xdr:row>
      <xdr:rowOff>43800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28577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115653</xdr:rowOff>
    </xdr:from>
    <xdr:to>
      <xdr:col>20</xdr:col>
      <xdr:colOff>38100</xdr:colOff>
      <xdr:row>79</xdr:row>
      <xdr:rowOff>45803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36930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110297</xdr:rowOff>
    </xdr:from>
    <xdr:to>
      <xdr:col>15</xdr:col>
      <xdr:colOff>101600</xdr:colOff>
      <xdr:row>79</xdr:row>
      <xdr:rowOff>40447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135085</xdr:rowOff>
    </xdr:from>
    <xdr:to>
      <xdr:col>10</xdr:col>
      <xdr:colOff>165100</xdr:colOff>
      <xdr:row>79</xdr:row>
      <xdr:rowOff>65235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56362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129439</xdr:rowOff>
    </xdr:from>
    <xdr:to>
      <xdr:col>6</xdr:col>
      <xdr:colOff>38100</xdr:colOff>
      <xdr:row>79</xdr:row>
      <xdr:rowOff>59589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50716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49985</xdr:rowOff>
    </xdr:from>
    <xdr:to>
      <xdr:col>24</xdr:col>
      <xdr:colOff>63500</xdr:colOff>
      <xdr:row>97</xdr:row>
      <xdr:rowOff>50136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80635"/>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67596</xdr:rowOff>
    </xdr:from>
    <xdr:to>
      <xdr:col>19</xdr:col>
      <xdr:colOff>177800</xdr:colOff>
      <xdr:row>97</xdr:row>
      <xdr:rowOff>49985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26796"/>
          <a:ext cx="889000" cy="1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67596</xdr:rowOff>
    </xdr:from>
    <xdr:to>
      <xdr:col>15</xdr:col>
      <xdr:colOff>50800</xdr:colOff>
      <xdr:row>96</xdr:row>
      <xdr:rowOff>92047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26796"/>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37449</xdr:rowOff>
    </xdr:from>
    <xdr:to>
      <xdr:col>10</xdr:col>
      <xdr:colOff>114300</xdr:colOff>
      <xdr:row>96</xdr:row>
      <xdr:rowOff>92047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96649"/>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170786</xdr:rowOff>
    </xdr:from>
    <xdr:to>
      <xdr:col>24</xdr:col>
      <xdr:colOff>114300</xdr:colOff>
      <xdr:row>97</xdr:row>
      <xdr:rowOff>100936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170635</xdr:rowOff>
    </xdr:from>
    <xdr:to>
      <xdr:col>20</xdr:col>
      <xdr:colOff>38100</xdr:colOff>
      <xdr:row>97</xdr:row>
      <xdr:rowOff>100785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91912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16796</xdr:rowOff>
    </xdr:from>
    <xdr:to>
      <xdr:col>15</xdr:col>
      <xdr:colOff>101600</xdr:colOff>
      <xdr:row>96</xdr:row>
      <xdr:rowOff>118396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41247</xdr:rowOff>
    </xdr:from>
    <xdr:to>
      <xdr:col>10</xdr:col>
      <xdr:colOff>165100</xdr:colOff>
      <xdr:row>96</xdr:row>
      <xdr:rowOff>142847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9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158099</xdr:rowOff>
    </xdr:from>
    <xdr:to>
      <xdr:col>6</xdr:col>
      <xdr:colOff>38100</xdr:colOff>
      <xdr:row>96</xdr:row>
      <xdr:rowOff>88249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104776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118730</xdr:rowOff>
    </xdr:from>
    <xdr:to>
      <xdr:col>55</xdr:col>
      <xdr:colOff>0</xdr:colOff>
      <xdr:row>35</xdr:row>
      <xdr:rowOff>123782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19480"/>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90782</xdr:rowOff>
    </xdr:from>
    <xdr:to>
      <xdr:col>50</xdr:col>
      <xdr:colOff>114300</xdr:colOff>
      <xdr:row>35</xdr:row>
      <xdr:rowOff>118730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91532"/>
          <a:ext cx="889000" cy="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90782</xdr:rowOff>
    </xdr:from>
    <xdr:to>
      <xdr:col>45</xdr:col>
      <xdr:colOff>177800</xdr:colOff>
      <xdr:row>35</xdr:row>
      <xdr:rowOff>105259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91532"/>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105259</xdr:rowOff>
    </xdr:from>
    <xdr:to>
      <xdr:col>41</xdr:col>
      <xdr:colOff>50800</xdr:colOff>
      <xdr:row>35</xdr:row>
      <xdr:rowOff>119452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06009"/>
          <a:ext cx="889000" cy="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72982</xdr:rowOff>
    </xdr:from>
    <xdr:to>
      <xdr:col>55</xdr:col>
      <xdr:colOff>50800</xdr:colOff>
      <xdr:row>36</xdr:row>
      <xdr:rowOff>3132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95859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67930</xdr:rowOff>
    </xdr:from>
    <xdr:to>
      <xdr:col>50</xdr:col>
      <xdr:colOff>165100</xdr:colOff>
      <xdr:row>35</xdr:row>
      <xdr:rowOff>169530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14607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4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39982</xdr:rowOff>
    </xdr:from>
    <xdr:to>
      <xdr:col>46</xdr:col>
      <xdr:colOff>38100</xdr:colOff>
      <xdr:row>35</xdr:row>
      <xdr:rowOff>141582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158109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54459</xdr:rowOff>
    </xdr:from>
    <xdr:to>
      <xdr:col>41</xdr:col>
      <xdr:colOff>101600</xdr:colOff>
      <xdr:row>35</xdr:row>
      <xdr:rowOff>156059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3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68652</xdr:rowOff>
    </xdr:from>
    <xdr:to>
      <xdr:col>36</xdr:col>
      <xdr:colOff>165100</xdr:colOff>
      <xdr:row>35</xdr:row>
      <xdr:rowOff>170252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15329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4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19063</xdr:rowOff>
    </xdr:from>
    <xdr:to>
      <xdr:col>54</xdr:col>
      <xdr:colOff>189865</xdr:colOff>
      <xdr:row>59</xdr:row>
      <xdr:rowOff>30594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105913"/>
          <a:ext cx="1270" cy="1040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34421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30594</xdr:rowOff>
    </xdr:from>
    <xdr:to>
      <xdr:col>55</xdr:col>
      <xdr:colOff>88900</xdr:colOff>
      <xdr:row>59</xdr:row>
      <xdr:rowOff>30594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137190</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881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19063</xdr:rowOff>
    </xdr:from>
    <xdr:to>
      <xdr:col>55</xdr:col>
      <xdr:colOff>88900</xdr:colOff>
      <xdr:row>53</xdr:row>
      <xdr:rowOff>19063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10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19063</xdr:rowOff>
    </xdr:from>
    <xdr:to>
      <xdr:col>55</xdr:col>
      <xdr:colOff>0</xdr:colOff>
      <xdr:row>53</xdr:row>
      <xdr:rowOff>124606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105913"/>
          <a:ext cx="8382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40055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8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61628</xdr:rowOff>
    </xdr:from>
    <xdr:to>
      <xdr:col>55</xdr:col>
      <xdr:colOff>50800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11805</xdr:rowOff>
    </xdr:from>
    <xdr:to>
      <xdr:col>50</xdr:col>
      <xdr:colOff>114300</xdr:colOff>
      <xdr:row>53</xdr:row>
      <xdr:rowOff>124606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755755"/>
          <a:ext cx="889000" cy="4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54163</xdr:rowOff>
    </xdr:from>
    <xdr:to>
      <xdr:col>50</xdr:col>
      <xdr:colOff>165100</xdr:colOff>
      <xdr:row>58</xdr:row>
      <xdr:rowOff>155763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11805</xdr:rowOff>
    </xdr:from>
    <xdr:to>
      <xdr:col>45</xdr:col>
      <xdr:colOff>177800</xdr:colOff>
      <xdr:row>55</xdr:row>
      <xdr:rowOff>93149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755755"/>
          <a:ext cx="889000" cy="7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53869</xdr:rowOff>
    </xdr:from>
    <xdr:to>
      <xdr:col>46</xdr:col>
      <xdr:colOff>38100</xdr:colOff>
      <xdr:row>58</xdr:row>
      <xdr:rowOff>155469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146596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41792</xdr:rowOff>
    </xdr:from>
    <xdr:to>
      <xdr:col>41</xdr:col>
      <xdr:colOff>50800</xdr:colOff>
      <xdr:row>55</xdr:row>
      <xdr:rowOff>93149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957192"/>
          <a:ext cx="889000" cy="56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139713</xdr:rowOff>
    </xdr:from>
    <xdr:to>
      <xdr:col>55</xdr:col>
      <xdr:colOff>50800</xdr:colOff>
      <xdr:row>53</xdr:row>
      <xdr:rowOff>69863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0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92740</xdr:rowOff>
    </xdr:from>
    <xdr:ext cx="690189"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08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73806</xdr:rowOff>
    </xdr:from>
    <xdr:to>
      <xdr:col>50</xdr:col>
      <xdr:colOff>165100</xdr:colOff>
      <xdr:row>54</xdr:row>
      <xdr:rowOff>3956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20483</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94205" y="893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132455</xdr:rowOff>
    </xdr:from>
    <xdr:to>
      <xdr:col>46</xdr:col>
      <xdr:colOff>38100</xdr:colOff>
      <xdr:row>51</xdr:row>
      <xdr:rowOff>62605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79132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8480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42349</xdr:rowOff>
    </xdr:from>
    <xdr:to>
      <xdr:col>41</xdr:col>
      <xdr:colOff>101600</xdr:colOff>
      <xdr:row>55</xdr:row>
      <xdr:rowOff>143949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160476</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9247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162442</xdr:rowOff>
    </xdr:from>
    <xdr:to>
      <xdr:col>36</xdr:col>
      <xdr:colOff>165100</xdr:colOff>
      <xdr:row>52</xdr:row>
      <xdr:rowOff>92592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9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109119</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8681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13277</xdr:rowOff>
    </xdr:from>
    <xdr:to>
      <xdr:col>55</xdr:col>
      <xdr:colOff>0</xdr:colOff>
      <xdr:row>76</xdr:row>
      <xdr:rowOff>52684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57677"/>
          <a:ext cx="838200" cy="72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121750</xdr:rowOff>
    </xdr:from>
    <xdr:to>
      <xdr:col>50</xdr:col>
      <xdr:colOff>114300</xdr:colOff>
      <xdr:row>72</xdr:row>
      <xdr:rowOff>13277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294700"/>
          <a:ext cx="889000" cy="6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121750</xdr:rowOff>
    </xdr:from>
    <xdr:to>
      <xdr:col>45</xdr:col>
      <xdr:colOff>177800</xdr:colOff>
      <xdr:row>72</xdr:row>
      <xdr:rowOff>81056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294700"/>
          <a:ext cx="889000" cy="1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81056</xdr:rowOff>
    </xdr:from>
    <xdr:to>
      <xdr:col>41</xdr:col>
      <xdr:colOff>50800</xdr:colOff>
      <xdr:row>73</xdr:row>
      <xdr:rowOff>16604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425456"/>
          <a:ext cx="889000" cy="1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1884</xdr:rowOff>
    </xdr:from>
    <xdr:to>
      <xdr:col>55</xdr:col>
      <xdr:colOff>50800</xdr:colOff>
      <xdr:row>76</xdr:row>
      <xdr:rowOff>103484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24761</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8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133927</xdr:rowOff>
    </xdr:from>
    <xdr:to>
      <xdr:col>50</xdr:col>
      <xdr:colOff>165100</xdr:colOff>
      <xdr:row>72</xdr:row>
      <xdr:rowOff>64077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80604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08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70950</xdr:rowOff>
    </xdr:from>
    <xdr:to>
      <xdr:col>46</xdr:col>
      <xdr:colOff>38100</xdr:colOff>
      <xdr:row>72</xdr:row>
      <xdr:rowOff>1100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2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17627</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05205" y="120191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30256</xdr:rowOff>
    </xdr:from>
    <xdr:to>
      <xdr:col>41</xdr:col>
      <xdr:colOff>101600</xdr:colOff>
      <xdr:row>72</xdr:row>
      <xdr:rowOff>131856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3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148383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1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137254</xdr:rowOff>
    </xdr:from>
    <xdr:to>
      <xdr:col>36</xdr:col>
      <xdr:colOff>165100</xdr:colOff>
      <xdr:row>73</xdr:row>
      <xdr:rowOff>67404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83931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2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100878</xdr:rowOff>
    </xdr:from>
    <xdr:to>
      <xdr:col>55</xdr:col>
      <xdr:colOff>0</xdr:colOff>
      <xdr:row>94</xdr:row>
      <xdr:rowOff>148117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874278"/>
          <a:ext cx="838200" cy="39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140230</xdr:rowOff>
    </xdr:from>
    <xdr:to>
      <xdr:col>50</xdr:col>
      <xdr:colOff>114300</xdr:colOff>
      <xdr:row>94</xdr:row>
      <xdr:rowOff>148117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742180"/>
          <a:ext cx="889000" cy="5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140230</xdr:rowOff>
    </xdr:from>
    <xdr:to>
      <xdr:col>45</xdr:col>
      <xdr:colOff>177800</xdr:colOff>
      <xdr:row>96</xdr:row>
      <xdr:rowOff>151546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742180"/>
          <a:ext cx="889000" cy="8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122851</xdr:rowOff>
    </xdr:from>
    <xdr:to>
      <xdr:col>41</xdr:col>
      <xdr:colOff>50800</xdr:colOff>
      <xdr:row>96</xdr:row>
      <xdr:rowOff>151546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5896251"/>
          <a:ext cx="889000" cy="7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50078</xdr:rowOff>
    </xdr:from>
    <xdr:to>
      <xdr:col>55</xdr:col>
      <xdr:colOff>50800</xdr:colOff>
      <xdr:row>92</xdr:row>
      <xdr:rowOff>151678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8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3105</xdr:rowOff>
    </xdr:from>
    <xdr:ext cx="690189"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76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97317</xdr:rowOff>
    </xdr:from>
    <xdr:to>
      <xdr:col>50</xdr:col>
      <xdr:colOff>165100</xdr:colOff>
      <xdr:row>95</xdr:row>
      <xdr:rowOff>27467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43994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294205" y="15988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89430</xdr:rowOff>
    </xdr:from>
    <xdr:to>
      <xdr:col>46</xdr:col>
      <xdr:colOff>38100</xdr:colOff>
      <xdr:row>92</xdr:row>
      <xdr:rowOff>19580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6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36107</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05205" y="15466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100746</xdr:rowOff>
    </xdr:from>
    <xdr:to>
      <xdr:col>41</xdr:col>
      <xdr:colOff>101600</xdr:colOff>
      <xdr:row>97</xdr:row>
      <xdr:rowOff>30896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47423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33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72051</xdr:rowOff>
    </xdr:from>
    <xdr:to>
      <xdr:col>36</xdr:col>
      <xdr:colOff>165100</xdr:colOff>
      <xdr:row>93</xdr:row>
      <xdr:rowOff>2201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58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18728</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27205" y="15620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22432</xdr:rowOff>
    </xdr:from>
    <xdr:to>
      <xdr:col>85</xdr:col>
      <xdr:colOff>127000</xdr:colOff>
      <xdr:row>34</xdr:row>
      <xdr:rowOff>114977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5680282"/>
          <a:ext cx="838200" cy="2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60597</xdr:rowOff>
    </xdr:from>
    <xdr:to>
      <xdr:col>81</xdr:col>
      <xdr:colOff>50800</xdr:colOff>
      <xdr:row>34</xdr:row>
      <xdr:rowOff>114977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5375547"/>
          <a:ext cx="889000" cy="5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60597</xdr:rowOff>
    </xdr:from>
    <xdr:to>
      <xdr:col>76</xdr:col>
      <xdr:colOff>114300</xdr:colOff>
      <xdr:row>35</xdr:row>
      <xdr:rowOff>47993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375547"/>
          <a:ext cx="889000" cy="6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47993</xdr:rowOff>
    </xdr:from>
    <xdr:to>
      <xdr:col>71</xdr:col>
      <xdr:colOff>177800</xdr:colOff>
      <xdr:row>38</xdr:row>
      <xdr:rowOff>120821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048743"/>
          <a:ext cx="889000" cy="58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143082</xdr:rowOff>
    </xdr:from>
    <xdr:to>
      <xdr:col>85</xdr:col>
      <xdr:colOff>177800</xdr:colOff>
      <xdr:row>33</xdr:row>
      <xdr:rowOff>73232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56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165959</xdr:rowOff>
    </xdr:from>
    <xdr:ext cx="599010"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54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64177</xdr:rowOff>
    </xdr:from>
    <xdr:to>
      <xdr:col>81</xdr:col>
      <xdr:colOff>101600</xdr:colOff>
      <xdr:row>34</xdr:row>
      <xdr:rowOff>165777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8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10854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56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9797</xdr:rowOff>
    </xdr:from>
    <xdr:to>
      <xdr:col>76</xdr:col>
      <xdr:colOff>165100</xdr:colOff>
      <xdr:row>31</xdr:row>
      <xdr:rowOff>111397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3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127924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292795" y="50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168643</xdr:rowOff>
    </xdr:from>
    <xdr:to>
      <xdr:col>72</xdr:col>
      <xdr:colOff>38100</xdr:colOff>
      <xdr:row>35</xdr:row>
      <xdr:rowOff>98793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59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115320</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03795" y="57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70021</xdr:rowOff>
    </xdr:from>
    <xdr:to>
      <xdr:col>67</xdr:col>
      <xdr:colOff>101600</xdr:colOff>
      <xdr:row>39</xdr:row>
      <xdr:rowOff>171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16698</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138051</xdr:rowOff>
    </xdr:from>
    <xdr:to>
      <xdr:col>85</xdr:col>
      <xdr:colOff>126364</xdr:colOff>
      <xdr:row>79</xdr:row>
      <xdr:rowOff>44095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653901"/>
          <a:ext cx="1269" cy="934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47922</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92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44095</xdr:rowOff>
    </xdr:from>
    <xdr:to>
      <xdr:col>86</xdr:col>
      <xdr:colOff>25400</xdr:colOff>
      <xdr:row>79</xdr:row>
      <xdr:rowOff>44095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8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84728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4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138051</xdr:rowOff>
    </xdr:from>
    <xdr:to>
      <xdr:col>86</xdr:col>
      <xdr:colOff>25400</xdr:colOff>
      <xdr:row>73</xdr:row>
      <xdr:rowOff>138051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653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89720</xdr:rowOff>
    </xdr:from>
    <xdr:to>
      <xdr:col>85</xdr:col>
      <xdr:colOff>127000</xdr:colOff>
      <xdr:row>73</xdr:row>
      <xdr:rowOff>138051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605570"/>
          <a:ext cx="8382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132511</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334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154084</xdr:rowOff>
    </xdr:from>
    <xdr:to>
      <xdr:col>85</xdr:col>
      <xdr:colOff>177800</xdr:colOff>
      <xdr:row>78</xdr:row>
      <xdr:rowOff>84234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3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130602</xdr:rowOff>
    </xdr:from>
    <xdr:to>
      <xdr:col>81</xdr:col>
      <xdr:colOff>50800</xdr:colOff>
      <xdr:row>73</xdr:row>
      <xdr:rowOff>89720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303552"/>
          <a:ext cx="889000" cy="3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148010</xdr:rowOff>
    </xdr:from>
    <xdr:to>
      <xdr:col>81</xdr:col>
      <xdr:colOff>101600</xdr:colOff>
      <xdr:row>78</xdr:row>
      <xdr:rowOff>78160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34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69287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44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130602</xdr:rowOff>
    </xdr:from>
    <xdr:to>
      <xdr:col>76</xdr:col>
      <xdr:colOff>114300</xdr:colOff>
      <xdr:row>73</xdr:row>
      <xdr:rowOff>30883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303552"/>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150885</xdr:rowOff>
    </xdr:from>
    <xdr:to>
      <xdr:col>76</xdr:col>
      <xdr:colOff>165100</xdr:colOff>
      <xdr:row>78</xdr:row>
      <xdr:rowOff>81035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72162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4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132494</xdr:rowOff>
    </xdr:from>
    <xdr:to>
      <xdr:col>71</xdr:col>
      <xdr:colOff>177800</xdr:colOff>
      <xdr:row>73</xdr:row>
      <xdr:rowOff>30883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76894"/>
          <a:ext cx="889000" cy="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150816</xdr:rowOff>
    </xdr:from>
    <xdr:to>
      <xdr:col>72</xdr:col>
      <xdr:colOff>38100</xdr:colOff>
      <xdr:row>78</xdr:row>
      <xdr:rowOff>80966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72093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147262</xdr:rowOff>
    </xdr:from>
    <xdr:to>
      <xdr:col>67</xdr:col>
      <xdr:colOff>101600</xdr:colOff>
      <xdr:row>78</xdr:row>
      <xdr:rowOff>77412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68539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87251</xdr:rowOff>
    </xdr:from>
    <xdr:to>
      <xdr:col>85</xdr:col>
      <xdr:colOff>177800</xdr:colOff>
      <xdr:row>74</xdr:row>
      <xdr:rowOff>17401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40278</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38920</xdr:rowOff>
    </xdr:from>
    <xdr:to>
      <xdr:col>81</xdr:col>
      <xdr:colOff>101600</xdr:colOff>
      <xdr:row>73</xdr:row>
      <xdr:rowOff>140520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5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157047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32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79802</xdr:rowOff>
    </xdr:from>
    <xdr:to>
      <xdr:col>76</xdr:col>
      <xdr:colOff>165100</xdr:colOff>
      <xdr:row>72</xdr:row>
      <xdr:rowOff>9952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70</xdr:row>
      <xdr:rowOff>26479</xdr:rowOff>
    </xdr:from>
    <xdr:ext cx="69018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47205" y="12027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151533</xdr:rowOff>
    </xdr:from>
    <xdr:to>
      <xdr:col>72</xdr:col>
      <xdr:colOff>38100</xdr:colOff>
      <xdr:row>73</xdr:row>
      <xdr:rowOff>81683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98210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2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81694</xdr:rowOff>
    </xdr:from>
    <xdr:to>
      <xdr:col>67</xdr:col>
      <xdr:colOff>101600</xdr:colOff>
      <xdr:row>73</xdr:row>
      <xdr:rowOff>11844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28371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2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24622</xdr:rowOff>
    </xdr:from>
    <xdr:to>
      <xdr:col>85</xdr:col>
      <xdr:colOff>127000</xdr:colOff>
      <xdr:row>96</xdr:row>
      <xdr:rowOff>122327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140922"/>
          <a:ext cx="838200" cy="44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1484</xdr:rowOff>
    </xdr:from>
    <xdr:to>
      <xdr:col>81</xdr:col>
      <xdr:colOff>50800</xdr:colOff>
      <xdr:row>94</xdr:row>
      <xdr:rowOff>24622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5774884"/>
          <a:ext cx="889000" cy="3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1484</xdr:rowOff>
    </xdr:from>
    <xdr:to>
      <xdr:col>76</xdr:col>
      <xdr:colOff>114300</xdr:colOff>
      <xdr:row>96</xdr:row>
      <xdr:rowOff>164221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5774884"/>
          <a:ext cx="889000" cy="8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164221</xdr:rowOff>
    </xdr:from>
    <xdr:to>
      <xdr:col>71</xdr:col>
      <xdr:colOff>177800</xdr:colOff>
      <xdr:row>97</xdr:row>
      <xdr:rowOff>5307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23421"/>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71527</xdr:rowOff>
    </xdr:from>
    <xdr:to>
      <xdr:col>85</xdr:col>
      <xdr:colOff>177800</xdr:colOff>
      <xdr:row>97</xdr:row>
      <xdr:rowOff>1677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94404</xdr:rowOff>
    </xdr:from>
    <xdr:ext cx="599010"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3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145272</xdr:rowOff>
    </xdr:from>
    <xdr:to>
      <xdr:col>81</xdr:col>
      <xdr:colOff>101600</xdr:colOff>
      <xdr:row>94</xdr:row>
      <xdr:rowOff>75422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0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91949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181795" y="1586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122134</xdr:rowOff>
    </xdr:from>
    <xdr:to>
      <xdr:col>76</xdr:col>
      <xdr:colOff>165100</xdr:colOff>
      <xdr:row>92</xdr:row>
      <xdr:rowOff>52284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57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90</xdr:row>
      <xdr:rowOff>68811</xdr:rowOff>
    </xdr:from>
    <xdr:ext cx="69018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247205" y="15499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113421</xdr:rowOff>
    </xdr:from>
    <xdr:to>
      <xdr:col>72</xdr:col>
      <xdr:colOff>38100</xdr:colOff>
      <xdr:row>97</xdr:row>
      <xdr:rowOff>43571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60098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03795" y="163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125957</xdr:rowOff>
    </xdr:from>
    <xdr:to>
      <xdr:col>67</xdr:col>
      <xdr:colOff>101600</xdr:colOff>
      <xdr:row>97</xdr:row>
      <xdr:rowOff>56107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72634</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14795" y="1636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136472</xdr:rowOff>
    </xdr:from>
    <xdr:to>
      <xdr:col>116</xdr:col>
      <xdr:colOff>63500</xdr:colOff>
      <xdr:row>76</xdr:row>
      <xdr:rowOff>37675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95222"/>
          <a:ext cx="838200" cy="7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65497</xdr:rowOff>
    </xdr:from>
    <xdr:to>
      <xdr:col>111</xdr:col>
      <xdr:colOff>177800</xdr:colOff>
      <xdr:row>75</xdr:row>
      <xdr:rowOff>136472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24247"/>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65497</xdr:rowOff>
    </xdr:from>
    <xdr:to>
      <xdr:col>107</xdr:col>
      <xdr:colOff>50800</xdr:colOff>
      <xdr:row>75</xdr:row>
      <xdr:rowOff>155918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24247"/>
          <a:ext cx="889000" cy="9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98767</xdr:rowOff>
    </xdr:from>
    <xdr:to>
      <xdr:col>102</xdr:col>
      <xdr:colOff>114300</xdr:colOff>
      <xdr:row>75</xdr:row>
      <xdr:rowOff>155918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14617"/>
          <a:ext cx="889000" cy="4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158325</xdr:rowOff>
    </xdr:from>
    <xdr:to>
      <xdr:col>116</xdr:col>
      <xdr:colOff>114300</xdr:colOff>
      <xdr:row>76</xdr:row>
      <xdr:rowOff>88475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136752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85672</xdr:rowOff>
    </xdr:from>
    <xdr:to>
      <xdr:col>112</xdr:col>
      <xdr:colOff>38100</xdr:colOff>
      <xdr:row>76</xdr:row>
      <xdr:rowOff>15822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32349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1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14697</xdr:rowOff>
    </xdr:from>
    <xdr:to>
      <xdr:col>107</xdr:col>
      <xdr:colOff>101600</xdr:colOff>
      <xdr:row>75</xdr:row>
      <xdr:rowOff>116297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132824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105117</xdr:rowOff>
    </xdr:from>
    <xdr:to>
      <xdr:col>102</xdr:col>
      <xdr:colOff>165100</xdr:colOff>
      <xdr:row>76</xdr:row>
      <xdr:rowOff>35266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63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51794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3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47967</xdr:rowOff>
    </xdr:from>
    <xdr:to>
      <xdr:col>98</xdr:col>
      <xdr:colOff>38100</xdr:colOff>
      <xdr:row>73</xdr:row>
      <xdr:rowOff>149567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166094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33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な要件から、本土の市町村、類似市町村と比較しても行政コストがよりかかることは明白である。行政コストに対して、分母となる人口が少数であることから、維持補修費、扶助費、失業対策費、投資及び出資金、貸付金</a:t>
          </a:r>
          <a:r>
            <a:rPr lang="ja-JP" altLang="en-US" sz="1100" b="0" i="0" baseline="0">
              <a:solidFill>
                <a:schemeClr val="dk1"/>
              </a:solidFill>
              <a:effectLst/>
              <a:latin typeface="+mn-lt"/>
              <a:ea typeface="+mn-ea"/>
              <a:cs typeface="+mn-cs"/>
            </a:rPr>
            <a:t>、繰出金、前年度繰上充用金</a:t>
          </a:r>
          <a:r>
            <a:rPr lang="ja-JP" altLang="ja-JP" sz="1100" b="0" i="0" baseline="0">
              <a:solidFill>
                <a:schemeClr val="dk1"/>
              </a:solidFill>
              <a:effectLst/>
              <a:latin typeface="+mn-lt"/>
              <a:ea typeface="+mn-ea"/>
              <a:cs typeface="+mn-cs"/>
            </a:rPr>
            <a:t>以外は類似団体平均を大きく上回っている。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子育て支援関係、高齢者支援関係、医療関係等、これまで脆弱であった所に力を入れ定住促進につなげていく必要があることから、人件費及び物件費については、今後も増加することが見込まれる。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有人</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島に港湾を１０（うち県管理港湾が１つ）抱えている点、島外の企業による施</a:t>
          </a:r>
          <a:r>
            <a:rPr lang="ja-JP" altLang="en-US" sz="1100" b="0" i="0" baseline="0">
              <a:solidFill>
                <a:schemeClr val="dk1"/>
              </a:solidFill>
              <a:effectLst/>
              <a:latin typeface="+mn-lt"/>
              <a:ea typeface="+mn-ea"/>
              <a:cs typeface="+mn-cs"/>
            </a:rPr>
            <a:t>工</a:t>
          </a:r>
          <a:r>
            <a:rPr lang="ja-JP" altLang="ja-JP" sz="1100" b="0" i="0" baseline="0">
              <a:solidFill>
                <a:schemeClr val="dk1"/>
              </a:solidFill>
              <a:effectLst/>
              <a:latin typeface="+mn-lt"/>
              <a:ea typeface="+mn-ea"/>
              <a:cs typeface="+mn-cs"/>
            </a:rPr>
            <a:t>となる点から建設コストが割高となる特徴があるため普通建設事業の住民一人あたりのコストが類似団体よりかなり</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や防災行政無線のﾃﾞｼﾞﾀル化、庁舎等耐震化など大型公共事業がスタートし、今後数年は今以上に普通建設事業の住民一人当たりのコストは高くなると考えら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鹿児島県十島村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
682
101.14
4,243,513
4,161,610
40,659
1,393,233
4,290,547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89522</xdr:rowOff>
    </xdr:from>
    <xdr:to>
      <xdr:col>24</xdr:col>
      <xdr:colOff>63500</xdr:colOff>
      <xdr:row>32</xdr:row>
      <xdr:rowOff>79464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404472"/>
          <a:ext cx="8382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79464</xdr:rowOff>
    </xdr:from>
    <xdr:to>
      <xdr:col>19</xdr:col>
      <xdr:colOff>177800</xdr:colOff>
      <xdr:row>32</xdr:row>
      <xdr:rowOff>82550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5658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66624</xdr:rowOff>
    </xdr:from>
    <xdr:to>
      <xdr:col>15</xdr:col>
      <xdr:colOff>50800</xdr:colOff>
      <xdr:row>32</xdr:row>
      <xdr:rowOff>82550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381574"/>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31</xdr:row>
      <xdr:rowOff>124403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381574"/>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38722</xdr:rowOff>
    </xdr:from>
    <xdr:to>
      <xdr:col>24</xdr:col>
      <xdr:colOff>114300</xdr:colOff>
      <xdr:row>31</xdr:row>
      <xdr:rowOff>140322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125099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2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28664</xdr:rowOff>
    </xdr:from>
    <xdr:to>
      <xdr:col>20</xdr:col>
      <xdr:colOff>38100</xdr:colOff>
      <xdr:row>32</xdr:row>
      <xdr:rowOff>130264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5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146791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2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31750</xdr:rowOff>
    </xdr:from>
    <xdr:to>
      <xdr:col>15</xdr:col>
      <xdr:colOff>101600</xdr:colOff>
      <xdr:row>32</xdr:row>
      <xdr:rowOff>133350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149877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29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15824</xdr:rowOff>
    </xdr:from>
    <xdr:to>
      <xdr:col>10</xdr:col>
      <xdr:colOff>165100</xdr:colOff>
      <xdr:row>31</xdr:row>
      <xdr:rowOff>117424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133951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73603</xdr:rowOff>
    </xdr:from>
    <xdr:to>
      <xdr:col>6</xdr:col>
      <xdr:colOff>38100</xdr:colOff>
      <xdr:row>32</xdr:row>
      <xdr:rowOff>3753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3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20280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1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165953</xdr:rowOff>
    </xdr:from>
    <xdr:to>
      <xdr:col>24</xdr:col>
      <xdr:colOff>63500</xdr:colOff>
      <xdr:row>56</xdr:row>
      <xdr:rowOff>25667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24253"/>
          <a:ext cx="838200" cy="20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35640</xdr:rowOff>
    </xdr:from>
    <xdr:to>
      <xdr:col>19</xdr:col>
      <xdr:colOff>177800</xdr:colOff>
      <xdr:row>54</xdr:row>
      <xdr:rowOff>165953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293940"/>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35640</xdr:rowOff>
    </xdr:from>
    <xdr:to>
      <xdr:col>15</xdr:col>
      <xdr:colOff>50800</xdr:colOff>
      <xdr:row>56</xdr:row>
      <xdr:rowOff>57715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293940"/>
          <a:ext cx="889000" cy="36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57715</xdr:rowOff>
    </xdr:from>
    <xdr:to>
      <xdr:col>10</xdr:col>
      <xdr:colOff>114300</xdr:colOff>
      <xdr:row>56</xdr:row>
      <xdr:rowOff>70314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58915"/>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146317</xdr:rowOff>
    </xdr:from>
    <xdr:to>
      <xdr:col>24</xdr:col>
      <xdr:colOff>114300</xdr:colOff>
      <xdr:row>56</xdr:row>
      <xdr:rowOff>76467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169194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115153</xdr:rowOff>
    </xdr:from>
    <xdr:to>
      <xdr:col>20</xdr:col>
      <xdr:colOff>38100</xdr:colOff>
      <xdr:row>55</xdr:row>
      <xdr:rowOff>45303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61830</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148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156290</xdr:rowOff>
    </xdr:from>
    <xdr:to>
      <xdr:col>15</xdr:col>
      <xdr:colOff>101600</xdr:colOff>
      <xdr:row>54</xdr:row>
      <xdr:rowOff>86440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102967</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018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6915</xdr:rowOff>
    </xdr:from>
    <xdr:to>
      <xdr:col>10</xdr:col>
      <xdr:colOff>165100</xdr:colOff>
      <xdr:row>56</xdr:row>
      <xdr:rowOff>108515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125042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8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19514</xdr:rowOff>
    </xdr:from>
    <xdr:to>
      <xdr:col>6</xdr:col>
      <xdr:colOff>38100</xdr:colOff>
      <xdr:row>56</xdr:row>
      <xdr:rowOff>121114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137641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39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37364</xdr:rowOff>
    </xdr:from>
    <xdr:to>
      <xdr:col>24</xdr:col>
      <xdr:colOff>63500</xdr:colOff>
      <xdr:row>76</xdr:row>
      <xdr:rowOff>14647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96114"/>
          <a:ext cx="838200" cy="1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37364</xdr:rowOff>
    </xdr:from>
    <xdr:to>
      <xdr:col>19</xdr:col>
      <xdr:colOff>177800</xdr:colOff>
      <xdr:row>76</xdr:row>
      <xdr:rowOff>19555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6114"/>
          <a:ext cx="889000" cy="15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19555</xdr:rowOff>
    </xdr:from>
    <xdr:to>
      <xdr:col>15</xdr:col>
      <xdr:colOff>50800</xdr:colOff>
      <xdr:row>77</xdr:row>
      <xdr:rowOff>9556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9755"/>
          <a:ext cx="889000" cy="16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135035</xdr:rowOff>
    </xdr:from>
    <xdr:to>
      <xdr:col>10</xdr:col>
      <xdr:colOff>114300</xdr:colOff>
      <xdr:row>77</xdr:row>
      <xdr:rowOff>9556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5235"/>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135298</xdr:rowOff>
    </xdr:from>
    <xdr:to>
      <xdr:col>24</xdr:col>
      <xdr:colOff>114300</xdr:colOff>
      <xdr:row>76</xdr:row>
      <xdr:rowOff>65447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4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158014</xdr:rowOff>
    </xdr:from>
    <xdr:to>
      <xdr:col>20</xdr:col>
      <xdr:colOff>38100</xdr:colOff>
      <xdr:row>75</xdr:row>
      <xdr:rowOff>88164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104691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140206</xdr:rowOff>
    </xdr:from>
    <xdr:to>
      <xdr:col>15</xdr:col>
      <xdr:colOff>101600</xdr:colOff>
      <xdr:row>76</xdr:row>
      <xdr:rowOff>70355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8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86883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130206</xdr:rowOff>
    </xdr:from>
    <xdr:to>
      <xdr:col>10</xdr:col>
      <xdr:colOff>165100</xdr:colOff>
      <xdr:row>77</xdr:row>
      <xdr:rowOff>60356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3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84235</xdr:rowOff>
    </xdr:from>
    <xdr:to>
      <xdr:col>6</xdr:col>
      <xdr:colOff>38100</xdr:colOff>
      <xdr:row>77</xdr:row>
      <xdr:rowOff>14385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8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114590</xdr:rowOff>
    </xdr:from>
    <xdr:to>
      <xdr:col>24</xdr:col>
      <xdr:colOff>63500</xdr:colOff>
      <xdr:row>93</xdr:row>
      <xdr:rowOff>134744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059440"/>
          <a:ext cx="8382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112373</xdr:rowOff>
    </xdr:from>
    <xdr:to>
      <xdr:col>19</xdr:col>
      <xdr:colOff>177800</xdr:colOff>
      <xdr:row>93</xdr:row>
      <xdr:rowOff>114590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05722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104284</xdr:rowOff>
    </xdr:from>
    <xdr:to>
      <xdr:col>15</xdr:col>
      <xdr:colOff>50800</xdr:colOff>
      <xdr:row>93</xdr:row>
      <xdr:rowOff>112373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049134"/>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19797</xdr:rowOff>
    </xdr:from>
    <xdr:to>
      <xdr:col>10</xdr:col>
      <xdr:colOff>114300</xdr:colOff>
      <xdr:row>93</xdr:row>
      <xdr:rowOff>104284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5964647"/>
          <a:ext cx="889000" cy="8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83944</xdr:rowOff>
    </xdr:from>
    <xdr:to>
      <xdr:col>24</xdr:col>
      <xdr:colOff>114300</xdr:colOff>
      <xdr:row>94</xdr:row>
      <xdr:rowOff>14094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106821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8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63790</xdr:rowOff>
    </xdr:from>
    <xdr:to>
      <xdr:col>20</xdr:col>
      <xdr:colOff>38100</xdr:colOff>
      <xdr:row>93</xdr:row>
      <xdr:rowOff>165390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10467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78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61573</xdr:rowOff>
    </xdr:from>
    <xdr:to>
      <xdr:col>15</xdr:col>
      <xdr:colOff>101600</xdr:colOff>
      <xdr:row>93</xdr:row>
      <xdr:rowOff>163173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8250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7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53484</xdr:rowOff>
    </xdr:from>
    <xdr:to>
      <xdr:col>10</xdr:col>
      <xdr:colOff>165100</xdr:colOff>
      <xdr:row>93</xdr:row>
      <xdr:rowOff>155084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5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77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140447</xdr:rowOff>
    </xdr:from>
    <xdr:to>
      <xdr:col>6</xdr:col>
      <xdr:colOff>38100</xdr:colOff>
      <xdr:row>93</xdr:row>
      <xdr:rowOff>70597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59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87124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6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97899</xdr:rowOff>
    </xdr:from>
    <xdr:to>
      <xdr:col>55</xdr:col>
      <xdr:colOff>0</xdr:colOff>
      <xdr:row>35</xdr:row>
      <xdr:rowOff>48913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5927199"/>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48913</xdr:rowOff>
    </xdr:from>
    <xdr:to>
      <xdr:col>50</xdr:col>
      <xdr:colOff>114300</xdr:colOff>
      <xdr:row>35</xdr:row>
      <xdr:rowOff>166696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049663"/>
          <a:ext cx="889000" cy="11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166696</xdr:rowOff>
    </xdr:from>
    <xdr:to>
      <xdr:col>45</xdr:col>
      <xdr:colOff>177800</xdr:colOff>
      <xdr:row>39</xdr:row>
      <xdr:rowOff>60016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16744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145469</xdr:rowOff>
    </xdr:from>
    <xdr:to>
      <xdr:col>41</xdr:col>
      <xdr:colOff>50800</xdr:colOff>
      <xdr:row>39</xdr:row>
      <xdr:rowOff>60016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60569"/>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47099</xdr:rowOff>
    </xdr:from>
    <xdr:to>
      <xdr:col>55</xdr:col>
      <xdr:colOff>50800</xdr:colOff>
      <xdr:row>34</xdr:row>
      <xdr:rowOff>148699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5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69976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7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169563</xdr:rowOff>
    </xdr:from>
    <xdr:to>
      <xdr:col>50</xdr:col>
      <xdr:colOff>165100</xdr:colOff>
      <xdr:row>35</xdr:row>
      <xdr:rowOff>99713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5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116240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77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115896</xdr:rowOff>
    </xdr:from>
    <xdr:to>
      <xdr:col>46</xdr:col>
      <xdr:colOff>38100</xdr:colOff>
      <xdr:row>36</xdr:row>
      <xdr:rowOff>46046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62573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9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9216</xdr:rowOff>
    </xdr:from>
    <xdr:to>
      <xdr:col>41</xdr:col>
      <xdr:colOff>101600</xdr:colOff>
      <xdr:row>39</xdr:row>
      <xdr:rowOff>110816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94669</xdr:rowOff>
    </xdr:from>
    <xdr:to>
      <xdr:col>36</xdr:col>
      <xdr:colOff>165100</xdr:colOff>
      <xdr:row>39</xdr:row>
      <xdr:rowOff>24819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15946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70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126478</xdr:rowOff>
    </xdr:from>
    <xdr:to>
      <xdr:col>55</xdr:col>
      <xdr:colOff>0</xdr:colOff>
      <xdr:row>55</xdr:row>
      <xdr:rowOff>163729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56228"/>
          <a:ext cx="838200" cy="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50953</xdr:rowOff>
    </xdr:from>
    <xdr:to>
      <xdr:col>50</xdr:col>
      <xdr:colOff>114300</xdr:colOff>
      <xdr:row>55</xdr:row>
      <xdr:rowOff>163729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8070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50953</xdr:rowOff>
    </xdr:from>
    <xdr:to>
      <xdr:col>45</xdr:col>
      <xdr:colOff>177800</xdr:colOff>
      <xdr:row>55</xdr:row>
      <xdr:rowOff>139639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80703"/>
          <a:ext cx="889000" cy="8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xdr:rowOff>
    </xdr:from>
    <xdr:to>
      <xdr:col>41</xdr:col>
      <xdr:colOff>50800</xdr:colOff>
      <xdr:row>55</xdr:row>
      <xdr:rowOff>139639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29781"/>
          <a:ext cx="889000" cy="13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75678</xdr:rowOff>
    </xdr:from>
    <xdr:to>
      <xdr:col>55</xdr:col>
      <xdr:colOff>50800</xdr:colOff>
      <xdr:row>56</xdr:row>
      <xdr:rowOff>5828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98555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112929</xdr:rowOff>
    </xdr:from>
    <xdr:to>
      <xdr:col>50</xdr:col>
      <xdr:colOff>165100</xdr:colOff>
      <xdr:row>56</xdr:row>
      <xdr:rowOff>43079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59606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xdr:rowOff>
    </xdr:from>
    <xdr:to>
      <xdr:col>46</xdr:col>
      <xdr:colOff>38100</xdr:colOff>
      <xdr:row>55</xdr:row>
      <xdr:rowOff>101753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118280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88839</xdr:rowOff>
    </xdr:from>
    <xdr:to>
      <xdr:col>41</xdr:col>
      <xdr:colOff>101600</xdr:colOff>
      <xdr:row>56</xdr:row>
      <xdr:rowOff>18989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35516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9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120681</xdr:rowOff>
    </xdr:from>
    <xdr:to>
      <xdr:col>36</xdr:col>
      <xdr:colOff>165100</xdr:colOff>
      <xdr:row>55</xdr:row>
      <xdr:rowOff>50831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67358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5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1473</xdr:rowOff>
    </xdr:from>
    <xdr:to>
      <xdr:col>55</xdr:col>
      <xdr:colOff>0</xdr:colOff>
      <xdr:row>77</xdr:row>
      <xdr:rowOff>26946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03123"/>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60815</xdr:rowOff>
    </xdr:from>
    <xdr:to>
      <xdr:col>50</xdr:col>
      <xdr:colOff>114300</xdr:colOff>
      <xdr:row>77</xdr:row>
      <xdr:rowOff>26946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91015"/>
          <a:ext cx="889000" cy="13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60815</xdr:rowOff>
    </xdr:from>
    <xdr:to>
      <xdr:col>45</xdr:col>
      <xdr:colOff>177800</xdr:colOff>
      <xdr:row>76</xdr:row>
      <xdr:rowOff>138280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91015"/>
          <a:ext cx="889000" cy="7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90478</xdr:rowOff>
    </xdr:from>
    <xdr:to>
      <xdr:col>41</xdr:col>
      <xdr:colOff>50800</xdr:colOff>
      <xdr:row>76</xdr:row>
      <xdr:rowOff>138280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20678"/>
          <a:ext cx="889000" cy="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122123</xdr:rowOff>
    </xdr:from>
    <xdr:to>
      <xdr:col>55</xdr:col>
      <xdr:colOff>50800</xdr:colOff>
      <xdr:row>77</xdr:row>
      <xdr:rowOff>52273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145000</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147596</xdr:rowOff>
    </xdr:from>
    <xdr:to>
      <xdr:col>50</xdr:col>
      <xdr:colOff>165100</xdr:colOff>
      <xdr:row>77</xdr:row>
      <xdr:rowOff>77746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94273</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95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10015</xdr:rowOff>
    </xdr:from>
    <xdr:to>
      <xdr:col>46</xdr:col>
      <xdr:colOff>38100</xdr:colOff>
      <xdr:row>76</xdr:row>
      <xdr:rowOff>111615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128142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87480</xdr:rowOff>
    </xdr:from>
    <xdr:to>
      <xdr:col>41</xdr:col>
      <xdr:colOff>101600</xdr:colOff>
      <xdr:row>77</xdr:row>
      <xdr:rowOff>17630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34158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89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39678</xdr:rowOff>
    </xdr:from>
    <xdr:to>
      <xdr:col>36</xdr:col>
      <xdr:colOff>165100</xdr:colOff>
      <xdr:row>76</xdr:row>
      <xdr:rowOff>141278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157805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84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54749</xdr:rowOff>
    </xdr:from>
    <xdr:to>
      <xdr:col>54</xdr:col>
      <xdr:colOff>189865</xdr:colOff>
      <xdr:row>98</xdr:row>
      <xdr:rowOff>124107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999599"/>
          <a:ext cx="1270" cy="926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128313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124107</xdr:rowOff>
    </xdr:from>
    <xdr:to>
      <xdr:col>55</xdr:col>
      <xdr:colOff>88900</xdr:colOff>
      <xdr:row>98</xdr:row>
      <xdr:rowOff>124107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2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1426</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774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54749</xdr:rowOff>
    </xdr:from>
    <xdr:to>
      <xdr:col>55</xdr:col>
      <xdr:colOff>88900</xdr:colOff>
      <xdr:row>93</xdr:row>
      <xdr:rowOff>54749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99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54749</xdr:rowOff>
    </xdr:from>
    <xdr:to>
      <xdr:col>55</xdr:col>
      <xdr:colOff>0</xdr:colOff>
      <xdr:row>94</xdr:row>
      <xdr:rowOff>112215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5999599"/>
          <a:ext cx="838200" cy="2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1314</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0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22887</xdr:rowOff>
    </xdr:from>
    <xdr:to>
      <xdr:col>55</xdr:col>
      <xdr:colOff>50800</xdr:colOff>
      <xdr:row>98</xdr:row>
      <xdr:rowOff>124487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50633</xdr:rowOff>
    </xdr:from>
    <xdr:to>
      <xdr:col>50</xdr:col>
      <xdr:colOff>114300</xdr:colOff>
      <xdr:row>94</xdr:row>
      <xdr:rowOff>112215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5652583"/>
          <a:ext cx="889000" cy="5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19633</xdr:rowOff>
    </xdr:from>
    <xdr:to>
      <xdr:col>50</xdr:col>
      <xdr:colOff>165100</xdr:colOff>
      <xdr:row>98</xdr:row>
      <xdr:rowOff>121233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2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112360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1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50633</xdr:rowOff>
    </xdr:from>
    <xdr:to>
      <xdr:col>45</xdr:col>
      <xdr:colOff>177800</xdr:colOff>
      <xdr:row>95</xdr:row>
      <xdr:rowOff>96453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5652583"/>
          <a:ext cx="889000" cy="7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20737</xdr:rowOff>
    </xdr:from>
    <xdr:to>
      <xdr:col>46</xdr:col>
      <xdr:colOff>38100</xdr:colOff>
      <xdr:row>98</xdr:row>
      <xdr:rowOff>122337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113464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17214</xdr:rowOff>
    </xdr:from>
    <xdr:to>
      <xdr:col>41</xdr:col>
      <xdr:colOff>50800</xdr:colOff>
      <xdr:row>95</xdr:row>
      <xdr:rowOff>96453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790614"/>
          <a:ext cx="889000" cy="5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27366</xdr:rowOff>
    </xdr:from>
    <xdr:to>
      <xdr:col>41</xdr:col>
      <xdr:colOff>101600</xdr:colOff>
      <xdr:row>98</xdr:row>
      <xdr:rowOff>128966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120093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15184</xdr:rowOff>
    </xdr:from>
    <xdr:to>
      <xdr:col>36</xdr:col>
      <xdr:colOff>165100</xdr:colOff>
      <xdr:row>98</xdr:row>
      <xdr:rowOff>116784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107911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3949</xdr:rowOff>
    </xdr:from>
    <xdr:to>
      <xdr:col>55</xdr:col>
      <xdr:colOff>50800</xdr:colOff>
      <xdr:row>93</xdr:row>
      <xdr:rowOff>105549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59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128426</xdr:rowOff>
    </xdr:from>
    <xdr:ext cx="690189"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901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61415</xdr:rowOff>
    </xdr:from>
    <xdr:to>
      <xdr:col>50</xdr:col>
      <xdr:colOff>165100</xdr:colOff>
      <xdr:row>94</xdr:row>
      <xdr:rowOff>163015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1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8092</xdr:rowOff>
    </xdr:from>
    <xdr:ext cx="690189"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294205" y="15952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171283</xdr:rowOff>
    </xdr:from>
    <xdr:to>
      <xdr:col>46</xdr:col>
      <xdr:colOff>38100</xdr:colOff>
      <xdr:row>91</xdr:row>
      <xdr:rowOff>101433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6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117960</xdr:rowOff>
    </xdr:from>
    <xdr:ext cx="69018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05205" y="15377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45653</xdr:rowOff>
    </xdr:from>
    <xdr:to>
      <xdr:col>41</xdr:col>
      <xdr:colOff>101600</xdr:colOff>
      <xdr:row>95</xdr:row>
      <xdr:rowOff>147253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163780</xdr:rowOff>
    </xdr:from>
    <xdr:ext cx="69018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16205" y="16108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137864</xdr:rowOff>
    </xdr:from>
    <xdr:to>
      <xdr:col>36</xdr:col>
      <xdr:colOff>165100</xdr:colOff>
      <xdr:row>92</xdr:row>
      <xdr:rowOff>68014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7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84541</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27205" y="15515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108444</xdr:rowOff>
    </xdr:from>
    <xdr:to>
      <xdr:col>85</xdr:col>
      <xdr:colOff>127000</xdr:colOff>
      <xdr:row>38</xdr:row>
      <xdr:rowOff>18131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52094"/>
          <a:ext cx="8382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107435</xdr:rowOff>
    </xdr:from>
    <xdr:to>
      <xdr:col>81</xdr:col>
      <xdr:colOff>50800</xdr:colOff>
      <xdr:row>37</xdr:row>
      <xdr:rowOff>108444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51085"/>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107435</xdr:rowOff>
    </xdr:from>
    <xdr:to>
      <xdr:col>76</xdr:col>
      <xdr:colOff>114300</xdr:colOff>
      <xdr:row>38</xdr:row>
      <xdr:rowOff>155839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51085"/>
          <a:ext cx="889000" cy="2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144798</xdr:rowOff>
    </xdr:from>
    <xdr:to>
      <xdr:col>71</xdr:col>
      <xdr:colOff>177800</xdr:colOff>
      <xdr:row>38</xdr:row>
      <xdr:rowOff>155839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5989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138781</xdr:rowOff>
    </xdr:from>
    <xdr:to>
      <xdr:col>85</xdr:col>
      <xdr:colOff>177800</xdr:colOff>
      <xdr:row>38</xdr:row>
      <xdr:rowOff>68931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161658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57644</xdr:rowOff>
    </xdr:from>
    <xdr:to>
      <xdr:col>81</xdr:col>
      <xdr:colOff>101600</xdr:colOff>
      <xdr:row>37</xdr:row>
      <xdr:rowOff>159244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4321</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181795" y="617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56635</xdr:rowOff>
    </xdr:from>
    <xdr:to>
      <xdr:col>76</xdr:col>
      <xdr:colOff>165100</xdr:colOff>
      <xdr:row>37</xdr:row>
      <xdr:rowOff>158235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3312</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292795" y="617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105039</xdr:rowOff>
    </xdr:from>
    <xdr:to>
      <xdr:col>72</xdr:col>
      <xdr:colOff>38100</xdr:colOff>
      <xdr:row>39</xdr:row>
      <xdr:rowOff>35189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26316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93998</xdr:rowOff>
    </xdr:from>
    <xdr:to>
      <xdr:col>67</xdr:col>
      <xdr:colOff>101600</xdr:colOff>
      <xdr:row>39</xdr:row>
      <xdr:rowOff>24148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15275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15566</xdr:rowOff>
    </xdr:from>
    <xdr:to>
      <xdr:col>85</xdr:col>
      <xdr:colOff>127000</xdr:colOff>
      <xdr:row>54</xdr:row>
      <xdr:rowOff>89143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273866"/>
          <a:ext cx="8382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15566</xdr:rowOff>
    </xdr:from>
    <xdr:to>
      <xdr:col>81</xdr:col>
      <xdr:colOff>50800</xdr:colOff>
      <xdr:row>54</xdr:row>
      <xdr:rowOff>69650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273866"/>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69650</xdr:rowOff>
    </xdr:from>
    <xdr:to>
      <xdr:col>76</xdr:col>
      <xdr:colOff>114300</xdr:colOff>
      <xdr:row>55</xdr:row>
      <xdr:rowOff>155000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327950"/>
          <a:ext cx="889000" cy="2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155000</xdr:rowOff>
    </xdr:from>
    <xdr:to>
      <xdr:col>71</xdr:col>
      <xdr:colOff>177800</xdr:colOff>
      <xdr:row>56</xdr:row>
      <xdr:rowOff>10333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84750"/>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38343</xdr:rowOff>
    </xdr:from>
    <xdr:to>
      <xdr:col>85</xdr:col>
      <xdr:colOff>177800</xdr:colOff>
      <xdr:row>54</xdr:row>
      <xdr:rowOff>139943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61220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136216</xdr:rowOff>
    </xdr:from>
    <xdr:to>
      <xdr:col>81</xdr:col>
      <xdr:colOff>101600</xdr:colOff>
      <xdr:row>54</xdr:row>
      <xdr:rowOff>66366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2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82893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899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18850</xdr:rowOff>
    </xdr:from>
    <xdr:to>
      <xdr:col>76</xdr:col>
      <xdr:colOff>165100</xdr:colOff>
      <xdr:row>54</xdr:row>
      <xdr:rowOff>120450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2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136977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0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104200</xdr:rowOff>
    </xdr:from>
    <xdr:to>
      <xdr:col>72</xdr:col>
      <xdr:colOff>38100</xdr:colOff>
      <xdr:row>56</xdr:row>
      <xdr:rowOff>34350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50877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30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130983</xdr:rowOff>
    </xdr:from>
    <xdr:to>
      <xdr:col>67</xdr:col>
      <xdr:colOff>101600</xdr:colOff>
      <xdr:row>56</xdr:row>
      <xdr:rowOff>61133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77660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3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22432</xdr:rowOff>
    </xdr:from>
    <xdr:to>
      <xdr:col>85</xdr:col>
      <xdr:colOff>127000</xdr:colOff>
      <xdr:row>74</xdr:row>
      <xdr:rowOff>114977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538282"/>
          <a:ext cx="838200" cy="2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60597</xdr:rowOff>
    </xdr:from>
    <xdr:to>
      <xdr:col>81</xdr:col>
      <xdr:colOff>50800</xdr:colOff>
      <xdr:row>74</xdr:row>
      <xdr:rowOff>114977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2233547"/>
          <a:ext cx="889000" cy="56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60597</xdr:rowOff>
    </xdr:from>
    <xdr:to>
      <xdr:col>76</xdr:col>
      <xdr:colOff>114300</xdr:colOff>
      <xdr:row>75</xdr:row>
      <xdr:rowOff>47993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2233547"/>
          <a:ext cx="889000" cy="6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47993</xdr:rowOff>
    </xdr:from>
    <xdr:to>
      <xdr:col>71</xdr:col>
      <xdr:colOff>177800</xdr:colOff>
      <xdr:row>78</xdr:row>
      <xdr:rowOff>120822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2906743"/>
          <a:ext cx="889000" cy="5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143082</xdr:rowOff>
    </xdr:from>
    <xdr:to>
      <xdr:col>85</xdr:col>
      <xdr:colOff>177800</xdr:colOff>
      <xdr:row>73</xdr:row>
      <xdr:rowOff>73232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4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165959</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3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64177</xdr:rowOff>
    </xdr:from>
    <xdr:to>
      <xdr:col>81</xdr:col>
      <xdr:colOff>101600</xdr:colOff>
      <xdr:row>74</xdr:row>
      <xdr:rowOff>165777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27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10854</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5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9797</xdr:rowOff>
    </xdr:from>
    <xdr:to>
      <xdr:col>76</xdr:col>
      <xdr:colOff>165100</xdr:colOff>
      <xdr:row>71</xdr:row>
      <xdr:rowOff>111397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21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127924</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195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168643</xdr:rowOff>
    </xdr:from>
    <xdr:to>
      <xdr:col>72</xdr:col>
      <xdr:colOff>38100</xdr:colOff>
      <xdr:row>75</xdr:row>
      <xdr:rowOff>98793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2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115320</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6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70022</xdr:rowOff>
    </xdr:from>
    <xdr:to>
      <xdr:col>67</xdr:col>
      <xdr:colOff>101600</xdr:colOff>
      <xdr:row>79</xdr:row>
      <xdr:rowOff>172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16699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138052</xdr:rowOff>
    </xdr:from>
    <xdr:to>
      <xdr:col>85</xdr:col>
      <xdr:colOff>126364</xdr:colOff>
      <xdr:row>99</xdr:row>
      <xdr:rowOff>44095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6082902"/>
          <a:ext cx="1269" cy="93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84729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85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138052</xdr:rowOff>
    </xdr:from>
    <xdr:to>
      <xdr:col>86</xdr:col>
      <xdr:colOff>25400</xdr:colOff>
      <xdr:row>93</xdr:row>
      <xdr:rowOff>138052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08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89720</xdr:rowOff>
    </xdr:from>
    <xdr:to>
      <xdr:col>85</xdr:col>
      <xdr:colOff>127000</xdr:colOff>
      <xdr:row>93</xdr:row>
      <xdr:rowOff>138052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034570"/>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132509</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763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154082</xdr:rowOff>
    </xdr:from>
    <xdr:to>
      <xdr:col>85</xdr:col>
      <xdr:colOff>177800</xdr:colOff>
      <xdr:row>98</xdr:row>
      <xdr:rowOff>84232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78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130601</xdr:rowOff>
    </xdr:from>
    <xdr:to>
      <xdr:col>81</xdr:col>
      <xdr:colOff>50800</xdr:colOff>
      <xdr:row>93</xdr:row>
      <xdr:rowOff>89720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5732551"/>
          <a:ext cx="889000" cy="3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147991</xdr:rowOff>
    </xdr:from>
    <xdr:to>
      <xdr:col>81</xdr:col>
      <xdr:colOff>101600</xdr:colOff>
      <xdr:row>98</xdr:row>
      <xdr:rowOff>78141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69268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8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130601</xdr:rowOff>
    </xdr:from>
    <xdr:to>
      <xdr:col>76</xdr:col>
      <xdr:colOff>114300</xdr:colOff>
      <xdr:row>93</xdr:row>
      <xdr:rowOff>30882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5732551"/>
          <a:ext cx="889000" cy="2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150871</xdr:rowOff>
    </xdr:from>
    <xdr:to>
      <xdr:col>76</xdr:col>
      <xdr:colOff>165100</xdr:colOff>
      <xdr:row>98</xdr:row>
      <xdr:rowOff>81021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72148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8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132494</xdr:rowOff>
    </xdr:from>
    <xdr:to>
      <xdr:col>71</xdr:col>
      <xdr:colOff>177800</xdr:colOff>
      <xdr:row>93</xdr:row>
      <xdr:rowOff>30882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5905894"/>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150794</xdr:rowOff>
    </xdr:from>
    <xdr:to>
      <xdr:col>72</xdr:col>
      <xdr:colOff>38100</xdr:colOff>
      <xdr:row>98</xdr:row>
      <xdr:rowOff>80944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72071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147262</xdr:rowOff>
    </xdr:from>
    <xdr:to>
      <xdr:col>67</xdr:col>
      <xdr:colOff>101600</xdr:colOff>
      <xdr:row>98</xdr:row>
      <xdr:rowOff>77412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68539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87252</xdr:rowOff>
    </xdr:from>
    <xdr:to>
      <xdr:col>85</xdr:col>
      <xdr:colOff>177800</xdr:colOff>
      <xdr:row>94</xdr:row>
      <xdr:rowOff>17402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40279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9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38920</xdr:rowOff>
    </xdr:from>
    <xdr:to>
      <xdr:col>81</xdr:col>
      <xdr:colOff>101600</xdr:colOff>
      <xdr:row>93</xdr:row>
      <xdr:rowOff>140520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59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157047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57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79801</xdr:rowOff>
    </xdr:from>
    <xdr:to>
      <xdr:col>76</xdr:col>
      <xdr:colOff>165100</xdr:colOff>
      <xdr:row>92</xdr:row>
      <xdr:rowOff>9951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56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90</xdr:row>
      <xdr:rowOff>26478</xdr:rowOff>
    </xdr:from>
    <xdr:ext cx="69018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47205" y="15456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151532</xdr:rowOff>
    </xdr:from>
    <xdr:to>
      <xdr:col>72</xdr:col>
      <xdr:colOff>38100</xdr:colOff>
      <xdr:row>93</xdr:row>
      <xdr:rowOff>81682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59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98209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57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81694</xdr:rowOff>
    </xdr:from>
    <xdr:to>
      <xdr:col>67</xdr:col>
      <xdr:colOff>101600</xdr:colOff>
      <xdr:row>93</xdr:row>
      <xdr:rowOff>11844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8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28371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563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141940</xdr:rowOff>
    </xdr:from>
    <xdr:to>
      <xdr:col>116</xdr:col>
      <xdr:colOff>63500</xdr:colOff>
      <xdr:row>36</xdr:row>
      <xdr:rowOff>160548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5971240"/>
          <a:ext cx="838200" cy="3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141940</xdr:rowOff>
    </xdr:from>
    <xdr:to>
      <xdr:col>111</xdr:col>
      <xdr:colOff>177800</xdr:colOff>
      <xdr:row>35</xdr:row>
      <xdr:rowOff>45426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5971240"/>
          <a:ext cx="889000" cy="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45426</xdr:rowOff>
    </xdr:from>
    <xdr:to>
      <xdr:col>107</xdr:col>
      <xdr:colOff>50800</xdr:colOff>
      <xdr:row>35</xdr:row>
      <xdr:rowOff>161646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046176"/>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2129</xdr:rowOff>
    </xdr:from>
    <xdr:to>
      <xdr:col>102</xdr:col>
      <xdr:colOff>114300</xdr:colOff>
      <xdr:row>35</xdr:row>
      <xdr:rowOff>161646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659979"/>
          <a:ext cx="889000" cy="50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109748</xdr:rowOff>
    </xdr:from>
    <xdr:to>
      <xdr:col>116</xdr:col>
      <xdr:colOff>114300</xdr:colOff>
      <xdr:row>37</xdr:row>
      <xdr:rowOff>39898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132625</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91140</xdr:rowOff>
    </xdr:from>
    <xdr:to>
      <xdr:col>112</xdr:col>
      <xdr:colOff>38100</xdr:colOff>
      <xdr:row>35</xdr:row>
      <xdr:rowOff>21290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59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37817</xdr:rowOff>
    </xdr:from>
    <xdr:ext cx="534377"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56111" y="56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166076</xdr:rowOff>
    </xdr:from>
    <xdr:to>
      <xdr:col>107</xdr:col>
      <xdr:colOff>101600</xdr:colOff>
      <xdr:row>35</xdr:row>
      <xdr:rowOff>96226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59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112753</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67111" y="57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110846</xdr:rowOff>
    </xdr:from>
    <xdr:to>
      <xdr:col>102</xdr:col>
      <xdr:colOff>165100</xdr:colOff>
      <xdr:row>36</xdr:row>
      <xdr:rowOff>40996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57523</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278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122779</xdr:rowOff>
    </xdr:from>
    <xdr:to>
      <xdr:col>98</xdr:col>
      <xdr:colOff>38100</xdr:colOff>
      <xdr:row>33</xdr:row>
      <xdr:rowOff>52929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6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69456</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389111" y="53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地理的な要件から、本土の市町村、類似市町村と比較しても行政コストがよりかかることは明白である。行政コストに対して、分母となる人口が少数であることから</a:t>
          </a:r>
          <a:r>
            <a:rPr lang="ja-JP" altLang="en-US" sz="1100" b="0" i="0" baseline="0">
              <a:solidFill>
                <a:schemeClr val="dk1"/>
              </a:solidFill>
              <a:effectLst/>
              <a:latin typeface="+mn-lt"/>
              <a:ea typeface="+mn-ea"/>
              <a:cs typeface="+mn-cs"/>
            </a:rPr>
            <a:t>、前年度繰上充用金以外の</a:t>
          </a:r>
          <a:r>
            <a:rPr lang="ja-JP" altLang="ja-JP" sz="1100" b="0" i="0" baseline="0">
              <a:solidFill>
                <a:schemeClr val="dk1"/>
              </a:solidFill>
              <a:effectLst/>
              <a:latin typeface="+mn-lt"/>
              <a:ea typeface="+mn-ea"/>
              <a:cs typeface="+mn-cs"/>
            </a:rPr>
            <a:t>すべての費目で類似団体より住民一人あたりのコストが</a:t>
          </a:r>
          <a:r>
            <a:rPr lang="ja-JP" altLang="en-US" sz="1100" b="0" i="0" baseline="0">
              <a:solidFill>
                <a:schemeClr val="dk1"/>
              </a:solidFill>
              <a:effectLst/>
              <a:latin typeface="+mn-lt"/>
              <a:ea typeface="+mn-ea"/>
              <a:cs typeface="+mn-cs"/>
            </a:rPr>
            <a:t>高く</a:t>
          </a:r>
          <a:r>
            <a:rPr lang="ja-JP" altLang="ja-JP" sz="1100" b="0" i="0" baseline="0">
              <a:solidFill>
                <a:schemeClr val="dk1"/>
              </a:solidFill>
              <a:effectLst/>
              <a:latin typeface="+mn-lt"/>
              <a:ea typeface="+mn-ea"/>
              <a:cs typeface="+mn-cs"/>
            </a:rPr>
            <a:t>なっている状況にある。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港湾を１０抱えていることから類似市町村と比較して土木費の住民一人あたりのコストが突出して多い状況であるが、前年度と比較し一人あたりのコストが大</a:t>
          </a:r>
          <a:r>
            <a:rPr lang="ja-JP" altLang="en-US" sz="1100" b="0" i="0" baseline="0">
              <a:solidFill>
                <a:schemeClr val="dk1"/>
              </a:solidFill>
              <a:effectLst/>
              <a:latin typeface="+mn-lt"/>
              <a:ea typeface="+mn-ea"/>
              <a:cs typeface="+mn-cs"/>
            </a:rPr>
            <a:t>きく増加している</a:t>
          </a:r>
          <a:r>
            <a:rPr lang="ja-JP" altLang="ja-JP" sz="1100" b="0" i="0" baseline="0">
              <a:solidFill>
                <a:schemeClr val="dk1"/>
              </a:solidFill>
              <a:effectLst/>
              <a:latin typeface="+mn-lt"/>
              <a:ea typeface="+mn-ea"/>
              <a:cs typeface="+mn-cs"/>
            </a:rPr>
            <a:t>要因は、</a:t>
          </a:r>
          <a:r>
            <a:rPr lang="ja-JP" altLang="en-US" sz="1100" b="0" i="0" baseline="0">
              <a:solidFill>
                <a:schemeClr val="dk1"/>
              </a:solidFill>
              <a:effectLst/>
              <a:latin typeface="+mn-lt"/>
              <a:ea typeface="+mn-ea"/>
              <a:cs typeface="+mn-cs"/>
            </a:rPr>
            <a:t>港湾整備費及び道路整備費の増が</a:t>
          </a:r>
          <a:r>
            <a:rPr lang="ja-JP" altLang="ja-JP" sz="1100" b="0" i="0" baseline="0">
              <a:solidFill>
                <a:schemeClr val="dk1"/>
              </a:solidFill>
              <a:effectLst/>
              <a:latin typeface="+mn-lt"/>
              <a:ea typeface="+mn-ea"/>
              <a:cs typeface="+mn-cs"/>
            </a:rPr>
            <a:t>影響</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年度からﾌﾞﾛｰﾄﾞﾊﾞﾝﾄﾞ再整備、防災行政無線のﾃﾞｼﾞﾀﾙ化、本庁舎等の耐震化など複数年の大型公共事業がスタートし、これらの整備に多額の地方債の借入れが必要なため、公債費については</a:t>
          </a:r>
          <a:r>
            <a:rPr lang="ja-JP" altLang="en-US" sz="1100" b="0" i="0" baseline="0">
              <a:solidFill>
                <a:schemeClr val="dk1"/>
              </a:solidFill>
              <a:effectLst/>
              <a:latin typeface="+mn-lt"/>
              <a:ea typeface="+mn-ea"/>
              <a:cs typeface="+mn-cs"/>
            </a:rPr>
            <a:t>、これらの償還が始まる令和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年度から上昇傾向がしばらく続く見込みであり、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住民一人あたりのコストは</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年度より高い水準で推移すると考えられる。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財政調整基金残高の標準財政規模に対する比率は</a:t>
          </a:r>
          <a:r>
            <a:rPr lang="ja-JP" altLang="en-US" sz="1050" b="0" i="0" baseline="0">
              <a:solidFill>
                <a:schemeClr val="dk1"/>
              </a:solidFill>
              <a:effectLst/>
              <a:latin typeface="+mn-lt"/>
              <a:ea typeface="+mn-ea"/>
              <a:cs typeface="+mn-cs"/>
            </a:rPr>
            <a:t>、標準財政規模が前年度比</a:t>
          </a:r>
          <a:r>
            <a:rPr lang="en-US" altLang="ja-JP" sz="1050" b="0" i="0" baseline="0">
              <a:solidFill>
                <a:schemeClr val="dk1"/>
              </a:solidFill>
              <a:effectLst/>
              <a:latin typeface="+mn-lt"/>
              <a:ea typeface="+mn-ea"/>
              <a:cs typeface="+mn-cs"/>
            </a:rPr>
            <a:t>44.4</a:t>
          </a:r>
          <a:r>
            <a:rPr lang="ja-JP" altLang="en-US" sz="1050" b="0" i="0" baseline="0">
              <a:solidFill>
                <a:schemeClr val="dk1"/>
              </a:solidFill>
              <a:effectLst/>
              <a:latin typeface="+mn-lt"/>
              <a:ea typeface="+mn-ea"/>
              <a:cs typeface="+mn-cs"/>
            </a:rPr>
            <a:t>百万円（</a:t>
          </a:r>
          <a:r>
            <a:rPr lang="en-US" altLang="ja-JP" sz="1050" b="0" i="0" baseline="0">
              <a:solidFill>
                <a:schemeClr val="dk1"/>
              </a:solidFill>
              <a:effectLst/>
              <a:latin typeface="+mn-lt"/>
              <a:ea typeface="+mn-ea"/>
              <a:cs typeface="+mn-cs"/>
            </a:rPr>
            <a:t>3.1</a:t>
          </a:r>
          <a:r>
            <a:rPr lang="ja-JP" altLang="en-US" sz="1050" b="0" i="0" baseline="0">
              <a:solidFill>
                <a:schemeClr val="dk1"/>
              </a:solidFill>
              <a:effectLst/>
              <a:latin typeface="+mn-lt"/>
              <a:ea typeface="+mn-ea"/>
              <a:cs typeface="+mn-cs"/>
            </a:rPr>
            <a:t>％）減少したこと、財政調整金について取崩し額より積立額が</a:t>
          </a:r>
          <a:r>
            <a:rPr lang="en-US" altLang="ja-JP" sz="1050" b="0" i="0" baseline="0">
              <a:solidFill>
                <a:schemeClr val="dk1"/>
              </a:solidFill>
              <a:effectLst/>
              <a:latin typeface="+mn-lt"/>
              <a:ea typeface="+mn-ea"/>
              <a:cs typeface="+mn-cs"/>
            </a:rPr>
            <a:t>16.8</a:t>
          </a:r>
          <a:r>
            <a:rPr lang="ja-JP" altLang="en-US" sz="1050" b="0" i="0" baseline="0">
              <a:solidFill>
                <a:schemeClr val="dk1"/>
              </a:solidFill>
              <a:effectLst/>
              <a:latin typeface="+mn-lt"/>
              <a:ea typeface="+mn-ea"/>
              <a:cs typeface="+mn-cs"/>
            </a:rPr>
            <a:t>百万円多かったため、前年度比</a:t>
          </a:r>
          <a:r>
            <a:rPr lang="en-US" altLang="ja-JP" sz="1050" b="0" i="0" baseline="0">
              <a:solidFill>
                <a:schemeClr val="dk1"/>
              </a:solidFill>
              <a:effectLst/>
              <a:latin typeface="+mn-lt"/>
              <a:ea typeface="+mn-ea"/>
              <a:cs typeface="+mn-cs"/>
            </a:rPr>
            <a:t>2.59</a:t>
          </a:r>
          <a:r>
            <a:rPr lang="ja-JP" altLang="en-US" sz="1050" b="0" i="0" baseline="0">
              <a:solidFill>
                <a:schemeClr val="dk1"/>
              </a:solidFill>
              <a:effectLst/>
              <a:latin typeface="+mn-lt"/>
              <a:ea typeface="+mn-ea"/>
              <a:cs typeface="+mn-cs"/>
            </a:rPr>
            <a:t>ポイント</a:t>
          </a:r>
          <a:r>
            <a:rPr lang="ja-JP" altLang="ja-JP" sz="1050" b="0" i="0" baseline="0">
              <a:solidFill>
                <a:schemeClr val="dk1"/>
              </a:solidFill>
              <a:effectLst/>
              <a:latin typeface="+mn-lt"/>
              <a:ea typeface="+mn-ea"/>
              <a:cs typeface="+mn-cs"/>
            </a:rPr>
            <a:t>上昇した。実質収支額の標準財政規模に対する比率は</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翌年度に繰り越す事業が</a:t>
          </a:r>
          <a:r>
            <a:rPr lang="ja-JP" altLang="en-US" sz="1050" b="0" i="0" baseline="0">
              <a:solidFill>
                <a:schemeClr val="dk1"/>
              </a:solidFill>
              <a:effectLst/>
              <a:latin typeface="+mn-lt"/>
              <a:ea typeface="+mn-ea"/>
              <a:cs typeface="+mn-cs"/>
            </a:rPr>
            <a:t>前年度比約</a:t>
          </a:r>
          <a:r>
            <a:rPr lang="en-US" altLang="ja-JP" sz="1050" b="0" i="0" baseline="0">
              <a:solidFill>
                <a:schemeClr val="dk1"/>
              </a:solidFill>
              <a:effectLst/>
              <a:latin typeface="+mn-lt"/>
              <a:ea typeface="+mn-ea"/>
              <a:cs typeface="+mn-cs"/>
            </a:rPr>
            <a:t>50</a:t>
          </a:r>
          <a:r>
            <a:rPr lang="ja-JP" altLang="ja-JP" sz="1050" b="0" i="0" baseline="0">
              <a:solidFill>
                <a:schemeClr val="dk1"/>
              </a:solidFill>
              <a:effectLst/>
              <a:latin typeface="+mn-lt"/>
              <a:ea typeface="+mn-ea"/>
              <a:cs typeface="+mn-cs"/>
            </a:rPr>
            <a:t>百万円</a:t>
          </a:r>
          <a:r>
            <a:rPr lang="ja-JP" altLang="en-US" sz="1050" b="0" i="0" baseline="0">
              <a:solidFill>
                <a:schemeClr val="dk1"/>
              </a:solidFill>
              <a:effectLst/>
              <a:latin typeface="+mn-lt"/>
              <a:ea typeface="+mn-ea"/>
              <a:cs typeface="+mn-cs"/>
            </a:rPr>
            <a:t>減少したため、</a:t>
          </a:r>
          <a:r>
            <a:rPr lang="ja-JP" altLang="ja-JP" sz="1050" b="0" i="0" baseline="0">
              <a:solidFill>
                <a:schemeClr val="dk1"/>
              </a:solidFill>
              <a:effectLst/>
              <a:latin typeface="+mn-lt"/>
              <a:ea typeface="+mn-ea"/>
              <a:cs typeface="+mn-cs"/>
            </a:rPr>
            <a:t>実施収支額が</a:t>
          </a:r>
          <a:r>
            <a:rPr lang="ja-JP" altLang="en-US" sz="1050" b="0" i="0" baseline="0">
              <a:solidFill>
                <a:schemeClr val="dk1"/>
              </a:solidFill>
              <a:effectLst/>
              <a:latin typeface="+mn-lt"/>
              <a:ea typeface="+mn-ea"/>
              <a:cs typeface="+mn-cs"/>
            </a:rPr>
            <a:t>前年度比約</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百万円減少したことにより</a:t>
          </a:r>
          <a:r>
            <a:rPr lang="ja-JP" altLang="ja-JP" sz="1050" b="0" i="0" baseline="0">
              <a:solidFill>
                <a:schemeClr val="dk1"/>
              </a:solidFill>
              <a:effectLst/>
              <a:latin typeface="+mn-lt"/>
              <a:ea typeface="+mn-ea"/>
              <a:cs typeface="+mn-cs"/>
            </a:rPr>
            <a:t>前年度より</a:t>
          </a:r>
          <a:r>
            <a:rPr lang="en-US" altLang="ja-JP" sz="1050" b="0" i="0" baseline="0">
              <a:solidFill>
                <a:schemeClr val="dk1"/>
              </a:solidFill>
              <a:effectLst/>
              <a:latin typeface="+mn-lt"/>
              <a:ea typeface="+mn-ea"/>
              <a:cs typeface="+mn-cs"/>
            </a:rPr>
            <a:t>1.88</a:t>
          </a:r>
          <a:r>
            <a:rPr lang="ja-JP" altLang="ja-JP" sz="1050" b="0" i="0" baseline="0">
              <a:solidFill>
                <a:schemeClr val="dk1"/>
              </a:solidFill>
              <a:effectLst/>
              <a:latin typeface="+mn-lt"/>
              <a:ea typeface="+mn-ea"/>
              <a:cs typeface="+mn-cs"/>
            </a:rPr>
            <a:t>ポイント低下した。実質単年度収支の標準財政規模に対する比率は、基金積立金</a:t>
          </a:r>
          <a:r>
            <a:rPr lang="ja-JP" altLang="en-US" sz="1050" b="0" i="0" baseline="0">
              <a:solidFill>
                <a:schemeClr val="dk1"/>
              </a:solidFill>
              <a:effectLst/>
              <a:latin typeface="+mn-lt"/>
              <a:ea typeface="+mn-ea"/>
              <a:cs typeface="+mn-cs"/>
            </a:rPr>
            <a:t>の取崩額が積立額を上回ったため</a:t>
          </a:r>
          <a:r>
            <a:rPr lang="ja-JP" altLang="ja-JP" sz="1050" b="0" i="0" baseline="0">
              <a:solidFill>
                <a:schemeClr val="dk1"/>
              </a:solidFill>
              <a:effectLst/>
              <a:latin typeface="+mn-lt"/>
              <a:ea typeface="+mn-ea"/>
              <a:cs typeface="+mn-cs"/>
            </a:rPr>
            <a:t>マイナスとなっている。歳出の抑制、財源の確保に努め、財政運営の弾力性、健全性を維持する。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鹿児島県十島村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前年度に引き続き全会計黒字となっている。引き続き、歳出抑制とともに赤字とならないよう収入の確保に努める。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5"/>
      <c r="DK3" s="185"/>
      <c r="DL3" s="185"/>
      <c r="DM3" s="185"/>
      <c r="DN3" s="185"/>
      <c r="DO3" s="185"/>
    </row>
    <row r="4" spans="1:119" ht="18.75" customHeight="1" x14ac:dyDescent="0.15">
      <c r="A4" s="186"/>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4243513</v>
      </c>
      <c r="BO4" s="433"/>
      <c r="BP4" s="433"/>
      <c r="BQ4" s="433"/>
      <c r="BR4" s="433"/>
      <c r="BS4" s="433"/>
      <c r="BT4" s="433"/>
      <c r="BU4" s="434"/>
      <c r="BV4" s="432">
        <v>4457149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4.8</v>
      </c>
      <c r="DC4" s="439"/>
      <c r="DD4" s="439"/>
      <c r="DE4" s="439"/>
      <c r="DF4" s="439"/>
      <c r="DG4" s="439"/>
      <c r="DH4" s="439"/>
      <c r="DI4" s="440"/>
      <c r="DJ4" s="185"/>
      <c r="DK4" s="185"/>
      <c r="DL4" s="185"/>
      <c r="DM4" s="185"/>
      <c r="DN4" s="185"/>
      <c r="DO4" s="185"/>
    </row>
    <row r="5" spans="1:119" ht="18.75" customHeight="1" x14ac:dyDescent="0.15">
      <c r="A5" s="186"/>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4161610</v>
      </c>
      <c r="BO5" s="470"/>
      <c r="BP5" s="470"/>
      <c r="BQ5" s="470"/>
      <c r="BR5" s="470"/>
      <c r="BS5" s="470"/>
      <c r="BT5" s="470"/>
      <c r="BU5" s="471"/>
      <c r="BV5" s="469">
        <v>4297384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87.3</v>
      </c>
      <c r="CU5" s="467"/>
      <c r="CV5" s="467"/>
      <c r="CW5" s="467"/>
      <c r="CX5" s="467"/>
      <c r="CY5" s="467"/>
      <c r="CZ5" s="467"/>
      <c r="DA5" s="468"/>
      <c r="DB5" s="466">
        <v>88</v>
      </c>
      <c r="DC5" s="467"/>
      <c r="DD5" s="467"/>
      <c r="DE5" s="467"/>
      <c r="DF5" s="467"/>
      <c r="DG5" s="467"/>
      <c r="DH5" s="467"/>
      <c r="DI5" s="468"/>
      <c r="DJ5" s="185"/>
      <c r="DK5" s="185"/>
      <c r="DL5" s="185"/>
      <c r="DM5" s="185"/>
      <c r="DN5" s="185"/>
      <c r="DO5" s="185"/>
    </row>
    <row r="6" spans="1:119" ht="18.75" customHeight="1" x14ac:dyDescent="0.15">
      <c r="A6" s="186"/>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81903</v>
      </c>
      <c r="BO6" s="470"/>
      <c r="BP6" s="470"/>
      <c r="BQ6" s="470"/>
      <c r="BR6" s="470"/>
      <c r="BS6" s="470"/>
      <c r="BT6" s="470"/>
      <c r="BU6" s="471"/>
      <c r="BV6" s="469">
        <v>159765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90.4</v>
      </c>
      <c r="CU6" s="507"/>
      <c r="CV6" s="507"/>
      <c r="CW6" s="507"/>
      <c r="CX6" s="507"/>
      <c r="CY6" s="507"/>
      <c r="CZ6" s="507"/>
      <c r="DA6" s="508"/>
      <c r="DB6" s="506">
        <v>91.2</v>
      </c>
      <c r="DC6" s="507"/>
      <c r="DD6" s="507"/>
      <c r="DE6" s="507"/>
      <c r="DF6" s="507"/>
      <c r="DG6" s="507"/>
      <c r="DH6" s="507"/>
      <c r="DI6" s="508"/>
      <c r="DJ6" s="185"/>
      <c r="DK6" s="185"/>
      <c r="DL6" s="185"/>
      <c r="DM6" s="185"/>
      <c r="DN6" s="185"/>
      <c r="DO6" s="185"/>
    </row>
    <row r="7" spans="1:119" ht="18.75" customHeight="1" x14ac:dyDescent="0.15">
      <c r="A7" s="186"/>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41244</v>
      </c>
      <c r="BO7" s="470"/>
      <c r="BP7" s="470"/>
      <c r="BQ7" s="470"/>
      <c r="BR7" s="470"/>
      <c r="BS7" s="470"/>
      <c r="BT7" s="470"/>
      <c r="BU7" s="471"/>
      <c r="BV7" s="469">
        <v>90699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1393233</v>
      </c>
      <c r="CU7" s="470"/>
      <c r="CV7" s="470"/>
      <c r="CW7" s="470"/>
      <c r="CX7" s="470"/>
      <c r="CY7" s="470"/>
      <c r="CZ7" s="470"/>
      <c r="DA7" s="471"/>
      <c r="DB7" s="469">
        <v>1437594</v>
      </c>
      <c r="DC7" s="470"/>
      <c r="DD7" s="470"/>
      <c r="DE7" s="470"/>
      <c r="DF7" s="470"/>
      <c r="DG7" s="470"/>
      <c r="DH7" s="470"/>
      <c r="DI7" s="471"/>
      <c r="DJ7" s="185"/>
      <c r="DK7" s="185"/>
      <c r="DL7" s="185"/>
      <c r="DM7" s="185"/>
      <c r="DN7" s="185"/>
      <c r="DO7" s="185"/>
    </row>
    <row r="8" spans="1:119" ht="18.75" customHeight="1" thickBot="1" x14ac:dyDescent="0.2">
      <c r="A8" s="186"/>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40659</v>
      </c>
      <c r="BO8" s="470"/>
      <c r="BP8" s="470"/>
      <c r="BQ8" s="470"/>
      <c r="BR8" s="470"/>
      <c r="BS8" s="470"/>
      <c r="BT8" s="470"/>
      <c r="BU8" s="471"/>
      <c r="BV8" s="469">
        <v>69066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7.0000000000000007E-2</v>
      </c>
      <c r="CU8" s="510"/>
      <c r="CV8" s="510"/>
      <c r="CW8" s="510"/>
      <c r="CX8" s="510"/>
      <c r="CY8" s="510"/>
      <c r="CZ8" s="510"/>
      <c r="DA8" s="511"/>
      <c r="DB8" s="509">
        <v>0.06</v>
      </c>
      <c r="DC8" s="510"/>
      <c r="DD8" s="510"/>
      <c r="DE8" s="510"/>
      <c r="DF8" s="510"/>
      <c r="DG8" s="510"/>
      <c r="DH8" s="510"/>
      <c r="DI8" s="511"/>
      <c r="DJ8" s="185"/>
      <c r="DK8" s="185"/>
      <c r="DL8" s="185"/>
      <c r="DM8" s="185"/>
      <c r="DN8" s="185"/>
      <c r="DO8" s="185"/>
    </row>
    <row r="9" spans="1:119" ht="18.75" customHeight="1" thickBot="1" x14ac:dyDescent="0.2">
      <c r="A9" s="186"/>
      <c r="B9" s="463" t="s">
        <v>111</v>
      </c>
      <c r="C9" s="464"/>
      <c r="D9" s="464"/>
      <c r="E9" s="464"/>
      <c r="F9" s="464"/>
      <c r="G9" s="464"/>
      <c r="H9" s="464"/>
      <c r="I9" s="464"/>
      <c r="J9" s="464"/>
      <c r="K9" s="512"/>
      <c r="L9" s="513" t="s">
        <v>112</v>
      </c>
      <c r="M9" s="514"/>
      <c r="N9" s="514"/>
      <c r="O9" s="514"/>
      <c r="P9" s="514"/>
      <c r="Q9" s="515"/>
      <c r="R9" s="516">
        <v>756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-28407</v>
      </c>
      <c r="BO9" s="470"/>
      <c r="BP9" s="470"/>
      <c r="BQ9" s="470"/>
      <c r="BR9" s="470"/>
      <c r="BS9" s="470"/>
      <c r="BT9" s="470"/>
      <c r="BU9" s="471"/>
      <c r="BV9" s="469">
        <v>-28735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24.9</v>
      </c>
      <c r="CU9" s="467"/>
      <c r="CV9" s="467"/>
      <c r="CW9" s="467"/>
      <c r="CX9" s="467"/>
      <c r="CY9" s="467"/>
      <c r="CZ9" s="467"/>
      <c r="DA9" s="468"/>
      <c r="DB9" s="466">
        <v>22.5</v>
      </c>
      <c r="DC9" s="467"/>
      <c r="DD9" s="467"/>
      <c r="DE9" s="467"/>
      <c r="DF9" s="467"/>
      <c r="DG9" s="467"/>
      <c r="DH9" s="467"/>
      <c r="DI9" s="468"/>
      <c r="DJ9" s="185"/>
      <c r="DK9" s="185"/>
      <c r="DL9" s="185"/>
      <c r="DM9" s="185"/>
      <c r="DN9" s="185"/>
      <c r="DO9" s="185"/>
    </row>
    <row r="10" spans="1:119" ht="18.75" customHeight="1" thickBot="1" x14ac:dyDescent="0.2">
      <c r="A10" s="186"/>
      <c r="B10" s="463"/>
      <c r="C10" s="464"/>
      <c r="D10" s="464"/>
      <c r="E10" s="464"/>
      <c r="F10" s="464"/>
      <c r="G10" s="464"/>
      <c r="H10" s="464"/>
      <c r="I10" s="464"/>
      <c r="J10" s="464"/>
      <c r="K10" s="512"/>
      <c r="L10" s="519" t="s">
        <v>117</v>
      </c>
      <c r="M10" s="499"/>
      <c r="N10" s="499"/>
      <c r="O10" s="499"/>
      <c r="P10" s="499"/>
      <c r="Q10" s="500"/>
      <c r="R10" s="520">
        <v>657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116003</v>
      </c>
      <c r="BO10" s="470"/>
      <c r="BP10" s="470"/>
      <c r="BQ10" s="470"/>
      <c r="BR10" s="470"/>
      <c r="BS10" s="470"/>
      <c r="BT10" s="470"/>
      <c r="BU10" s="471"/>
      <c r="BV10" s="469">
        <v>175724</v>
      </c>
      <c r="BW10" s="470"/>
      <c r="BX10" s="470"/>
      <c r="BY10" s="470"/>
      <c r="BZ10" s="470"/>
      <c r="CA10" s="470"/>
      <c r="CB10" s="470"/>
      <c r="CC10" s="471"/>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5"/>
      <c r="DK11" s="185"/>
      <c r="DL11" s="185"/>
      <c r="DM11" s="185"/>
      <c r="DN11" s="185"/>
      <c r="DO11" s="185"/>
    </row>
    <row r="12" spans="1:119" ht="18.75" customHeight="1" x14ac:dyDescent="0.15">
      <c r="A12" s="186"/>
      <c r="B12" s="529" t="s">
        <v>130</v>
      </c>
      <c r="C12" s="530"/>
      <c r="D12" s="530"/>
      <c r="E12" s="530"/>
      <c r="F12" s="530"/>
      <c r="G12" s="530"/>
      <c r="H12" s="530"/>
      <c r="I12" s="530"/>
      <c r="J12" s="530"/>
      <c r="K12" s="531"/>
      <c r="L12" s="538" t="s">
        <v>131</v>
      </c>
      <c r="M12" s="539"/>
      <c r="N12" s="539"/>
      <c r="O12" s="539"/>
      <c r="P12" s="539"/>
      <c r="Q12" s="540"/>
      <c r="R12" s="541">
        <v>689</v>
      </c>
      <c r="S12" s="542"/>
      <c r="T12" s="542"/>
      <c r="U12" s="542"/>
      <c r="V12" s="543"/>
      <c r="W12" s="544" t="s">
        <v>1</v>
      </c>
      <c r="X12" s="502"/>
      <c r="Y12" s="502"/>
      <c r="Z12" s="502"/>
      <c r="AA12" s="502"/>
      <c r="AB12" s="545"/>
      <c r="AC12" s="501" t="s">
        <v>132</v>
      </c>
      <c r="AD12" s="502"/>
      <c r="AE12" s="502"/>
      <c r="AF12" s="502"/>
      <c r="AG12" s="545"/>
      <c r="AH12" s="501" t="s">
        <v>133</v>
      </c>
      <c r="AI12" s="502"/>
      <c r="AJ12" s="502"/>
      <c r="AK12" s="502"/>
      <c r="AL12" s="546"/>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134157</v>
      </c>
      <c r="BO12" s="470"/>
      <c r="BP12" s="470"/>
      <c r="BQ12" s="470"/>
      <c r="BR12" s="470"/>
      <c r="BS12" s="470"/>
      <c r="BT12" s="470"/>
      <c r="BU12" s="471"/>
      <c r="BV12" s="469">
        <v>171098</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5"/>
      <c r="DK12" s="185"/>
      <c r="DL12" s="185"/>
      <c r="DM12" s="185"/>
      <c r="DN12" s="185"/>
      <c r="DO12" s="185"/>
    </row>
    <row r="13" spans="1:119" ht="18.75" customHeight="1" x14ac:dyDescent="0.15">
      <c r="A13" s="186"/>
      <c r="B13" s="532"/>
      <c r="C13" s="533"/>
      <c r="D13" s="533"/>
      <c r="E13" s="533"/>
      <c r="F13" s="533"/>
      <c r="G13" s="533"/>
      <c r="H13" s="533"/>
      <c r="I13" s="533"/>
      <c r="J13" s="533"/>
      <c r="K13" s="534"/>
      <c r="L13" s="196"/>
      <c r="M13" s="557" t="s">
        <v>140</v>
      </c>
      <c r="N13" s="558"/>
      <c r="O13" s="558"/>
      <c r="P13" s="558"/>
      <c r="Q13" s="559"/>
      <c r="R13" s="550">
        <v>682</v>
      </c>
      <c r="S13" s="551"/>
      <c r="T13" s="551"/>
      <c r="U13" s="551"/>
      <c r="V13" s="552"/>
      <c r="W13" s="485" t="s">
        <v>141</v>
      </c>
      <c r="X13" s="486"/>
      <c r="Y13" s="486"/>
      <c r="Z13" s="486"/>
      <c r="AA13" s="486"/>
      <c r="AB13" s="476"/>
      <c r="AC13" s="520">
        <v>113</v>
      </c>
      <c r="AD13" s="521"/>
      <c r="AE13" s="521"/>
      <c r="AF13" s="521"/>
      <c r="AG13" s="560"/>
      <c r="AH13" s="520">
        <v>99</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-46561</v>
      </c>
      <c r="BO13" s="470"/>
      <c r="BP13" s="470"/>
      <c r="BQ13" s="470"/>
      <c r="BR13" s="470"/>
      <c r="BS13" s="470"/>
      <c r="BT13" s="470"/>
      <c r="BU13" s="471"/>
      <c r="BV13" s="469">
        <v>-24109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5.8</v>
      </c>
      <c r="DC13" s="467"/>
      <c r="DD13" s="467"/>
      <c r="DE13" s="467"/>
      <c r="DF13" s="467"/>
      <c r="DG13" s="467"/>
      <c r="DH13" s="467"/>
      <c r="DI13" s="468"/>
      <c r="DJ13" s="185"/>
      <c r="DK13" s="185"/>
      <c r="DL13" s="185"/>
      <c r="DM13" s="185"/>
      <c r="DN13" s="185"/>
      <c r="DO13" s="185"/>
    </row>
    <row r="14" spans="1:119" ht="18.75" customHeight="1" thickBot="1" x14ac:dyDescent="0.2">
      <c r="A14" s="186"/>
      <c r="B14" s="532"/>
      <c r="C14" s="533"/>
      <c r="D14" s="533"/>
      <c r="E14" s="533"/>
      <c r="F14" s="533"/>
      <c r="G14" s="533"/>
      <c r="H14" s="533"/>
      <c r="I14" s="533"/>
      <c r="J14" s="533"/>
      <c r="K14" s="534"/>
      <c r="L14" s="547" t="s">
        <v>146</v>
      </c>
      <c r="M14" s="548"/>
      <c r="N14" s="548"/>
      <c r="O14" s="548"/>
      <c r="P14" s="548"/>
      <c r="Q14" s="549"/>
      <c r="R14" s="550">
        <v>709</v>
      </c>
      <c r="S14" s="551"/>
      <c r="T14" s="551"/>
      <c r="U14" s="551"/>
      <c r="V14" s="552"/>
      <c r="W14" s="459"/>
      <c r="X14" s="460"/>
      <c r="Y14" s="460"/>
      <c r="Z14" s="460"/>
      <c r="AA14" s="460"/>
      <c r="AB14" s="449"/>
      <c r="AC14" s="553">
        <v>29.4</v>
      </c>
      <c r="AD14" s="554"/>
      <c r="AE14" s="554"/>
      <c r="AF14" s="554"/>
      <c r="AG14" s="555"/>
      <c r="AH14" s="553">
        <v>28.2</v>
      </c>
      <c r="AI14" s="554"/>
      <c r="AJ14" s="554"/>
      <c r="AK14" s="554"/>
      <c r="AL14" s="556"/>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1" t="s">
        <v>147</v>
      </c>
      <c r="CE14" s="562"/>
      <c r="CF14" s="562"/>
      <c r="CG14" s="562"/>
      <c r="CH14" s="562"/>
      <c r="CI14" s="562"/>
      <c r="CJ14" s="562"/>
      <c r="CK14" s="562"/>
      <c r="CL14" s="562"/>
      <c r="CM14" s="562"/>
      <c r="CN14" s="562"/>
      <c r="CO14" s="562"/>
      <c r="CP14" s="562"/>
      <c r="CQ14" s="562"/>
      <c r="CR14" s="562"/>
      <c r="CS14" s="563"/>
      <c r="CT14" s="564" t="s">
        <v>148</v>
      </c>
      <c r="CU14" s="565"/>
      <c r="CV14" s="565"/>
      <c r="CW14" s="565"/>
      <c r="CX14" s="565"/>
      <c r="CY14" s="565"/>
      <c r="CZ14" s="565"/>
      <c r="DA14" s="566"/>
      <c r="DB14" s="564" t="s">
        <v>148</v>
      </c>
      <c r="DC14" s="565"/>
      <c r="DD14" s="565"/>
      <c r="DE14" s="565"/>
      <c r="DF14" s="565"/>
      <c r="DG14" s="565"/>
      <c r="DH14" s="565"/>
      <c r="DI14" s="566"/>
      <c r="DJ14" s="185"/>
      <c r="DK14" s="185"/>
      <c r="DL14" s="185"/>
      <c r="DM14" s="185"/>
      <c r="DN14" s="185"/>
      <c r="DO14" s="185"/>
    </row>
    <row r="15" spans="1:119" ht="18.75" customHeight="1" x14ac:dyDescent="0.15">
      <c r="A15" s="186"/>
      <c r="B15" s="532"/>
      <c r="C15" s="533"/>
      <c r="D15" s="533"/>
      <c r="E15" s="533"/>
      <c r="F15" s="533"/>
      <c r="G15" s="533"/>
      <c r="H15" s="533"/>
      <c r="I15" s="533"/>
      <c r="J15" s="533"/>
      <c r="K15" s="534"/>
      <c r="L15" s="196"/>
      <c r="M15" s="557" t="s">
        <v>149</v>
      </c>
      <c r="N15" s="558"/>
      <c r="O15" s="558"/>
      <c r="P15" s="558"/>
      <c r="Q15" s="559"/>
      <c r="R15" s="550">
        <v>708</v>
      </c>
      <c r="S15" s="551"/>
      <c r="T15" s="551"/>
      <c r="U15" s="551"/>
      <c r="V15" s="552"/>
      <c r="W15" s="485" t="s">
        <v>150</v>
      </c>
      <c r="X15" s="486"/>
      <c r="Y15" s="486"/>
      <c r="Z15" s="486"/>
      <c r="AA15" s="486"/>
      <c r="AB15" s="476"/>
      <c r="AC15" s="520">
        <v>64</v>
      </c>
      <c r="AD15" s="521"/>
      <c r="AE15" s="521"/>
      <c r="AF15" s="521"/>
      <c r="AG15" s="560"/>
      <c r="AH15" s="520">
        <v>73</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97274</v>
      </c>
      <c r="BO15" s="433"/>
      <c r="BP15" s="433"/>
      <c r="BQ15" s="433"/>
      <c r="BR15" s="433"/>
      <c r="BS15" s="433"/>
      <c r="BT15" s="433"/>
      <c r="BU15" s="434"/>
      <c r="BV15" s="432">
        <v>92512</v>
      </c>
      <c r="BW15" s="433"/>
      <c r="BX15" s="433"/>
      <c r="BY15" s="433"/>
      <c r="BZ15" s="433"/>
      <c r="CA15" s="433"/>
      <c r="CB15" s="433"/>
      <c r="CC15" s="434"/>
      <c r="CD15" s="567" t="s">
        <v>152</v>
      </c>
      <c r="CE15" s="568"/>
      <c r="CF15" s="568"/>
      <c r="CG15" s="568"/>
      <c r="CH15" s="568"/>
      <c r="CI15" s="568"/>
      <c r="CJ15" s="568"/>
      <c r="CK15" s="568"/>
      <c r="CL15" s="568"/>
      <c r="CM15" s="568"/>
      <c r="CN15" s="568"/>
      <c r="CO15" s="568"/>
      <c r="CP15" s="568"/>
      <c r="CQ15" s="568"/>
      <c r="CR15" s="568"/>
      <c r="CS15" s="56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2"/>
      <c r="C16" s="533"/>
      <c r="D16" s="533"/>
      <c r="E16" s="533"/>
      <c r="F16" s="533"/>
      <c r="G16" s="533"/>
      <c r="H16" s="533"/>
      <c r="I16" s="533"/>
      <c r="J16" s="533"/>
      <c r="K16" s="534"/>
      <c r="L16" s="547" t="s">
        <v>153</v>
      </c>
      <c r="M16" s="578"/>
      <c r="N16" s="578"/>
      <c r="O16" s="578"/>
      <c r="P16" s="578"/>
      <c r="Q16" s="579"/>
      <c r="R16" s="570" t="s">
        <v>154</v>
      </c>
      <c r="S16" s="571"/>
      <c r="T16" s="571"/>
      <c r="U16" s="571"/>
      <c r="V16" s="572"/>
      <c r="W16" s="459"/>
      <c r="X16" s="460"/>
      <c r="Y16" s="460"/>
      <c r="Z16" s="460"/>
      <c r="AA16" s="460"/>
      <c r="AB16" s="449"/>
      <c r="AC16" s="553">
        <v>16.600000000000001</v>
      </c>
      <c r="AD16" s="554"/>
      <c r="AE16" s="554"/>
      <c r="AF16" s="554"/>
      <c r="AG16" s="555"/>
      <c r="AH16" s="553">
        <v>20.8</v>
      </c>
      <c r="AI16" s="554"/>
      <c r="AJ16" s="554"/>
      <c r="AK16" s="554"/>
      <c r="AL16" s="556"/>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1322817</v>
      </c>
      <c r="BO16" s="470"/>
      <c r="BP16" s="470"/>
      <c r="BQ16" s="470"/>
      <c r="BR16" s="470"/>
      <c r="BS16" s="470"/>
      <c r="BT16" s="470"/>
      <c r="BU16" s="471"/>
      <c r="BV16" s="469">
        <v>1368999</v>
      </c>
      <c r="BW16" s="470"/>
      <c r="BX16" s="470"/>
      <c r="BY16" s="470"/>
      <c r="BZ16" s="470"/>
      <c r="CA16" s="470"/>
      <c r="CB16" s="470"/>
      <c r="CC16" s="471"/>
      <c r="CD16" s="200"/>
      <c r="CE16" s="576"/>
      <c r="CF16" s="576"/>
      <c r="CG16" s="576"/>
      <c r="CH16" s="576"/>
      <c r="CI16" s="576"/>
      <c r="CJ16" s="576"/>
      <c r="CK16" s="576"/>
      <c r="CL16" s="576"/>
      <c r="CM16" s="576"/>
      <c r="CN16" s="576"/>
      <c r="CO16" s="576"/>
      <c r="CP16" s="576"/>
      <c r="CQ16" s="576"/>
      <c r="CR16" s="576"/>
      <c r="CS16" s="577"/>
      <c r="CT16" s="466"/>
      <c r="CU16" s="467"/>
      <c r="CV16" s="467"/>
      <c r="CW16" s="467"/>
      <c r="CX16" s="467"/>
      <c r="CY16" s="467"/>
      <c r="CZ16" s="467"/>
      <c r="DA16" s="468"/>
      <c r="DB16" s="466"/>
      <c r="DC16" s="467"/>
      <c r="DD16" s="467"/>
      <c r="DE16" s="467"/>
      <c r="DF16" s="467"/>
      <c r="DG16" s="467"/>
      <c r="DH16" s="467"/>
      <c r="DI16" s="468"/>
      <c r="DJ16" s="185"/>
      <c r="DK16" s="185"/>
      <c r="DL16" s="185"/>
      <c r="DM16" s="185"/>
      <c r="DN16" s="185"/>
      <c r="DO16" s="185"/>
    </row>
    <row r="17" spans="1:119" ht="18.75" customHeight="1" thickBot="1" x14ac:dyDescent="0.2">
      <c r="A17" s="186"/>
      <c r="B17" s="535"/>
      <c r="C17" s="536"/>
      <c r="D17" s="536"/>
      <c r="E17" s="536"/>
      <c r="F17" s="536"/>
      <c r="G17" s="536"/>
      <c r="H17" s="536"/>
      <c r="I17" s="536"/>
      <c r="J17" s="536"/>
      <c r="K17" s="537"/>
      <c r="L17" s="201"/>
      <c r="M17" s="573" t="s">
        <v>156</v>
      </c>
      <c r="N17" s="574"/>
      <c r="O17" s="574"/>
      <c r="P17" s="574"/>
      <c r="Q17" s="575"/>
      <c r="R17" s="570" t="s">
        <v>157</v>
      </c>
      <c r="S17" s="571"/>
      <c r="T17" s="571"/>
      <c r="U17" s="571"/>
      <c r="V17" s="572"/>
      <c r="W17" s="485" t="s">
        <v>158</v>
      </c>
      <c r="X17" s="486"/>
      <c r="Y17" s="486"/>
      <c r="Z17" s="486"/>
      <c r="AA17" s="486"/>
      <c r="AB17" s="476"/>
      <c r="AC17" s="520">
        <v>208</v>
      </c>
      <c r="AD17" s="521"/>
      <c r="AE17" s="521"/>
      <c r="AF17" s="521"/>
      <c r="AG17" s="560"/>
      <c r="AH17" s="520">
        <v>179</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118545</v>
      </c>
      <c r="BO17" s="470"/>
      <c r="BP17" s="470"/>
      <c r="BQ17" s="470"/>
      <c r="BR17" s="470"/>
      <c r="BS17" s="470"/>
      <c r="BT17" s="470"/>
      <c r="BU17" s="471"/>
      <c r="BV17" s="469">
        <v>110927</v>
      </c>
      <c r="BW17" s="470"/>
      <c r="BX17" s="470"/>
      <c r="BY17" s="470"/>
      <c r="BZ17" s="470"/>
      <c r="CA17" s="470"/>
      <c r="CB17" s="470"/>
      <c r="CC17" s="471"/>
      <c r="CD17" s="200"/>
      <c r="CE17" s="576"/>
      <c r="CF17" s="576"/>
      <c r="CG17" s="576"/>
      <c r="CH17" s="576"/>
      <c r="CI17" s="576"/>
      <c r="CJ17" s="576"/>
      <c r="CK17" s="576"/>
      <c r="CL17" s="576"/>
      <c r="CM17" s="576"/>
      <c r="CN17" s="576"/>
      <c r="CO17" s="576"/>
      <c r="CP17" s="576"/>
      <c r="CQ17" s="576"/>
      <c r="CR17" s="576"/>
      <c r="CS17" s="577"/>
      <c r="CT17" s="466"/>
      <c r="CU17" s="467"/>
      <c r="CV17" s="467"/>
      <c r="CW17" s="467"/>
      <c r="CX17" s="467"/>
      <c r="CY17" s="467"/>
      <c r="CZ17" s="467"/>
      <c r="DA17" s="468"/>
      <c r="DB17" s="466"/>
      <c r="DC17" s="467"/>
      <c r="DD17" s="467"/>
      <c r="DE17" s="467"/>
      <c r="DF17" s="467"/>
      <c r="DG17" s="467"/>
      <c r="DH17" s="467"/>
      <c r="DI17" s="468"/>
      <c r="DJ17" s="185"/>
      <c r="DK17" s="185"/>
      <c r="DL17" s="185"/>
      <c r="DM17" s="185"/>
      <c r="DN17" s="185"/>
      <c r="DO17" s="185"/>
    </row>
    <row r="18" spans="1:119" ht="18.75" customHeight="1" thickBot="1" x14ac:dyDescent="0.2">
      <c r="A18" s="186"/>
      <c r="B18" s="580" t="s">
        <v>160</v>
      </c>
      <c r="C18" s="512"/>
      <c r="D18" s="512"/>
      <c r="E18" s="581"/>
      <c r="F18" s="581"/>
      <c r="G18" s="581"/>
      <c r="H18" s="581"/>
      <c r="I18" s="581"/>
      <c r="J18" s="581"/>
      <c r="K18" s="581"/>
      <c r="L18" s="582">
        <v>101.14</v>
      </c>
      <c r="M18" s="582"/>
      <c r="N18" s="582"/>
      <c r="O18" s="582"/>
      <c r="P18" s="582"/>
      <c r="Q18" s="582"/>
      <c r="R18" s="583"/>
      <c r="S18" s="583"/>
      <c r="T18" s="583"/>
      <c r="U18" s="583"/>
      <c r="V18" s="584"/>
      <c r="W18" s="487"/>
      <c r="X18" s="488"/>
      <c r="Y18" s="488"/>
      <c r="Z18" s="488"/>
      <c r="AA18" s="488"/>
      <c r="AB18" s="479"/>
      <c r="AC18" s="585">
        <v>54</v>
      </c>
      <c r="AD18" s="586"/>
      <c r="AE18" s="586"/>
      <c r="AF18" s="586"/>
      <c r="AG18" s="587"/>
      <c r="AH18" s="585">
        <v>51</v>
      </c>
      <c r="AI18" s="586"/>
      <c r="AJ18" s="586"/>
      <c r="AK18" s="586"/>
      <c r="AL18" s="588"/>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1233102</v>
      </c>
      <c r="BO18" s="470"/>
      <c r="BP18" s="470"/>
      <c r="BQ18" s="470"/>
      <c r="BR18" s="470"/>
      <c r="BS18" s="470"/>
      <c r="BT18" s="470"/>
      <c r="BU18" s="471"/>
      <c r="BV18" s="469">
        <v>1284886</v>
      </c>
      <c r="BW18" s="470"/>
      <c r="BX18" s="470"/>
      <c r="BY18" s="470"/>
      <c r="BZ18" s="470"/>
      <c r="CA18" s="470"/>
      <c r="CB18" s="470"/>
      <c r="CC18" s="471"/>
      <c r="CD18" s="200"/>
      <c r="CE18" s="576"/>
      <c r="CF18" s="576"/>
      <c r="CG18" s="576"/>
      <c r="CH18" s="576"/>
      <c r="CI18" s="576"/>
      <c r="CJ18" s="576"/>
      <c r="CK18" s="576"/>
      <c r="CL18" s="576"/>
      <c r="CM18" s="576"/>
      <c r="CN18" s="576"/>
      <c r="CO18" s="576"/>
      <c r="CP18" s="576"/>
      <c r="CQ18" s="576"/>
      <c r="CR18" s="576"/>
      <c r="CS18" s="577"/>
      <c r="CT18" s="466"/>
      <c r="CU18" s="467"/>
      <c r="CV18" s="467"/>
      <c r="CW18" s="467"/>
      <c r="CX18" s="467"/>
      <c r="CY18" s="467"/>
      <c r="CZ18" s="467"/>
      <c r="DA18" s="468"/>
      <c r="DB18" s="466"/>
      <c r="DC18" s="467"/>
      <c r="DD18" s="467"/>
      <c r="DE18" s="467"/>
      <c r="DF18" s="467"/>
      <c r="DG18" s="467"/>
      <c r="DH18" s="467"/>
      <c r="DI18" s="468"/>
      <c r="DJ18" s="185"/>
      <c r="DK18" s="185"/>
      <c r="DL18" s="185"/>
      <c r="DM18" s="185"/>
      <c r="DN18" s="185"/>
      <c r="DO18" s="185"/>
    </row>
    <row r="19" spans="1:119" ht="18.75" customHeight="1" thickBot="1" x14ac:dyDescent="0.2">
      <c r="A19" s="186"/>
      <c r="B19" s="580" t="s">
        <v>162</v>
      </c>
      <c r="C19" s="512"/>
      <c r="D19" s="512"/>
      <c r="E19" s="581"/>
      <c r="F19" s="581"/>
      <c r="G19" s="581"/>
      <c r="H19" s="581"/>
      <c r="I19" s="581"/>
      <c r="J19" s="581"/>
      <c r="K19" s="581"/>
      <c r="L19" s="589">
        <v>7</v>
      </c>
      <c r="M19" s="589"/>
      <c r="N19" s="589"/>
      <c r="O19" s="589"/>
      <c r="P19" s="589"/>
      <c r="Q19" s="589"/>
      <c r="R19" s="590"/>
      <c r="S19" s="590"/>
      <c r="T19" s="590"/>
      <c r="U19" s="590"/>
      <c r="V19" s="591"/>
      <c r="W19" s="426"/>
      <c r="X19" s="427"/>
      <c r="Y19" s="427"/>
      <c r="Z19" s="427"/>
      <c r="AA19" s="427"/>
      <c r="AB19" s="427"/>
      <c r="AC19" s="598"/>
      <c r="AD19" s="598"/>
      <c r="AE19" s="598"/>
      <c r="AF19" s="598"/>
      <c r="AG19" s="598"/>
      <c r="AH19" s="598"/>
      <c r="AI19" s="598"/>
      <c r="AJ19" s="598"/>
      <c r="AK19" s="598"/>
      <c r="AL19" s="599"/>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2034977</v>
      </c>
      <c r="BO19" s="470"/>
      <c r="BP19" s="470"/>
      <c r="BQ19" s="470"/>
      <c r="BR19" s="470"/>
      <c r="BS19" s="470"/>
      <c r="BT19" s="470"/>
      <c r="BU19" s="471"/>
      <c r="BV19" s="469">
        <v>2434832</v>
      </c>
      <c r="BW19" s="470"/>
      <c r="BX19" s="470"/>
      <c r="BY19" s="470"/>
      <c r="BZ19" s="470"/>
      <c r="CA19" s="470"/>
      <c r="CB19" s="470"/>
      <c r="CC19" s="471"/>
      <c r="CD19" s="200"/>
      <c r="CE19" s="576"/>
      <c r="CF19" s="576"/>
      <c r="CG19" s="576"/>
      <c r="CH19" s="576"/>
      <c r="CI19" s="576"/>
      <c r="CJ19" s="576"/>
      <c r="CK19" s="576"/>
      <c r="CL19" s="576"/>
      <c r="CM19" s="576"/>
      <c r="CN19" s="576"/>
      <c r="CO19" s="576"/>
      <c r="CP19" s="576"/>
      <c r="CQ19" s="576"/>
      <c r="CR19" s="576"/>
      <c r="CS19" s="577"/>
      <c r="CT19" s="466"/>
      <c r="CU19" s="467"/>
      <c r="CV19" s="467"/>
      <c r="CW19" s="467"/>
      <c r="CX19" s="467"/>
      <c r="CY19" s="467"/>
      <c r="CZ19" s="467"/>
      <c r="DA19" s="468"/>
      <c r="DB19" s="466"/>
      <c r="DC19" s="467"/>
      <c r="DD19" s="467"/>
      <c r="DE19" s="467"/>
      <c r="DF19" s="467"/>
      <c r="DG19" s="467"/>
      <c r="DH19" s="467"/>
      <c r="DI19" s="468"/>
      <c r="DJ19" s="185"/>
      <c r="DK19" s="185"/>
      <c r="DL19" s="185"/>
      <c r="DM19" s="185"/>
      <c r="DN19" s="185"/>
      <c r="DO19" s="185"/>
    </row>
    <row r="20" spans="1:119" ht="18.75" customHeight="1" thickBot="1" x14ac:dyDescent="0.2">
      <c r="A20" s="186"/>
      <c r="B20" s="580" t="s">
        <v>164</v>
      </c>
      <c r="C20" s="512"/>
      <c r="D20" s="512"/>
      <c r="E20" s="581"/>
      <c r="F20" s="581"/>
      <c r="G20" s="581"/>
      <c r="H20" s="581"/>
      <c r="I20" s="581"/>
      <c r="J20" s="581"/>
      <c r="K20" s="581"/>
      <c r="L20" s="589">
        <v>427</v>
      </c>
      <c r="M20" s="589"/>
      <c r="N20" s="589"/>
      <c r="O20" s="589"/>
      <c r="P20" s="589"/>
      <c r="Q20" s="589"/>
      <c r="R20" s="590"/>
      <c r="S20" s="590"/>
      <c r="T20" s="590"/>
      <c r="U20" s="590"/>
      <c r="V20" s="591"/>
      <c r="W20" s="487"/>
      <c r="X20" s="488"/>
      <c r="Y20" s="488"/>
      <c r="Z20" s="488"/>
      <c r="AA20" s="488"/>
      <c r="AB20" s="488"/>
      <c r="AC20" s="592"/>
      <c r="AD20" s="592"/>
      <c r="AE20" s="592"/>
      <c r="AF20" s="592"/>
      <c r="AG20" s="592"/>
      <c r="AH20" s="592"/>
      <c r="AI20" s="592"/>
      <c r="AJ20" s="592"/>
      <c r="AK20" s="592"/>
      <c r="AL20" s="593"/>
      <c r="AM20" s="594"/>
      <c r="AN20" s="524"/>
      <c r="AO20" s="524"/>
      <c r="AP20" s="524"/>
      <c r="AQ20" s="524"/>
      <c r="AR20" s="524"/>
      <c r="AS20" s="524"/>
      <c r="AT20" s="525"/>
      <c r="AU20" s="595"/>
      <c r="AV20" s="596"/>
      <c r="AW20" s="596"/>
      <c r="AX20" s="597"/>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0"/>
      <c r="CE20" s="576"/>
      <c r="CF20" s="576"/>
      <c r="CG20" s="576"/>
      <c r="CH20" s="576"/>
      <c r="CI20" s="576"/>
      <c r="CJ20" s="576"/>
      <c r="CK20" s="576"/>
      <c r="CL20" s="576"/>
      <c r="CM20" s="576"/>
      <c r="CN20" s="576"/>
      <c r="CO20" s="576"/>
      <c r="CP20" s="576"/>
      <c r="CQ20" s="576"/>
      <c r="CR20" s="576"/>
      <c r="CS20" s="577"/>
      <c r="CT20" s="466"/>
      <c r="CU20" s="467"/>
      <c r="CV20" s="467"/>
      <c r="CW20" s="467"/>
      <c r="CX20" s="467"/>
      <c r="CY20" s="467"/>
      <c r="CZ20" s="467"/>
      <c r="DA20" s="468"/>
      <c r="DB20" s="466"/>
      <c r="DC20" s="467"/>
      <c r="DD20" s="467"/>
      <c r="DE20" s="467"/>
      <c r="DF20" s="467"/>
      <c r="DG20" s="467"/>
      <c r="DH20" s="467"/>
      <c r="DI20" s="468"/>
      <c r="DJ20" s="185"/>
      <c r="DK20" s="185"/>
      <c r="DL20" s="185"/>
      <c r="DM20" s="185"/>
      <c r="DN20" s="185"/>
      <c r="DO20" s="185"/>
    </row>
    <row r="21" spans="1:119" ht="18.75" customHeight="1" x14ac:dyDescent="0.15">
      <c r="A21" s="186"/>
      <c r="B21" s="600" t="s">
        <v>165</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0"/>
      <c r="CE21" s="576"/>
      <c r="CF21" s="576"/>
      <c r="CG21" s="576"/>
      <c r="CH21" s="576"/>
      <c r="CI21" s="576"/>
      <c r="CJ21" s="576"/>
      <c r="CK21" s="576"/>
      <c r="CL21" s="576"/>
      <c r="CM21" s="576"/>
      <c r="CN21" s="576"/>
      <c r="CO21" s="576"/>
      <c r="CP21" s="576"/>
      <c r="CQ21" s="576"/>
      <c r="CR21" s="576"/>
      <c r="CS21" s="577"/>
      <c r="CT21" s="466"/>
      <c r="CU21" s="467"/>
      <c r="CV21" s="467"/>
      <c r="CW21" s="467"/>
      <c r="CX21" s="467"/>
      <c r="CY21" s="467"/>
      <c r="CZ21" s="467"/>
      <c r="DA21" s="468"/>
      <c r="DB21" s="466"/>
      <c r="DC21" s="467"/>
      <c r="DD21" s="467"/>
      <c r="DE21" s="467"/>
      <c r="DF21" s="467"/>
      <c r="DG21" s="467"/>
      <c r="DH21" s="467"/>
      <c r="DI21" s="468"/>
      <c r="DJ21" s="185"/>
      <c r="DK21" s="185"/>
      <c r="DL21" s="185"/>
      <c r="DM21" s="185"/>
      <c r="DN21" s="185"/>
      <c r="DO21" s="185"/>
    </row>
    <row r="22" spans="1:119" ht="18.75" customHeight="1" thickBot="1" x14ac:dyDescent="0.2">
      <c r="A22" s="186"/>
      <c r="B22" s="603" t="s">
        <v>166</v>
      </c>
      <c r="C22" s="604"/>
      <c r="D22" s="605"/>
      <c r="E22" s="481" t="s">
        <v>1</v>
      </c>
      <c r="F22" s="486"/>
      <c r="G22" s="486"/>
      <c r="H22" s="486"/>
      <c r="I22" s="486"/>
      <c r="J22" s="486"/>
      <c r="K22" s="476"/>
      <c r="L22" s="481" t="s">
        <v>167</v>
      </c>
      <c r="M22" s="486"/>
      <c r="N22" s="486"/>
      <c r="O22" s="486"/>
      <c r="P22" s="476"/>
      <c r="Q22" s="612" t="s">
        <v>168</v>
      </c>
      <c r="R22" s="613"/>
      <c r="S22" s="613"/>
      <c r="T22" s="613"/>
      <c r="U22" s="613"/>
      <c r="V22" s="614"/>
      <c r="W22" s="618" t="s">
        <v>169</v>
      </c>
      <c r="X22" s="604"/>
      <c r="Y22" s="605"/>
      <c r="Z22" s="481" t="s">
        <v>1</v>
      </c>
      <c r="AA22" s="486"/>
      <c r="AB22" s="486"/>
      <c r="AC22" s="486"/>
      <c r="AD22" s="486"/>
      <c r="AE22" s="486"/>
      <c r="AF22" s="486"/>
      <c r="AG22" s="476"/>
      <c r="AH22" s="631" t="s">
        <v>170</v>
      </c>
      <c r="AI22" s="486"/>
      <c r="AJ22" s="486"/>
      <c r="AK22" s="486"/>
      <c r="AL22" s="476"/>
      <c r="AM22" s="631" t="s">
        <v>171</v>
      </c>
      <c r="AN22" s="632"/>
      <c r="AO22" s="632"/>
      <c r="AP22" s="632"/>
      <c r="AQ22" s="632"/>
      <c r="AR22" s="633"/>
      <c r="AS22" s="612" t="s">
        <v>168</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0"/>
      <c r="CE22" s="576"/>
      <c r="CF22" s="576"/>
      <c r="CG22" s="576"/>
      <c r="CH22" s="576"/>
      <c r="CI22" s="576"/>
      <c r="CJ22" s="576"/>
      <c r="CK22" s="576"/>
      <c r="CL22" s="576"/>
      <c r="CM22" s="576"/>
      <c r="CN22" s="576"/>
      <c r="CO22" s="576"/>
      <c r="CP22" s="576"/>
      <c r="CQ22" s="576"/>
      <c r="CR22" s="576"/>
      <c r="CS22" s="577"/>
      <c r="CT22" s="466"/>
      <c r="CU22" s="467"/>
      <c r="CV22" s="467"/>
      <c r="CW22" s="467"/>
      <c r="CX22" s="467"/>
      <c r="CY22" s="467"/>
      <c r="CZ22" s="467"/>
      <c r="DA22" s="468"/>
      <c r="DB22" s="466"/>
      <c r="DC22" s="467"/>
      <c r="DD22" s="467"/>
      <c r="DE22" s="467"/>
      <c r="DF22" s="467"/>
      <c r="DG22" s="467"/>
      <c r="DH22" s="467"/>
      <c r="DI22" s="468"/>
      <c r="DJ22" s="185"/>
      <c r="DK22" s="185"/>
      <c r="DL22" s="185"/>
      <c r="DM22" s="185"/>
      <c r="DN22" s="185"/>
      <c r="DO22" s="185"/>
    </row>
    <row r="23" spans="1:119" ht="18.75" customHeight="1" x14ac:dyDescent="0.15">
      <c r="A23" s="186"/>
      <c r="B23" s="606"/>
      <c r="C23" s="607"/>
      <c r="D23" s="608"/>
      <c r="E23" s="455"/>
      <c r="F23" s="460"/>
      <c r="G23" s="460"/>
      <c r="H23" s="460"/>
      <c r="I23" s="460"/>
      <c r="J23" s="460"/>
      <c r="K23" s="449"/>
      <c r="L23" s="455"/>
      <c r="M23" s="460"/>
      <c r="N23" s="460"/>
      <c r="O23" s="460"/>
      <c r="P23" s="449"/>
      <c r="Q23" s="615"/>
      <c r="R23" s="616"/>
      <c r="S23" s="616"/>
      <c r="T23" s="616"/>
      <c r="U23" s="616"/>
      <c r="V23" s="617"/>
      <c r="W23" s="619"/>
      <c r="X23" s="607"/>
      <c r="Y23" s="608"/>
      <c r="Z23" s="455"/>
      <c r="AA23" s="460"/>
      <c r="AB23" s="460"/>
      <c r="AC23" s="460"/>
      <c r="AD23" s="460"/>
      <c r="AE23" s="460"/>
      <c r="AF23" s="460"/>
      <c r="AG23" s="449"/>
      <c r="AH23" s="455"/>
      <c r="AI23" s="460"/>
      <c r="AJ23" s="460"/>
      <c r="AK23" s="460"/>
      <c r="AL23" s="449"/>
      <c r="AM23" s="634"/>
      <c r="AN23" s="635"/>
      <c r="AO23" s="635"/>
      <c r="AP23" s="635"/>
      <c r="AQ23" s="635"/>
      <c r="AR23" s="636"/>
      <c r="AS23" s="615"/>
      <c r="AT23" s="616"/>
      <c r="AU23" s="616"/>
      <c r="AV23" s="616"/>
      <c r="AW23" s="616"/>
      <c r="AX23" s="638"/>
      <c r="AY23" s="429" t="s">
        <v>172</v>
      </c>
      <c r="AZ23" s="430"/>
      <c r="BA23" s="430"/>
      <c r="BB23" s="430"/>
      <c r="BC23" s="430"/>
      <c r="BD23" s="430"/>
      <c r="BE23" s="430"/>
      <c r="BF23" s="430"/>
      <c r="BG23" s="430"/>
      <c r="BH23" s="430"/>
      <c r="BI23" s="430"/>
      <c r="BJ23" s="430"/>
      <c r="BK23" s="430"/>
      <c r="BL23" s="430"/>
      <c r="BM23" s="431"/>
      <c r="BN23" s="469">
        <v>4290547</v>
      </c>
      <c r="BO23" s="470"/>
      <c r="BP23" s="470"/>
      <c r="BQ23" s="470"/>
      <c r="BR23" s="470"/>
      <c r="BS23" s="470"/>
      <c r="BT23" s="470"/>
      <c r="BU23" s="471"/>
      <c r="BV23" s="469">
        <v>4341049</v>
      </c>
      <c r="BW23" s="470"/>
      <c r="BX23" s="470"/>
      <c r="BY23" s="470"/>
      <c r="BZ23" s="470"/>
      <c r="CA23" s="470"/>
      <c r="CB23" s="470"/>
      <c r="CC23" s="471"/>
      <c r="CD23" s="200"/>
      <c r="CE23" s="576"/>
      <c r="CF23" s="576"/>
      <c r="CG23" s="576"/>
      <c r="CH23" s="576"/>
      <c r="CI23" s="576"/>
      <c r="CJ23" s="576"/>
      <c r="CK23" s="576"/>
      <c r="CL23" s="576"/>
      <c r="CM23" s="576"/>
      <c r="CN23" s="576"/>
      <c r="CO23" s="576"/>
      <c r="CP23" s="576"/>
      <c r="CQ23" s="576"/>
      <c r="CR23" s="576"/>
      <c r="CS23" s="577"/>
      <c r="CT23" s="466"/>
      <c r="CU23" s="467"/>
      <c r="CV23" s="467"/>
      <c r="CW23" s="467"/>
      <c r="CX23" s="467"/>
      <c r="CY23" s="467"/>
      <c r="CZ23" s="467"/>
      <c r="DA23" s="468"/>
      <c r="DB23" s="466"/>
      <c r="DC23" s="467"/>
      <c r="DD23" s="467"/>
      <c r="DE23" s="467"/>
      <c r="DF23" s="467"/>
      <c r="DG23" s="467"/>
      <c r="DH23" s="467"/>
      <c r="DI23" s="468"/>
      <c r="DJ23" s="185"/>
      <c r="DK23" s="185"/>
      <c r="DL23" s="185"/>
      <c r="DM23" s="185"/>
      <c r="DN23" s="185"/>
      <c r="DO23" s="185"/>
    </row>
    <row r="24" spans="1:119" ht="18.75" customHeight="1" thickBot="1" x14ac:dyDescent="0.2">
      <c r="A24" s="186"/>
      <c r="B24" s="606"/>
      <c r="C24" s="607"/>
      <c r="D24" s="608"/>
      <c r="E24" s="519" t="s">
        <v>173</v>
      </c>
      <c r="F24" s="499"/>
      <c r="G24" s="499"/>
      <c r="H24" s="499"/>
      <c r="I24" s="499"/>
      <c r="J24" s="499"/>
      <c r="K24" s="500"/>
      <c r="L24" s="520">
        <v>1</v>
      </c>
      <c r="M24" s="521"/>
      <c r="N24" s="521"/>
      <c r="O24" s="521"/>
      <c r="P24" s="560"/>
      <c r="Q24" s="520">
        <v>7660</v>
      </c>
      <c r="R24" s="521"/>
      <c r="S24" s="521"/>
      <c r="T24" s="521"/>
      <c r="U24" s="521"/>
      <c r="V24" s="560"/>
      <c r="W24" s="619"/>
      <c r="X24" s="607"/>
      <c r="Y24" s="608"/>
      <c r="Z24" s="519" t="s">
        <v>174</v>
      </c>
      <c r="AA24" s="499"/>
      <c r="AB24" s="499"/>
      <c r="AC24" s="499"/>
      <c r="AD24" s="499"/>
      <c r="AE24" s="499"/>
      <c r="AF24" s="499"/>
      <c r="AG24" s="500"/>
      <c r="AH24" s="520">
        <v>36</v>
      </c>
      <c r="AI24" s="521"/>
      <c r="AJ24" s="521"/>
      <c r="AK24" s="521"/>
      <c r="AL24" s="560"/>
      <c r="AM24" s="520">
        <v>100260</v>
      </c>
      <c r="AN24" s="521"/>
      <c r="AO24" s="521"/>
      <c r="AP24" s="521"/>
      <c r="AQ24" s="521"/>
      <c r="AR24" s="560"/>
      <c r="AS24" s="520">
        <v>2785</v>
      </c>
      <c r="AT24" s="521"/>
      <c r="AU24" s="521"/>
      <c r="AV24" s="521"/>
      <c r="AW24" s="521"/>
      <c r="AX24" s="522"/>
      <c r="AY24" s="639" t="s">
        <v>175</v>
      </c>
      <c r="AZ24" s="640"/>
      <c r="BA24" s="640"/>
      <c r="BB24" s="640"/>
      <c r="BC24" s="640"/>
      <c r="BD24" s="640"/>
      <c r="BE24" s="640"/>
      <c r="BF24" s="640"/>
      <c r="BG24" s="640"/>
      <c r="BH24" s="640"/>
      <c r="BI24" s="640"/>
      <c r="BJ24" s="640"/>
      <c r="BK24" s="640"/>
      <c r="BL24" s="640"/>
      <c r="BM24" s="641"/>
      <c r="BN24" s="469">
        <v>4283812</v>
      </c>
      <c r="BO24" s="470"/>
      <c r="BP24" s="470"/>
      <c r="BQ24" s="470"/>
      <c r="BR24" s="470"/>
      <c r="BS24" s="470"/>
      <c r="BT24" s="470"/>
      <c r="BU24" s="471"/>
      <c r="BV24" s="469">
        <v>4333884</v>
      </c>
      <c r="BW24" s="470"/>
      <c r="BX24" s="470"/>
      <c r="BY24" s="470"/>
      <c r="BZ24" s="470"/>
      <c r="CA24" s="470"/>
      <c r="CB24" s="470"/>
      <c r="CC24" s="471"/>
      <c r="CD24" s="200"/>
      <c r="CE24" s="576"/>
      <c r="CF24" s="576"/>
      <c r="CG24" s="576"/>
      <c r="CH24" s="576"/>
      <c r="CI24" s="576"/>
      <c r="CJ24" s="576"/>
      <c r="CK24" s="576"/>
      <c r="CL24" s="576"/>
      <c r="CM24" s="576"/>
      <c r="CN24" s="576"/>
      <c r="CO24" s="576"/>
      <c r="CP24" s="576"/>
      <c r="CQ24" s="576"/>
      <c r="CR24" s="576"/>
      <c r="CS24" s="577"/>
      <c r="CT24" s="466"/>
      <c r="CU24" s="467"/>
      <c r="CV24" s="467"/>
      <c r="CW24" s="467"/>
      <c r="CX24" s="467"/>
      <c r="CY24" s="467"/>
      <c r="CZ24" s="467"/>
      <c r="DA24" s="468"/>
      <c r="DB24" s="466"/>
      <c r="DC24" s="467"/>
      <c r="DD24" s="467"/>
      <c r="DE24" s="467"/>
      <c r="DF24" s="467"/>
      <c r="DG24" s="467"/>
      <c r="DH24" s="467"/>
      <c r="DI24" s="468"/>
      <c r="DJ24" s="185"/>
      <c r="DK24" s="185"/>
      <c r="DL24" s="185"/>
      <c r="DM24" s="185"/>
      <c r="DN24" s="185"/>
      <c r="DO24" s="185"/>
    </row>
    <row r="25" spans="1:119" s="185" customFormat="1" ht="18.75" customHeight="1" x14ac:dyDescent="0.15">
      <c r="A25" s="186"/>
      <c r="B25" s="606"/>
      <c r="C25" s="607"/>
      <c r="D25" s="608"/>
      <c r="E25" s="519" t="s">
        <v>176</v>
      </c>
      <c r="F25" s="499"/>
      <c r="G25" s="499"/>
      <c r="H25" s="499"/>
      <c r="I25" s="499"/>
      <c r="J25" s="499"/>
      <c r="K25" s="500"/>
      <c r="L25" s="520">
        <v>1</v>
      </c>
      <c r="M25" s="521"/>
      <c r="N25" s="521"/>
      <c r="O25" s="521"/>
      <c r="P25" s="560"/>
      <c r="Q25" s="520">
        <v>6060</v>
      </c>
      <c r="R25" s="521"/>
      <c r="S25" s="521"/>
      <c r="T25" s="521"/>
      <c r="U25" s="521"/>
      <c r="V25" s="560"/>
      <c r="W25" s="619"/>
      <c r="X25" s="607"/>
      <c r="Y25" s="608"/>
      <c r="Z25" s="519" t="s">
        <v>177</v>
      </c>
      <c r="AA25" s="499"/>
      <c r="AB25" s="499"/>
      <c r="AC25" s="499"/>
      <c r="AD25" s="499"/>
      <c r="AE25" s="499"/>
      <c r="AF25" s="499"/>
      <c r="AG25" s="500"/>
      <c r="AH25" s="520" t="s">
        <v>139</v>
      </c>
      <c r="AI25" s="521"/>
      <c r="AJ25" s="521"/>
      <c r="AK25" s="521"/>
      <c r="AL25" s="560"/>
      <c r="AM25" s="520" t="s">
        <v>139</v>
      </c>
      <c r="AN25" s="521"/>
      <c r="AO25" s="521"/>
      <c r="AP25" s="521"/>
      <c r="AQ25" s="521"/>
      <c r="AR25" s="560"/>
      <c r="AS25" s="520" t="s">
        <v>129</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503269</v>
      </c>
      <c r="BO25" s="433"/>
      <c r="BP25" s="433"/>
      <c r="BQ25" s="433"/>
      <c r="BR25" s="433"/>
      <c r="BS25" s="433"/>
      <c r="BT25" s="433"/>
      <c r="BU25" s="434"/>
      <c r="BV25" s="432" t="s">
        <v>129</v>
      </c>
      <c r="BW25" s="433"/>
      <c r="BX25" s="433"/>
      <c r="BY25" s="433"/>
      <c r="BZ25" s="433"/>
      <c r="CA25" s="433"/>
      <c r="CB25" s="433"/>
      <c r="CC25" s="434"/>
      <c r="CD25" s="200"/>
      <c r="CE25" s="576"/>
      <c r="CF25" s="576"/>
      <c r="CG25" s="576"/>
      <c r="CH25" s="576"/>
      <c r="CI25" s="576"/>
      <c r="CJ25" s="576"/>
      <c r="CK25" s="576"/>
      <c r="CL25" s="576"/>
      <c r="CM25" s="576"/>
      <c r="CN25" s="576"/>
      <c r="CO25" s="576"/>
      <c r="CP25" s="576"/>
      <c r="CQ25" s="576"/>
      <c r="CR25" s="576"/>
      <c r="CS25" s="577"/>
      <c r="CT25" s="466"/>
      <c r="CU25" s="467"/>
      <c r="CV25" s="467"/>
      <c r="CW25" s="467"/>
      <c r="CX25" s="467"/>
      <c r="CY25" s="467"/>
      <c r="CZ25" s="467"/>
      <c r="DA25" s="468"/>
      <c r="DB25" s="466"/>
      <c r="DC25" s="467"/>
      <c r="DD25" s="467"/>
      <c r="DE25" s="467"/>
      <c r="DF25" s="467"/>
      <c r="DG25" s="467"/>
      <c r="DH25" s="467"/>
      <c r="DI25" s="468"/>
    </row>
    <row r="26" spans="1:119" s="185" customFormat="1" ht="18.75" customHeight="1" x14ac:dyDescent="0.15">
      <c r="A26" s="186"/>
      <c r="B26" s="606"/>
      <c r="C26" s="607"/>
      <c r="D26" s="608"/>
      <c r="E26" s="519" t="s">
        <v>179</v>
      </c>
      <c r="F26" s="499"/>
      <c r="G26" s="499"/>
      <c r="H26" s="499"/>
      <c r="I26" s="499"/>
      <c r="J26" s="499"/>
      <c r="K26" s="500"/>
      <c r="L26" s="520">
        <v>1</v>
      </c>
      <c r="M26" s="521"/>
      <c r="N26" s="521"/>
      <c r="O26" s="521"/>
      <c r="P26" s="560"/>
      <c r="Q26" s="520">
        <v>5720</v>
      </c>
      <c r="R26" s="521"/>
      <c r="S26" s="521"/>
      <c r="T26" s="521"/>
      <c r="U26" s="521"/>
      <c r="V26" s="560"/>
      <c r="W26" s="619"/>
      <c r="X26" s="607"/>
      <c r="Y26" s="608"/>
      <c r="Z26" s="519" t="s">
        <v>180</v>
      </c>
      <c r="AA26" s="629"/>
      <c r="AB26" s="629"/>
      <c r="AC26" s="629"/>
      <c r="AD26" s="629"/>
      <c r="AE26" s="629"/>
      <c r="AF26" s="629"/>
      <c r="AG26" s="630"/>
      <c r="AH26" s="520" t="s">
        <v>139</v>
      </c>
      <c r="AI26" s="521"/>
      <c r="AJ26" s="521"/>
      <c r="AK26" s="521"/>
      <c r="AL26" s="560"/>
      <c r="AM26" s="520" t="s">
        <v>148</v>
      </c>
      <c r="AN26" s="521"/>
      <c r="AO26" s="521"/>
      <c r="AP26" s="521"/>
      <c r="AQ26" s="521"/>
      <c r="AR26" s="560"/>
      <c r="AS26" s="520" t="s">
        <v>129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148</v>
      </c>
      <c r="BO26" s="470"/>
      <c r="BP26" s="470"/>
      <c r="BQ26" s="470"/>
      <c r="BR26" s="470"/>
      <c r="BS26" s="470"/>
      <c r="BT26" s="470"/>
      <c r="BU26" s="471"/>
      <c r="BV26" s="469" t="s">
        <v>148</v>
      </c>
      <c r="BW26" s="470"/>
      <c r="BX26" s="470"/>
      <c r="BY26" s="470"/>
      <c r="BZ26" s="470"/>
      <c r="CA26" s="470"/>
      <c r="CB26" s="470"/>
      <c r="CC26" s="471"/>
      <c r="CD26" s="200"/>
      <c r="CE26" s="576"/>
      <c r="CF26" s="576"/>
      <c r="CG26" s="576"/>
      <c r="CH26" s="576"/>
      <c r="CI26" s="576"/>
      <c r="CJ26" s="576"/>
      <c r="CK26" s="576"/>
      <c r="CL26" s="576"/>
      <c r="CM26" s="576"/>
      <c r="CN26" s="576"/>
      <c r="CO26" s="576"/>
      <c r="CP26" s="576"/>
      <c r="CQ26" s="576"/>
      <c r="CR26" s="576"/>
      <c r="CS26" s="577"/>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6"/>
      <c r="B27" s="606"/>
      <c r="C27" s="607"/>
      <c r="D27" s="608"/>
      <c r="E27" s="519" t="s">
        <v>182</v>
      </c>
      <c r="F27" s="499"/>
      <c r="G27" s="499"/>
      <c r="H27" s="499"/>
      <c r="I27" s="499"/>
      <c r="J27" s="499"/>
      <c r="K27" s="500"/>
      <c r="L27" s="520">
        <v>1</v>
      </c>
      <c r="M27" s="521"/>
      <c r="N27" s="521"/>
      <c r="O27" s="521"/>
      <c r="P27" s="560"/>
      <c r="Q27" s="520">
        <v>3070</v>
      </c>
      <c r="R27" s="521"/>
      <c r="S27" s="521"/>
      <c r="T27" s="521"/>
      <c r="U27" s="521"/>
      <c r="V27" s="560"/>
      <c r="W27" s="619"/>
      <c r="X27" s="607"/>
      <c r="Y27" s="608"/>
      <c r="Z27" s="519" t="s">
        <v>183</v>
      </c>
      <c r="AA27" s="499"/>
      <c r="AB27" s="499"/>
      <c r="AC27" s="499"/>
      <c r="AD27" s="499"/>
      <c r="AE27" s="499"/>
      <c r="AF27" s="499"/>
      <c r="AG27" s="500"/>
      <c r="AH27" s="520" t="s">
        <v>148</v>
      </c>
      <c r="AI27" s="521"/>
      <c r="AJ27" s="521"/>
      <c r="AK27" s="521"/>
      <c r="AL27" s="560"/>
      <c r="AM27" s="520" t="s">
        <v>129</v>
      </c>
      <c r="AN27" s="521"/>
      <c r="AO27" s="521"/>
      <c r="AP27" s="521"/>
      <c r="AQ27" s="521"/>
      <c r="AR27" s="560"/>
      <c r="AS27" s="520" t="s">
        <v>148</v>
      </c>
      <c r="AT27" s="521"/>
      <c r="AU27" s="521"/>
      <c r="AV27" s="521"/>
      <c r="AW27" s="521"/>
      <c r="AX27" s="522"/>
      <c r="AY27" s="561" t="s">
        <v>184</v>
      </c>
      <c r="AZ27" s="562"/>
      <c r="BA27" s="562"/>
      <c r="BB27" s="562"/>
      <c r="BC27" s="562"/>
      <c r="BD27" s="562"/>
      <c r="BE27" s="562"/>
      <c r="BF27" s="562"/>
      <c r="BG27" s="562"/>
      <c r="BH27" s="562"/>
      <c r="BI27" s="562"/>
      <c r="BJ27" s="562"/>
      <c r="BK27" s="562"/>
      <c r="BL27" s="562"/>
      <c r="BM27" s="563"/>
      <c r="BN27" s="642" t="s">
        <v>148</v>
      </c>
      <c r="BO27" s="643"/>
      <c r="BP27" s="643"/>
      <c r="BQ27" s="643"/>
      <c r="BR27" s="643"/>
      <c r="BS27" s="643"/>
      <c r="BT27" s="643"/>
      <c r="BU27" s="644"/>
      <c r="BV27" s="642" t="s">
        <v>148</v>
      </c>
      <c r="BW27" s="643"/>
      <c r="BX27" s="643"/>
      <c r="BY27" s="643"/>
      <c r="BZ27" s="643"/>
      <c r="CA27" s="643"/>
      <c r="CB27" s="643"/>
      <c r="CC27" s="644"/>
      <c r="CD27" s="202"/>
      <c r="CE27" s="576"/>
      <c r="CF27" s="576"/>
      <c r="CG27" s="576"/>
      <c r="CH27" s="576"/>
      <c r="CI27" s="576"/>
      <c r="CJ27" s="576"/>
      <c r="CK27" s="576"/>
      <c r="CL27" s="576"/>
      <c r="CM27" s="576"/>
      <c r="CN27" s="576"/>
      <c r="CO27" s="576"/>
      <c r="CP27" s="576"/>
      <c r="CQ27" s="576"/>
      <c r="CR27" s="576"/>
      <c r="CS27" s="577"/>
      <c r="CT27" s="466"/>
      <c r="CU27" s="467"/>
      <c r="CV27" s="467"/>
      <c r="CW27" s="467"/>
      <c r="CX27" s="467"/>
      <c r="CY27" s="467"/>
      <c r="CZ27" s="467"/>
      <c r="DA27" s="468"/>
      <c r="DB27" s="466"/>
      <c r="DC27" s="467"/>
      <c r="DD27" s="467"/>
      <c r="DE27" s="467"/>
      <c r="DF27" s="467"/>
      <c r="DG27" s="467"/>
      <c r="DH27" s="467"/>
      <c r="DI27" s="468"/>
      <c r="DJ27" s="185"/>
      <c r="DK27" s="185"/>
      <c r="DL27" s="185"/>
      <c r="DM27" s="185"/>
      <c r="DN27" s="185"/>
      <c r="DO27" s="185"/>
    </row>
    <row r="28" spans="1:119" ht="18.75" customHeight="1" x14ac:dyDescent="0.15">
      <c r="A28" s="186"/>
      <c r="B28" s="606"/>
      <c r="C28" s="607"/>
      <c r="D28" s="608"/>
      <c r="E28" s="519" t="s">
        <v>185</v>
      </c>
      <c r="F28" s="499"/>
      <c r="G28" s="499"/>
      <c r="H28" s="499"/>
      <c r="I28" s="499"/>
      <c r="J28" s="499"/>
      <c r="K28" s="500"/>
      <c r="L28" s="520">
        <v>1</v>
      </c>
      <c r="M28" s="521"/>
      <c r="N28" s="521"/>
      <c r="O28" s="521"/>
      <c r="P28" s="560"/>
      <c r="Q28" s="520">
        <v>2530</v>
      </c>
      <c r="R28" s="521"/>
      <c r="S28" s="521"/>
      <c r="T28" s="521"/>
      <c r="U28" s="521"/>
      <c r="V28" s="560"/>
      <c r="W28" s="619"/>
      <c r="X28" s="607"/>
      <c r="Y28" s="608"/>
      <c r="Z28" s="519" t="s">
        <v>186</v>
      </c>
      <c r="AA28" s="499"/>
      <c r="AB28" s="499"/>
      <c r="AC28" s="499"/>
      <c r="AD28" s="499"/>
      <c r="AE28" s="499"/>
      <c r="AF28" s="499"/>
      <c r="AG28" s="500"/>
      <c r="AH28" s="520" t="s">
        <v>148</v>
      </c>
      <c r="AI28" s="521"/>
      <c r="AJ28" s="521"/>
      <c r="AK28" s="521"/>
      <c r="AL28" s="560"/>
      <c r="AM28" s="520" t="s">
        <v>139</v>
      </c>
      <c r="AN28" s="521"/>
      <c r="AO28" s="521"/>
      <c r="AP28" s="521"/>
      <c r="AQ28" s="521"/>
      <c r="AR28" s="560"/>
      <c r="AS28" s="520" t="s">
        <v>148</v>
      </c>
      <c r="AT28" s="521"/>
      <c r="AU28" s="521"/>
      <c r="AV28" s="521"/>
      <c r="AW28" s="521"/>
      <c r="AX28" s="522"/>
      <c r="AY28" s="645" t="s">
        <v>187</v>
      </c>
      <c r="AZ28" s="646"/>
      <c r="BA28" s="646"/>
      <c r="BB28" s="647"/>
      <c r="BC28" s="429" t="s">
        <v>48</v>
      </c>
      <c r="BD28" s="430"/>
      <c r="BE28" s="430"/>
      <c r="BF28" s="430"/>
      <c r="BG28" s="430"/>
      <c r="BH28" s="430"/>
      <c r="BI28" s="430"/>
      <c r="BJ28" s="430"/>
      <c r="BK28" s="430"/>
      <c r="BL28" s="430"/>
      <c r="BM28" s="431"/>
      <c r="BN28" s="432">
        <v>641001</v>
      </c>
      <c r="BO28" s="433"/>
      <c r="BP28" s="433"/>
      <c r="BQ28" s="433"/>
      <c r="BR28" s="433"/>
      <c r="BS28" s="433"/>
      <c r="BT28" s="433"/>
      <c r="BU28" s="434"/>
      <c r="BV28" s="432">
        <v>624155</v>
      </c>
      <c r="BW28" s="433"/>
      <c r="BX28" s="433"/>
      <c r="BY28" s="433"/>
      <c r="BZ28" s="433"/>
      <c r="CA28" s="433"/>
      <c r="CB28" s="433"/>
      <c r="CC28" s="434"/>
      <c r="CD28" s="200"/>
      <c r="CE28" s="576"/>
      <c r="CF28" s="576"/>
      <c r="CG28" s="576"/>
      <c r="CH28" s="576"/>
      <c r="CI28" s="576"/>
      <c r="CJ28" s="576"/>
      <c r="CK28" s="576"/>
      <c r="CL28" s="576"/>
      <c r="CM28" s="576"/>
      <c r="CN28" s="576"/>
      <c r="CO28" s="576"/>
      <c r="CP28" s="576"/>
      <c r="CQ28" s="576"/>
      <c r="CR28" s="576"/>
      <c r="CS28" s="577"/>
      <c r="CT28" s="466"/>
      <c r="CU28" s="467"/>
      <c r="CV28" s="467"/>
      <c r="CW28" s="467"/>
      <c r="CX28" s="467"/>
      <c r="CY28" s="467"/>
      <c r="CZ28" s="467"/>
      <c r="DA28" s="468"/>
      <c r="DB28" s="466"/>
      <c r="DC28" s="467"/>
      <c r="DD28" s="467"/>
      <c r="DE28" s="467"/>
      <c r="DF28" s="467"/>
      <c r="DG28" s="467"/>
      <c r="DH28" s="467"/>
      <c r="DI28" s="468"/>
      <c r="DJ28" s="185"/>
      <c r="DK28" s="185"/>
      <c r="DL28" s="185"/>
      <c r="DM28" s="185"/>
      <c r="DN28" s="185"/>
      <c r="DO28" s="185"/>
    </row>
    <row r="29" spans="1:119" ht="18.75" customHeight="1" x14ac:dyDescent="0.15">
      <c r="A29" s="186"/>
      <c r="B29" s="606"/>
      <c r="C29" s="607"/>
      <c r="D29" s="608"/>
      <c r="E29" s="519" t="s">
        <v>188</v>
      </c>
      <c r="F29" s="499"/>
      <c r="G29" s="499"/>
      <c r="H29" s="499"/>
      <c r="I29" s="499"/>
      <c r="J29" s="499"/>
      <c r="K29" s="500"/>
      <c r="L29" s="520">
        <v>6</v>
      </c>
      <c r="M29" s="521"/>
      <c r="N29" s="521"/>
      <c r="O29" s="521"/>
      <c r="P29" s="560"/>
      <c r="Q29" s="520">
        <v>2094</v>
      </c>
      <c r="R29" s="521"/>
      <c r="S29" s="521"/>
      <c r="T29" s="521"/>
      <c r="U29" s="521"/>
      <c r="V29" s="560"/>
      <c r="W29" s="620"/>
      <c r="X29" s="621"/>
      <c r="Y29" s="622"/>
      <c r="Z29" s="519" t="s">
        <v>189</v>
      </c>
      <c r="AA29" s="499"/>
      <c r="AB29" s="499"/>
      <c r="AC29" s="499"/>
      <c r="AD29" s="499"/>
      <c r="AE29" s="499"/>
      <c r="AF29" s="499"/>
      <c r="AG29" s="500"/>
      <c r="AH29" s="520">
        <v>36</v>
      </c>
      <c r="AI29" s="521"/>
      <c r="AJ29" s="521"/>
      <c r="AK29" s="521"/>
      <c r="AL29" s="560"/>
      <c r="AM29" s="520">
        <v>100260</v>
      </c>
      <c r="AN29" s="521"/>
      <c r="AO29" s="521"/>
      <c r="AP29" s="521"/>
      <c r="AQ29" s="521"/>
      <c r="AR29" s="560"/>
      <c r="AS29" s="520">
        <v>2785</v>
      </c>
      <c r="AT29" s="521"/>
      <c r="AU29" s="521"/>
      <c r="AV29" s="521"/>
      <c r="AW29" s="521"/>
      <c r="AX29" s="522"/>
      <c r="AY29" s="648"/>
      <c r="AZ29" s="649"/>
      <c r="BA29" s="649"/>
      <c r="BB29" s="650"/>
      <c r="BC29" s="503" t="s">
        <v>190</v>
      </c>
      <c r="BD29" s="504"/>
      <c r="BE29" s="504"/>
      <c r="BF29" s="504"/>
      <c r="BG29" s="504"/>
      <c r="BH29" s="504"/>
      <c r="BI29" s="504"/>
      <c r="BJ29" s="504"/>
      <c r="BK29" s="504"/>
      <c r="BL29" s="504"/>
      <c r="BM29" s="505"/>
      <c r="BN29" s="469">
        <v>376678</v>
      </c>
      <c r="BO29" s="470"/>
      <c r="BP29" s="470"/>
      <c r="BQ29" s="470"/>
      <c r="BR29" s="470"/>
      <c r="BS29" s="470"/>
      <c r="BT29" s="470"/>
      <c r="BU29" s="471"/>
      <c r="BV29" s="469">
        <v>376732</v>
      </c>
      <c r="BW29" s="470"/>
      <c r="BX29" s="470"/>
      <c r="BY29" s="470"/>
      <c r="BZ29" s="470"/>
      <c r="CA29" s="470"/>
      <c r="CB29" s="470"/>
      <c r="CC29" s="471"/>
      <c r="CD29" s="202"/>
      <c r="CE29" s="576"/>
      <c r="CF29" s="576"/>
      <c r="CG29" s="576"/>
      <c r="CH29" s="576"/>
      <c r="CI29" s="576"/>
      <c r="CJ29" s="576"/>
      <c r="CK29" s="576"/>
      <c r="CL29" s="576"/>
      <c r="CM29" s="576"/>
      <c r="CN29" s="576"/>
      <c r="CO29" s="576"/>
      <c r="CP29" s="576"/>
      <c r="CQ29" s="576"/>
      <c r="CR29" s="576"/>
      <c r="CS29" s="577"/>
      <c r="CT29" s="466"/>
      <c r="CU29" s="467"/>
      <c r="CV29" s="467"/>
      <c r="CW29" s="467"/>
      <c r="CX29" s="467"/>
      <c r="CY29" s="467"/>
      <c r="CZ29" s="467"/>
      <c r="DA29" s="468"/>
      <c r="DB29" s="466"/>
      <c r="DC29" s="467"/>
      <c r="DD29" s="467"/>
      <c r="DE29" s="467"/>
      <c r="DF29" s="467"/>
      <c r="DG29" s="467"/>
      <c r="DH29" s="467"/>
      <c r="DI29" s="468"/>
      <c r="DJ29" s="185"/>
      <c r="DK29" s="185"/>
      <c r="DL29" s="185"/>
      <c r="DM29" s="185"/>
      <c r="DN29" s="185"/>
      <c r="DO29" s="185"/>
    </row>
    <row r="30" spans="1:119" ht="18.75" customHeight="1" thickBot="1" x14ac:dyDescent="0.2">
      <c r="A30" s="186"/>
      <c r="B30" s="609"/>
      <c r="C30" s="610"/>
      <c r="D30" s="611"/>
      <c r="E30" s="523"/>
      <c r="F30" s="524"/>
      <c r="G30" s="524"/>
      <c r="H30" s="524"/>
      <c r="I30" s="524"/>
      <c r="J30" s="524"/>
      <c r="K30" s="525"/>
      <c r="L30" s="623"/>
      <c r="M30" s="624"/>
      <c r="N30" s="624"/>
      <c r="O30" s="624"/>
      <c r="P30" s="625"/>
      <c r="Q30" s="623"/>
      <c r="R30" s="624"/>
      <c r="S30" s="624"/>
      <c r="T30" s="624"/>
      <c r="U30" s="624"/>
      <c r="V30" s="625"/>
      <c r="W30" s="626" t="s">
        <v>191</v>
      </c>
      <c r="X30" s="627"/>
      <c r="Y30" s="627"/>
      <c r="Z30" s="627"/>
      <c r="AA30" s="627"/>
      <c r="AB30" s="627"/>
      <c r="AC30" s="627"/>
      <c r="AD30" s="627"/>
      <c r="AE30" s="627"/>
      <c r="AF30" s="627"/>
      <c r="AG30" s="628"/>
      <c r="AH30" s="585">
        <v>95</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1540151</v>
      </c>
      <c r="BO30" s="643"/>
      <c r="BP30" s="643"/>
      <c r="BQ30" s="643"/>
      <c r="BR30" s="643"/>
      <c r="BS30" s="643"/>
      <c r="BT30" s="643"/>
      <c r="BU30" s="644"/>
      <c r="BV30" s="642">
        <v>1593762</v>
      </c>
      <c r="BW30" s="643"/>
      <c r="BX30" s="643"/>
      <c r="BY30" s="643"/>
      <c r="BZ30" s="643"/>
      <c r="CA30" s="643"/>
      <c r="CB30" s="643"/>
      <c r="CC30" s="64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3" t="s">
        <v>198</v>
      </c>
      <c r="D33" s="493"/>
      <c r="E33" s="458" t="s">
        <v>199</v>
      </c>
      <c r="F33" s="458"/>
      <c r="G33" s="458"/>
      <c r="H33" s="458"/>
      <c r="I33" s="458"/>
      <c r="J33" s="458"/>
      <c r="K33" s="458"/>
      <c r="L33" s="458"/>
      <c r="M33" s="458"/>
      <c r="N33" s="458"/>
      <c r="O33" s="458"/>
      <c r="P33" s="458"/>
      <c r="Q33" s="458"/>
      <c r="R33" s="458"/>
      <c r="S33" s="458"/>
      <c r="T33" s="215"/>
      <c r="U33" s="493" t="s">
        <v>200</v>
      </c>
      <c r="V33" s="493"/>
      <c r="W33" s="458" t="s">
        <v>201</v>
      </c>
      <c r="X33" s="458"/>
      <c r="Y33" s="458"/>
      <c r="Z33" s="458"/>
      <c r="AA33" s="458"/>
      <c r="AB33" s="458"/>
      <c r="AC33" s="458"/>
      <c r="AD33" s="458"/>
      <c r="AE33" s="458"/>
      <c r="AF33" s="458"/>
      <c r="AG33" s="458"/>
      <c r="AH33" s="458"/>
      <c r="AI33" s="458"/>
      <c r="AJ33" s="458"/>
      <c r="AK33" s="458"/>
      <c r="AL33" s="215"/>
      <c r="AM33" s="493" t="s">
        <v>200</v>
      </c>
      <c r="AN33" s="493"/>
      <c r="AO33" s="458" t="s">
        <v>199</v>
      </c>
      <c r="AP33" s="458"/>
      <c r="AQ33" s="458"/>
      <c r="AR33" s="458"/>
      <c r="AS33" s="458"/>
      <c r="AT33" s="458"/>
      <c r="AU33" s="458"/>
      <c r="AV33" s="458"/>
      <c r="AW33" s="458"/>
      <c r="AX33" s="458"/>
      <c r="AY33" s="458"/>
      <c r="AZ33" s="458"/>
      <c r="BA33" s="458"/>
      <c r="BB33" s="458"/>
      <c r="BC33" s="458"/>
      <c r="BD33" s="216"/>
      <c r="BE33" s="458" t="s">
        <v>202</v>
      </c>
      <c r="BF33" s="458"/>
      <c r="BG33" s="458" t="s">
        <v>203</v>
      </c>
      <c r="BH33" s="458"/>
      <c r="BI33" s="458"/>
      <c r="BJ33" s="458"/>
      <c r="BK33" s="458"/>
      <c r="BL33" s="458"/>
      <c r="BM33" s="458"/>
      <c r="BN33" s="458"/>
      <c r="BO33" s="458"/>
      <c r="BP33" s="458"/>
      <c r="BQ33" s="458"/>
      <c r="BR33" s="458"/>
      <c r="BS33" s="458"/>
      <c r="BT33" s="458"/>
      <c r="BU33" s="458"/>
      <c r="BV33" s="216"/>
      <c r="BW33" s="493" t="s">
        <v>202</v>
      </c>
      <c r="BX33" s="493"/>
      <c r="BY33" s="458" t="s">
        <v>204</v>
      </c>
      <c r="BZ33" s="458"/>
      <c r="CA33" s="458"/>
      <c r="CB33" s="458"/>
      <c r="CC33" s="458"/>
      <c r="CD33" s="458"/>
      <c r="CE33" s="458"/>
      <c r="CF33" s="458"/>
      <c r="CG33" s="458"/>
      <c r="CH33" s="458"/>
      <c r="CI33" s="458"/>
      <c r="CJ33" s="458"/>
      <c r="CK33" s="458"/>
      <c r="CL33" s="458"/>
      <c r="CM33" s="458"/>
      <c r="CN33" s="215"/>
      <c r="CO33" s="493" t="s">
        <v>205</v>
      </c>
      <c r="CP33" s="493"/>
      <c r="CQ33" s="458" t="s">
        <v>206</v>
      </c>
      <c r="CR33" s="458"/>
      <c r="CS33" s="458"/>
      <c r="CT33" s="458"/>
      <c r="CU33" s="458"/>
      <c r="CV33" s="458"/>
      <c r="CW33" s="458"/>
      <c r="CX33" s="458"/>
      <c r="CY33" s="458"/>
      <c r="CZ33" s="458"/>
      <c r="DA33" s="458"/>
      <c r="DB33" s="458"/>
      <c r="DC33" s="458"/>
      <c r="DD33" s="458"/>
      <c r="DE33" s="458"/>
      <c r="DF33" s="215"/>
      <c r="DG33" s="654" t="s">
        <v>207</v>
      </c>
      <c r="DH33" s="654"/>
      <c r="DI33" s="217"/>
      <c r="DJ33" s="185"/>
      <c r="DK33" s="185"/>
      <c r="DL33" s="185"/>
      <c r="DM33" s="185"/>
      <c r="DN33" s="185"/>
      <c r="DO33" s="185"/>
    </row>
    <row r="34" spans="1:119" ht="32.25" customHeight="1" x14ac:dyDescent="0.15">
      <c r="A34" s="186"/>
      <c r="B34" s="212"/>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3"/>
      <c r="U34" s="655">
        <f>IF(W34="","",MAX(C34:D43)+1)</f>
        <v>2</v>
      </c>
      <c r="V34" s="655"/>
      <c r="W34" s="656" t="str">
        <f>IF('各会計、関係団体の財政状況及び健全化判断比率'!B28="","",'各会計、関係団体の財政状況及び健全化判断比率'!B28)</f>
        <v>国民健康保険特別会計</v>
      </c>
      <c r="X34" s="656"/>
      <c r="Y34" s="656"/>
      <c r="Z34" s="656"/>
      <c r="AA34" s="656"/>
      <c r="AB34" s="656"/>
      <c r="AC34" s="656"/>
      <c r="AD34" s="656"/>
      <c r="AE34" s="656"/>
      <c r="AF34" s="656"/>
      <c r="AG34" s="656"/>
      <c r="AH34" s="656"/>
      <c r="AI34" s="656"/>
      <c r="AJ34" s="656"/>
      <c r="AK34" s="656"/>
      <c r="AL34" s="213"/>
      <c r="AM34" s="655" t="str">
        <f>IF(AO34="","",MAX(C34:D43,U34:V43)+1)</f>
        <v/>
      </c>
      <c r="AN34" s="655"/>
      <c r="AO34" s="656"/>
      <c r="AP34" s="656"/>
      <c r="AQ34" s="656"/>
      <c r="AR34" s="656"/>
      <c r="AS34" s="656"/>
      <c r="AT34" s="656"/>
      <c r="AU34" s="656"/>
      <c r="AV34" s="656"/>
      <c r="AW34" s="656"/>
      <c r="AX34" s="656"/>
      <c r="AY34" s="656"/>
      <c r="AZ34" s="656"/>
      <c r="BA34" s="656"/>
      <c r="BB34" s="656"/>
      <c r="BC34" s="656"/>
      <c r="BD34" s="213"/>
      <c r="BE34" s="655">
        <f>IF(BG34="","",MAX(C34:D43,U34:V43,AM34:AN43)+1)</f>
        <v>5</v>
      </c>
      <c r="BF34" s="655"/>
      <c r="BG34" s="656" t="str">
        <f>IF('各会計、関係団体の財政状況及び健全化判断比率'!B31="","",'各会計、関係団体の財政状況及び健全化判断比率'!B31)</f>
        <v>船舶交通特別会計</v>
      </c>
      <c r="BH34" s="656"/>
      <c r="BI34" s="656"/>
      <c r="BJ34" s="656"/>
      <c r="BK34" s="656"/>
      <c r="BL34" s="656"/>
      <c r="BM34" s="656"/>
      <c r="BN34" s="656"/>
      <c r="BO34" s="656"/>
      <c r="BP34" s="656"/>
      <c r="BQ34" s="656"/>
      <c r="BR34" s="656"/>
      <c r="BS34" s="656"/>
      <c r="BT34" s="656"/>
      <c r="BU34" s="656"/>
      <c r="BV34" s="213"/>
      <c r="BW34" s="655">
        <f>IF(BY34="","",MAX(C34:D43,U34:V43,AM34:AN43,BE34:BF43)+1)</f>
        <v>7</v>
      </c>
      <c r="BX34" s="655"/>
      <c r="BY34" s="656" t="str">
        <f>IF('各会計、関係団体の財政状況及び健全化判断比率'!B68="","",'各会計、関係団体の財政状況及び健全化判断比率'!B68)</f>
        <v>鹿児島県市町村総合事務組合</v>
      </c>
      <c r="BZ34" s="656"/>
      <c r="CA34" s="656"/>
      <c r="CB34" s="656"/>
      <c r="CC34" s="656"/>
      <c r="CD34" s="656"/>
      <c r="CE34" s="656"/>
      <c r="CF34" s="656"/>
      <c r="CG34" s="656"/>
      <c r="CH34" s="656"/>
      <c r="CI34" s="656"/>
      <c r="CJ34" s="656"/>
      <c r="CK34" s="656"/>
      <c r="CL34" s="656"/>
      <c r="CM34" s="656"/>
      <c r="CN34" s="213"/>
      <c r="CO34" s="655" t="str">
        <f>IF(CQ34="","",MAX(C34:D43,U34:V43,AM34:AN43,BE34:BF43,BW34:BX43)+1)</f>
        <v/>
      </c>
      <c r="CP34" s="655"/>
      <c r="CQ34" s="656" t="str">
        <f>IF('各会計、関係団体の財政状況及び健全化判断比率'!BS7="","",'各会計、関係団体の財政状況及び健全化判断比率'!BS7)</f>
        <v/>
      </c>
      <c r="CR34" s="656"/>
      <c r="CS34" s="656"/>
      <c r="CT34" s="656"/>
      <c r="CU34" s="656"/>
      <c r="CV34" s="656"/>
      <c r="CW34" s="656"/>
      <c r="CX34" s="656"/>
      <c r="CY34" s="656"/>
      <c r="CZ34" s="656"/>
      <c r="DA34" s="656"/>
      <c r="DB34" s="656"/>
      <c r="DC34" s="656"/>
      <c r="DD34" s="656"/>
      <c r="DE34" s="656"/>
      <c r="DF34" s="210"/>
      <c r="DG34" s="657" t="str">
        <f>IF('各会計、関係団体の財政状況及び健全化判断比率'!BR7="","",'各会計、関係団体の財政状況及び健全化判断比率'!BR7)</f>
        <v/>
      </c>
      <c r="DH34" s="657"/>
      <c r="DI34" s="217"/>
      <c r="DJ34" s="185"/>
      <c r="DK34" s="185"/>
      <c r="DL34" s="185"/>
      <c r="DM34" s="185"/>
      <c r="DN34" s="185"/>
      <c r="DO34" s="185"/>
    </row>
    <row r="35" spans="1:119" ht="32.25" customHeight="1" x14ac:dyDescent="0.15">
      <c r="A35" s="186"/>
      <c r="B35" s="212"/>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13"/>
      <c r="U35" s="655">
        <f>IF(W35="","",U34+1)</f>
        <v>3</v>
      </c>
      <c r="V35" s="655"/>
      <c r="W35" s="656" t="str">
        <f>IF('各会計、関係団体の財政状況及び健全化判断比率'!B29="","",'各会計、関係団体の財政状況及び健全化判断比率'!B29)</f>
        <v>介護保険特別会計</v>
      </c>
      <c r="X35" s="656"/>
      <c r="Y35" s="656"/>
      <c r="Z35" s="656"/>
      <c r="AA35" s="656"/>
      <c r="AB35" s="656"/>
      <c r="AC35" s="656"/>
      <c r="AD35" s="656"/>
      <c r="AE35" s="656"/>
      <c r="AF35" s="656"/>
      <c r="AG35" s="656"/>
      <c r="AH35" s="656"/>
      <c r="AI35" s="656"/>
      <c r="AJ35" s="656"/>
      <c r="AK35" s="656"/>
      <c r="AL35" s="213"/>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3"/>
      <c r="BE35" s="655">
        <f t="shared" ref="BE35:BE43" si="1">IF(BG35="","",BE34+1)</f>
        <v>6</v>
      </c>
      <c r="BF35" s="655"/>
      <c r="BG35" s="656" t="str">
        <f>IF('各会計、関係団体の財政状況及び健全化判断比率'!B32="","",'各会計、関係団体の財政状況及び健全化判断比率'!B32)</f>
        <v>簡易水道特別会計</v>
      </c>
      <c r="BH35" s="656"/>
      <c r="BI35" s="656"/>
      <c r="BJ35" s="656"/>
      <c r="BK35" s="656"/>
      <c r="BL35" s="656"/>
      <c r="BM35" s="656"/>
      <c r="BN35" s="656"/>
      <c r="BO35" s="656"/>
      <c r="BP35" s="656"/>
      <c r="BQ35" s="656"/>
      <c r="BR35" s="656"/>
      <c r="BS35" s="656"/>
      <c r="BT35" s="656"/>
      <c r="BU35" s="656"/>
      <c r="BV35" s="213"/>
      <c r="BW35" s="655">
        <f t="shared" ref="BW35:BW43" si="2">IF(BY35="","",BW34+1)</f>
        <v>8</v>
      </c>
      <c r="BX35" s="655"/>
      <c r="BY35" s="656" t="str">
        <f>IF('各会計、関係団体の財政状況及び健全化判断比率'!B69="","",'各会計、関係団体の財政状況及び健全化判断比率'!B69)</f>
        <v>鹿児島県後期高齢者医療広域連合（一般会計）</v>
      </c>
      <c r="BZ35" s="656"/>
      <c r="CA35" s="656"/>
      <c r="CB35" s="656"/>
      <c r="CC35" s="656"/>
      <c r="CD35" s="656"/>
      <c r="CE35" s="656"/>
      <c r="CF35" s="656"/>
      <c r="CG35" s="656"/>
      <c r="CH35" s="656"/>
      <c r="CI35" s="656"/>
      <c r="CJ35" s="656"/>
      <c r="CK35" s="656"/>
      <c r="CL35" s="656"/>
      <c r="CM35" s="656"/>
      <c r="CN35" s="213"/>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10"/>
      <c r="DG35" s="657" t="str">
        <f>IF('各会計、関係団体の財政状況及び健全化判断比率'!BR8="","",'各会計、関係団体の財政状況及び健全化判断比率'!BR8)</f>
        <v/>
      </c>
      <c r="DH35" s="657"/>
      <c r="DI35" s="217"/>
      <c r="DJ35" s="185"/>
      <c r="DK35" s="185"/>
      <c r="DL35" s="185"/>
      <c r="DM35" s="185"/>
      <c r="DN35" s="185"/>
      <c r="DO35" s="185"/>
    </row>
    <row r="36" spans="1:119" ht="32.25" customHeight="1" x14ac:dyDescent="0.15">
      <c r="A36" s="186"/>
      <c r="B36" s="212"/>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3"/>
      <c r="U36" s="655">
        <f t="shared" ref="U36:U43" si="4">IF(W36="","",U35+1)</f>
        <v>4</v>
      </c>
      <c r="V36" s="655"/>
      <c r="W36" s="656" t="str">
        <f>IF('各会計、関係団体の財政状況及び健全化判断比率'!B30="","",'各会計、関係団体の財政状況及び健全化判断比率'!B30)</f>
        <v>後期高齢者医療特別会計</v>
      </c>
      <c r="X36" s="656"/>
      <c r="Y36" s="656"/>
      <c r="Z36" s="656"/>
      <c r="AA36" s="656"/>
      <c r="AB36" s="656"/>
      <c r="AC36" s="656"/>
      <c r="AD36" s="656"/>
      <c r="AE36" s="656"/>
      <c r="AF36" s="656"/>
      <c r="AG36" s="656"/>
      <c r="AH36" s="656"/>
      <c r="AI36" s="656"/>
      <c r="AJ36" s="656"/>
      <c r="AK36" s="656"/>
      <c r="AL36" s="213"/>
      <c r="AM36" s="655" t="str">
        <f t="shared" si="0"/>
        <v/>
      </c>
      <c r="AN36" s="655"/>
      <c r="AO36" s="656"/>
      <c r="AP36" s="656"/>
      <c r="AQ36" s="656"/>
      <c r="AR36" s="656"/>
      <c r="AS36" s="656"/>
      <c r="AT36" s="656"/>
      <c r="AU36" s="656"/>
      <c r="AV36" s="656"/>
      <c r="AW36" s="656"/>
      <c r="AX36" s="656"/>
      <c r="AY36" s="656"/>
      <c r="AZ36" s="656"/>
      <c r="BA36" s="656"/>
      <c r="BB36" s="656"/>
      <c r="BC36" s="656"/>
      <c r="BD36" s="213"/>
      <c r="BE36" s="655" t="str">
        <f t="shared" si="1"/>
        <v/>
      </c>
      <c r="BF36" s="655"/>
      <c r="BG36" s="656"/>
      <c r="BH36" s="656"/>
      <c r="BI36" s="656"/>
      <c r="BJ36" s="656"/>
      <c r="BK36" s="656"/>
      <c r="BL36" s="656"/>
      <c r="BM36" s="656"/>
      <c r="BN36" s="656"/>
      <c r="BO36" s="656"/>
      <c r="BP36" s="656"/>
      <c r="BQ36" s="656"/>
      <c r="BR36" s="656"/>
      <c r="BS36" s="656"/>
      <c r="BT36" s="656"/>
      <c r="BU36" s="656"/>
      <c r="BV36" s="213"/>
      <c r="BW36" s="655">
        <f t="shared" si="2"/>
        <v>9</v>
      </c>
      <c r="BX36" s="655"/>
      <c r="BY36" s="656" t="str">
        <f>IF('各会計、関係団体の財政状況及び健全化判断比率'!B70="","",'各会計、関係団体の財政状況及び健全化判断比率'!B70)</f>
        <v>鹿児島県後期高齢者医療広域連合（後期高齢者医療特別会計）</v>
      </c>
      <c r="BZ36" s="656"/>
      <c r="CA36" s="656"/>
      <c r="CB36" s="656"/>
      <c r="CC36" s="656"/>
      <c r="CD36" s="656"/>
      <c r="CE36" s="656"/>
      <c r="CF36" s="656"/>
      <c r="CG36" s="656"/>
      <c r="CH36" s="656"/>
      <c r="CI36" s="656"/>
      <c r="CJ36" s="656"/>
      <c r="CK36" s="656"/>
      <c r="CL36" s="656"/>
      <c r="CM36" s="656"/>
      <c r="CN36" s="213"/>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0"/>
      <c r="DG36" s="657" t="str">
        <f>IF('各会計、関係団体の財政状況及び健全化判断比率'!BR9="","",'各会計、関係団体の財政状況及び健全化判断比率'!BR9)</f>
        <v/>
      </c>
      <c r="DH36" s="657"/>
      <c r="DI36" s="217"/>
      <c r="DJ36" s="185"/>
      <c r="DK36" s="185"/>
      <c r="DL36" s="185"/>
      <c r="DM36" s="185"/>
      <c r="DN36" s="185"/>
      <c r="DO36" s="185"/>
    </row>
    <row r="37" spans="1:119" ht="32.25" customHeight="1" x14ac:dyDescent="0.15">
      <c r="A37" s="186"/>
      <c r="B37" s="212"/>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3"/>
      <c r="U37" s="655" t="str">
        <f t="shared" si="4"/>
        <v/>
      </c>
      <c r="V37" s="655"/>
      <c r="W37" s="656"/>
      <c r="X37" s="656"/>
      <c r="Y37" s="656"/>
      <c r="Z37" s="656"/>
      <c r="AA37" s="656"/>
      <c r="AB37" s="656"/>
      <c r="AC37" s="656"/>
      <c r="AD37" s="656"/>
      <c r="AE37" s="656"/>
      <c r="AF37" s="656"/>
      <c r="AG37" s="656"/>
      <c r="AH37" s="656"/>
      <c r="AI37" s="656"/>
      <c r="AJ37" s="656"/>
      <c r="AK37" s="656"/>
      <c r="AL37" s="213"/>
      <c r="AM37" s="655" t="str">
        <f t="shared" si="0"/>
        <v/>
      </c>
      <c r="AN37" s="655"/>
      <c r="AO37" s="656"/>
      <c r="AP37" s="656"/>
      <c r="AQ37" s="656"/>
      <c r="AR37" s="656"/>
      <c r="AS37" s="656"/>
      <c r="AT37" s="656"/>
      <c r="AU37" s="656"/>
      <c r="AV37" s="656"/>
      <c r="AW37" s="656"/>
      <c r="AX37" s="656"/>
      <c r="AY37" s="656"/>
      <c r="AZ37" s="656"/>
      <c r="BA37" s="656"/>
      <c r="BB37" s="656"/>
      <c r="BC37" s="656"/>
      <c r="BD37" s="213"/>
      <c r="BE37" s="655" t="str">
        <f t="shared" si="1"/>
        <v/>
      </c>
      <c r="BF37" s="655"/>
      <c r="BG37" s="656"/>
      <c r="BH37" s="656"/>
      <c r="BI37" s="656"/>
      <c r="BJ37" s="656"/>
      <c r="BK37" s="656"/>
      <c r="BL37" s="656"/>
      <c r="BM37" s="656"/>
      <c r="BN37" s="656"/>
      <c r="BO37" s="656"/>
      <c r="BP37" s="656"/>
      <c r="BQ37" s="656"/>
      <c r="BR37" s="656"/>
      <c r="BS37" s="656"/>
      <c r="BT37" s="656"/>
      <c r="BU37" s="656"/>
      <c r="BV37" s="213"/>
      <c r="BW37" s="655" t="str">
        <f t="shared" si="2"/>
        <v/>
      </c>
      <c r="BX37" s="655"/>
      <c r="BY37" s="656" t="str">
        <f>IF('各会計、関係団体の財政状況及び健全化判断比率'!B71="","",'各会計、関係団体の財政状況及び健全化判断比率'!B71)</f>
        <v/>
      </c>
      <c r="BZ37" s="656"/>
      <c r="CA37" s="656"/>
      <c r="CB37" s="656"/>
      <c r="CC37" s="656"/>
      <c r="CD37" s="656"/>
      <c r="CE37" s="656"/>
      <c r="CF37" s="656"/>
      <c r="CG37" s="656"/>
      <c r="CH37" s="656"/>
      <c r="CI37" s="656"/>
      <c r="CJ37" s="656"/>
      <c r="CK37" s="656"/>
      <c r="CL37" s="656"/>
      <c r="CM37" s="656"/>
      <c r="CN37" s="213"/>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0"/>
      <c r="DG37" s="657" t="str">
        <f>IF('各会計、関係団体の財政状況及び健全化判断比率'!BR10="","",'各会計、関係団体の財政状況及び健全化判断比率'!BR10)</f>
        <v/>
      </c>
      <c r="DH37" s="657"/>
      <c r="DI37" s="217"/>
      <c r="DJ37" s="185"/>
      <c r="DK37" s="185"/>
      <c r="DL37" s="185"/>
      <c r="DM37" s="185"/>
      <c r="DN37" s="185"/>
      <c r="DO37" s="185"/>
    </row>
    <row r="38" spans="1:119" ht="32.25" customHeight="1" x14ac:dyDescent="0.15">
      <c r="A38" s="186"/>
      <c r="B38" s="212"/>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3"/>
      <c r="U38" s="655" t="str">
        <f t="shared" si="4"/>
        <v/>
      </c>
      <c r="V38" s="655"/>
      <c r="W38" s="656"/>
      <c r="X38" s="656"/>
      <c r="Y38" s="656"/>
      <c r="Z38" s="656"/>
      <c r="AA38" s="656"/>
      <c r="AB38" s="656"/>
      <c r="AC38" s="656"/>
      <c r="AD38" s="656"/>
      <c r="AE38" s="656"/>
      <c r="AF38" s="656"/>
      <c r="AG38" s="656"/>
      <c r="AH38" s="656"/>
      <c r="AI38" s="656"/>
      <c r="AJ38" s="656"/>
      <c r="AK38" s="656"/>
      <c r="AL38" s="213"/>
      <c r="AM38" s="655" t="str">
        <f t="shared" si="0"/>
        <v/>
      </c>
      <c r="AN38" s="655"/>
      <c r="AO38" s="656"/>
      <c r="AP38" s="656"/>
      <c r="AQ38" s="656"/>
      <c r="AR38" s="656"/>
      <c r="AS38" s="656"/>
      <c r="AT38" s="656"/>
      <c r="AU38" s="656"/>
      <c r="AV38" s="656"/>
      <c r="AW38" s="656"/>
      <c r="AX38" s="656"/>
      <c r="AY38" s="656"/>
      <c r="AZ38" s="656"/>
      <c r="BA38" s="656"/>
      <c r="BB38" s="656"/>
      <c r="BC38" s="656"/>
      <c r="BD38" s="213"/>
      <c r="BE38" s="655" t="str">
        <f t="shared" si="1"/>
        <v/>
      </c>
      <c r="BF38" s="655"/>
      <c r="BG38" s="656"/>
      <c r="BH38" s="656"/>
      <c r="BI38" s="656"/>
      <c r="BJ38" s="656"/>
      <c r="BK38" s="656"/>
      <c r="BL38" s="656"/>
      <c r="BM38" s="656"/>
      <c r="BN38" s="656"/>
      <c r="BO38" s="656"/>
      <c r="BP38" s="656"/>
      <c r="BQ38" s="656"/>
      <c r="BR38" s="656"/>
      <c r="BS38" s="656"/>
      <c r="BT38" s="656"/>
      <c r="BU38" s="656"/>
      <c r="BV38" s="213"/>
      <c r="BW38" s="655" t="str">
        <f t="shared" si="2"/>
        <v/>
      </c>
      <c r="BX38" s="655"/>
      <c r="BY38" s="656" t="str">
        <f>IF('各会計、関係団体の財政状況及び健全化判断比率'!B72="","",'各会計、関係団体の財政状況及び健全化判断比率'!B72)</f>
        <v/>
      </c>
      <c r="BZ38" s="656"/>
      <c r="CA38" s="656"/>
      <c r="CB38" s="656"/>
      <c r="CC38" s="656"/>
      <c r="CD38" s="656"/>
      <c r="CE38" s="656"/>
      <c r="CF38" s="656"/>
      <c r="CG38" s="656"/>
      <c r="CH38" s="656"/>
      <c r="CI38" s="656"/>
      <c r="CJ38" s="656"/>
      <c r="CK38" s="656"/>
      <c r="CL38" s="656"/>
      <c r="CM38" s="656"/>
      <c r="CN38" s="213"/>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0"/>
      <c r="DG38" s="657" t="str">
        <f>IF('各会計、関係団体の財政状況及び健全化判断比率'!BR11="","",'各会計、関係団体の財政状況及び健全化判断比率'!BR11)</f>
        <v/>
      </c>
      <c r="DH38" s="657"/>
      <c r="DI38" s="217"/>
      <c r="DJ38" s="185"/>
      <c r="DK38" s="185"/>
      <c r="DL38" s="185"/>
      <c r="DM38" s="185"/>
      <c r="DN38" s="185"/>
      <c r="DO38" s="185"/>
    </row>
    <row r="39" spans="1:119" ht="32.25" customHeight="1" x14ac:dyDescent="0.15">
      <c r="A39" s="186"/>
      <c r="B39" s="212"/>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3"/>
      <c r="U39" s="655" t="str">
        <f t="shared" si="4"/>
        <v/>
      </c>
      <c r="V39" s="655"/>
      <c r="W39" s="656"/>
      <c r="X39" s="656"/>
      <c r="Y39" s="656"/>
      <c r="Z39" s="656"/>
      <c r="AA39" s="656"/>
      <c r="AB39" s="656"/>
      <c r="AC39" s="656"/>
      <c r="AD39" s="656"/>
      <c r="AE39" s="656"/>
      <c r="AF39" s="656"/>
      <c r="AG39" s="656"/>
      <c r="AH39" s="656"/>
      <c r="AI39" s="656"/>
      <c r="AJ39" s="656"/>
      <c r="AK39" s="656"/>
      <c r="AL39" s="213"/>
      <c r="AM39" s="655" t="str">
        <f t="shared" si="0"/>
        <v/>
      </c>
      <c r="AN39" s="655"/>
      <c r="AO39" s="656"/>
      <c r="AP39" s="656"/>
      <c r="AQ39" s="656"/>
      <c r="AR39" s="656"/>
      <c r="AS39" s="656"/>
      <c r="AT39" s="656"/>
      <c r="AU39" s="656"/>
      <c r="AV39" s="656"/>
      <c r="AW39" s="656"/>
      <c r="AX39" s="656"/>
      <c r="AY39" s="656"/>
      <c r="AZ39" s="656"/>
      <c r="BA39" s="656"/>
      <c r="BB39" s="656"/>
      <c r="BC39" s="656"/>
      <c r="BD39" s="213"/>
      <c r="BE39" s="655" t="str">
        <f t="shared" si="1"/>
        <v/>
      </c>
      <c r="BF39" s="655"/>
      <c r="BG39" s="656"/>
      <c r="BH39" s="656"/>
      <c r="BI39" s="656"/>
      <c r="BJ39" s="656"/>
      <c r="BK39" s="656"/>
      <c r="BL39" s="656"/>
      <c r="BM39" s="656"/>
      <c r="BN39" s="656"/>
      <c r="BO39" s="656"/>
      <c r="BP39" s="656"/>
      <c r="BQ39" s="656"/>
      <c r="BR39" s="656"/>
      <c r="BS39" s="656"/>
      <c r="BT39" s="656"/>
      <c r="BU39" s="656"/>
      <c r="BV39" s="213"/>
      <c r="BW39" s="655" t="str">
        <f t="shared" si="2"/>
        <v/>
      </c>
      <c r="BX39" s="655"/>
      <c r="BY39" s="656" t="str">
        <f>IF('各会計、関係団体の財政状況及び健全化判断比率'!B73="","",'各会計、関係団体の財政状況及び健全化判断比率'!B73)</f>
        <v/>
      </c>
      <c r="BZ39" s="656"/>
      <c r="CA39" s="656"/>
      <c r="CB39" s="656"/>
      <c r="CC39" s="656"/>
      <c r="CD39" s="656"/>
      <c r="CE39" s="656"/>
      <c r="CF39" s="656"/>
      <c r="CG39" s="656"/>
      <c r="CH39" s="656"/>
      <c r="CI39" s="656"/>
      <c r="CJ39" s="656"/>
      <c r="CK39" s="656"/>
      <c r="CL39" s="656"/>
      <c r="CM39" s="656"/>
      <c r="CN39" s="213"/>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0"/>
      <c r="DG39" s="657" t="str">
        <f>IF('各会計、関係団体の財政状況及び健全化判断比率'!BR12="","",'各会計、関係団体の財政状況及び健全化判断比率'!BR12)</f>
        <v/>
      </c>
      <c r="DH39" s="657"/>
      <c r="DI39" s="217"/>
      <c r="DJ39" s="185"/>
      <c r="DK39" s="185"/>
      <c r="DL39" s="185"/>
      <c r="DM39" s="185"/>
      <c r="DN39" s="185"/>
      <c r="DO39" s="185"/>
    </row>
    <row r="40" spans="1:119" ht="32.25" customHeight="1" x14ac:dyDescent="0.15">
      <c r="A40" s="186"/>
      <c r="B40" s="212"/>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3"/>
      <c r="U40" s="655" t="str">
        <f t="shared" si="4"/>
        <v/>
      </c>
      <c r="V40" s="655"/>
      <c r="W40" s="656"/>
      <c r="X40" s="656"/>
      <c r="Y40" s="656"/>
      <c r="Z40" s="656"/>
      <c r="AA40" s="656"/>
      <c r="AB40" s="656"/>
      <c r="AC40" s="656"/>
      <c r="AD40" s="656"/>
      <c r="AE40" s="656"/>
      <c r="AF40" s="656"/>
      <c r="AG40" s="656"/>
      <c r="AH40" s="656"/>
      <c r="AI40" s="656"/>
      <c r="AJ40" s="656"/>
      <c r="AK40" s="656"/>
      <c r="AL40" s="213"/>
      <c r="AM40" s="655" t="str">
        <f t="shared" si="0"/>
        <v/>
      </c>
      <c r="AN40" s="655"/>
      <c r="AO40" s="656"/>
      <c r="AP40" s="656"/>
      <c r="AQ40" s="656"/>
      <c r="AR40" s="656"/>
      <c r="AS40" s="656"/>
      <c r="AT40" s="656"/>
      <c r="AU40" s="656"/>
      <c r="AV40" s="656"/>
      <c r="AW40" s="656"/>
      <c r="AX40" s="656"/>
      <c r="AY40" s="656"/>
      <c r="AZ40" s="656"/>
      <c r="BA40" s="656"/>
      <c r="BB40" s="656"/>
      <c r="BC40" s="656"/>
      <c r="BD40" s="213"/>
      <c r="BE40" s="655" t="str">
        <f t="shared" si="1"/>
        <v/>
      </c>
      <c r="BF40" s="655"/>
      <c r="BG40" s="656"/>
      <c r="BH40" s="656"/>
      <c r="BI40" s="656"/>
      <c r="BJ40" s="656"/>
      <c r="BK40" s="656"/>
      <c r="BL40" s="656"/>
      <c r="BM40" s="656"/>
      <c r="BN40" s="656"/>
      <c r="BO40" s="656"/>
      <c r="BP40" s="656"/>
      <c r="BQ40" s="656"/>
      <c r="BR40" s="656"/>
      <c r="BS40" s="656"/>
      <c r="BT40" s="656"/>
      <c r="BU40" s="656"/>
      <c r="BV40" s="213"/>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3"/>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0"/>
      <c r="DG40" s="657" t="str">
        <f>IF('各会計、関係団体の財政状況及び健全化判断比率'!BR13="","",'各会計、関係団体の財政状況及び健全化判断比率'!BR13)</f>
        <v/>
      </c>
      <c r="DH40" s="657"/>
      <c r="DI40" s="217"/>
      <c r="DJ40" s="185"/>
      <c r="DK40" s="185"/>
      <c r="DL40" s="185"/>
      <c r="DM40" s="185"/>
      <c r="DN40" s="185"/>
      <c r="DO40" s="185"/>
    </row>
    <row r="41" spans="1:119" ht="32.25" customHeight="1" x14ac:dyDescent="0.15">
      <c r="A41" s="186"/>
      <c r="B41" s="212"/>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3"/>
      <c r="U41" s="655" t="str">
        <f t="shared" si="4"/>
        <v/>
      </c>
      <c r="V41" s="655"/>
      <c r="W41" s="656"/>
      <c r="X41" s="656"/>
      <c r="Y41" s="656"/>
      <c r="Z41" s="656"/>
      <c r="AA41" s="656"/>
      <c r="AB41" s="656"/>
      <c r="AC41" s="656"/>
      <c r="AD41" s="656"/>
      <c r="AE41" s="656"/>
      <c r="AF41" s="656"/>
      <c r="AG41" s="656"/>
      <c r="AH41" s="656"/>
      <c r="AI41" s="656"/>
      <c r="AJ41" s="656"/>
      <c r="AK41" s="656"/>
      <c r="AL41" s="213"/>
      <c r="AM41" s="655" t="str">
        <f t="shared" si="0"/>
        <v/>
      </c>
      <c r="AN41" s="655"/>
      <c r="AO41" s="656"/>
      <c r="AP41" s="656"/>
      <c r="AQ41" s="656"/>
      <c r="AR41" s="656"/>
      <c r="AS41" s="656"/>
      <c r="AT41" s="656"/>
      <c r="AU41" s="656"/>
      <c r="AV41" s="656"/>
      <c r="AW41" s="656"/>
      <c r="AX41" s="656"/>
      <c r="AY41" s="656"/>
      <c r="AZ41" s="656"/>
      <c r="BA41" s="656"/>
      <c r="BB41" s="656"/>
      <c r="BC41" s="656"/>
      <c r="BD41" s="213"/>
      <c r="BE41" s="655" t="str">
        <f t="shared" si="1"/>
        <v/>
      </c>
      <c r="BF41" s="655"/>
      <c r="BG41" s="656"/>
      <c r="BH41" s="656"/>
      <c r="BI41" s="656"/>
      <c r="BJ41" s="656"/>
      <c r="BK41" s="656"/>
      <c r="BL41" s="656"/>
      <c r="BM41" s="656"/>
      <c r="BN41" s="656"/>
      <c r="BO41" s="656"/>
      <c r="BP41" s="656"/>
      <c r="BQ41" s="656"/>
      <c r="BR41" s="656"/>
      <c r="BS41" s="656"/>
      <c r="BT41" s="656"/>
      <c r="BU41" s="656"/>
      <c r="BV41" s="213"/>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3"/>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0"/>
      <c r="DG41" s="657" t="str">
        <f>IF('各会計、関係団体の財政状況及び健全化判断比率'!BR14="","",'各会計、関係団体の財政状況及び健全化判断比率'!BR14)</f>
        <v/>
      </c>
      <c r="DH41" s="657"/>
      <c r="DI41" s="217"/>
      <c r="DJ41" s="185"/>
      <c r="DK41" s="185"/>
      <c r="DL41" s="185"/>
      <c r="DM41" s="185"/>
      <c r="DN41" s="185"/>
      <c r="DO41" s="185"/>
    </row>
    <row r="42" spans="1:119" ht="32.25" customHeight="1" x14ac:dyDescent="0.15">
      <c r="A42" s="185"/>
      <c r="B42" s="212"/>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3"/>
      <c r="U42" s="655" t="str">
        <f t="shared" si="4"/>
        <v/>
      </c>
      <c r="V42" s="655"/>
      <c r="W42" s="656"/>
      <c r="X42" s="656"/>
      <c r="Y42" s="656"/>
      <c r="Z42" s="656"/>
      <c r="AA42" s="656"/>
      <c r="AB42" s="656"/>
      <c r="AC42" s="656"/>
      <c r="AD42" s="656"/>
      <c r="AE42" s="656"/>
      <c r="AF42" s="656"/>
      <c r="AG42" s="656"/>
      <c r="AH42" s="656"/>
      <c r="AI42" s="656"/>
      <c r="AJ42" s="656"/>
      <c r="AK42" s="656"/>
      <c r="AL42" s="213"/>
      <c r="AM42" s="655" t="str">
        <f t="shared" si="0"/>
        <v/>
      </c>
      <c r="AN42" s="655"/>
      <c r="AO42" s="656"/>
      <c r="AP42" s="656"/>
      <c r="AQ42" s="656"/>
      <c r="AR42" s="656"/>
      <c r="AS42" s="656"/>
      <c r="AT42" s="656"/>
      <c r="AU42" s="656"/>
      <c r="AV42" s="656"/>
      <c r="AW42" s="656"/>
      <c r="AX42" s="656"/>
      <c r="AY42" s="656"/>
      <c r="AZ42" s="656"/>
      <c r="BA42" s="656"/>
      <c r="BB42" s="656"/>
      <c r="BC42" s="656"/>
      <c r="BD42" s="213"/>
      <c r="BE42" s="655" t="str">
        <f t="shared" si="1"/>
        <v/>
      </c>
      <c r="BF42" s="655"/>
      <c r="BG42" s="656"/>
      <c r="BH42" s="656"/>
      <c r="BI42" s="656"/>
      <c r="BJ42" s="656"/>
      <c r="BK42" s="656"/>
      <c r="BL42" s="656"/>
      <c r="BM42" s="656"/>
      <c r="BN42" s="656"/>
      <c r="BO42" s="656"/>
      <c r="BP42" s="656"/>
      <c r="BQ42" s="656"/>
      <c r="BR42" s="656"/>
      <c r="BS42" s="656"/>
      <c r="BT42" s="656"/>
      <c r="BU42" s="656"/>
      <c r="BV42" s="213"/>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3"/>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0"/>
      <c r="DG42" s="657" t="str">
        <f>IF('各会計、関係団体の財政状況及び健全化判断比率'!BR15="","",'各会計、関係団体の財政状況及び健全化判断比率'!BR15)</f>
        <v/>
      </c>
      <c r="DH42" s="657"/>
      <c r="DI42" s="217"/>
      <c r="DJ42" s="185"/>
      <c r="DK42" s="185"/>
      <c r="DL42" s="185"/>
      <c r="DM42" s="185"/>
      <c r="DN42" s="185"/>
      <c r="DO42" s="185"/>
    </row>
    <row r="43" spans="1:119" ht="32.25" customHeight="1" x14ac:dyDescent="0.15">
      <c r="A43" s="185"/>
      <c r="B43" s="212"/>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3"/>
      <c r="U43" s="655" t="str">
        <f t="shared" si="4"/>
        <v/>
      </c>
      <c r="V43" s="655"/>
      <c r="W43" s="656"/>
      <c r="X43" s="656"/>
      <c r="Y43" s="656"/>
      <c r="Z43" s="656"/>
      <c r="AA43" s="656"/>
      <c r="AB43" s="656"/>
      <c r="AC43" s="656"/>
      <c r="AD43" s="656"/>
      <c r="AE43" s="656"/>
      <c r="AF43" s="656"/>
      <c r="AG43" s="656"/>
      <c r="AH43" s="656"/>
      <c r="AI43" s="656"/>
      <c r="AJ43" s="656"/>
      <c r="AK43" s="656"/>
      <c r="AL43" s="213"/>
      <c r="AM43" s="655" t="str">
        <f t="shared" si="0"/>
        <v/>
      </c>
      <c r="AN43" s="655"/>
      <c r="AO43" s="656"/>
      <c r="AP43" s="656"/>
      <c r="AQ43" s="656"/>
      <c r="AR43" s="656"/>
      <c r="AS43" s="656"/>
      <c r="AT43" s="656"/>
      <c r="AU43" s="656"/>
      <c r="AV43" s="656"/>
      <c r="AW43" s="656"/>
      <c r="AX43" s="656"/>
      <c r="AY43" s="656"/>
      <c r="AZ43" s="656"/>
      <c r="BA43" s="656"/>
      <c r="BB43" s="656"/>
      <c r="BC43" s="656"/>
      <c r="BD43" s="213"/>
      <c r="BE43" s="655" t="str">
        <f t="shared" si="1"/>
        <v/>
      </c>
      <c r="BF43" s="655"/>
      <c r="BG43" s="656"/>
      <c r="BH43" s="656"/>
      <c r="BI43" s="656"/>
      <c r="BJ43" s="656"/>
      <c r="BK43" s="656"/>
      <c r="BL43" s="656"/>
      <c r="BM43" s="656"/>
      <c r="BN43" s="656"/>
      <c r="BO43" s="656"/>
      <c r="BP43" s="656"/>
      <c r="BQ43" s="656"/>
      <c r="BR43" s="656"/>
      <c r="BS43" s="656"/>
      <c r="BT43" s="656"/>
      <c r="BU43" s="656"/>
      <c r="BV43" s="213"/>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3"/>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0"/>
      <c r="DG43" s="657" t="str">
        <f>IF('各会計、関係団体の財政状況及び健全化判断比率'!BR16="","",'各会計、関係団体の財政状況及び健全化判断比率'!BR16)</f>
        <v/>
      </c>
      <c r="DH43" s="65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JWoRSB74dBUZbFP0npxqRV8kBlp2bXGF8y8OYS8ndz72PPEZ8H2sGTsDINvmiYwmgod0QpJ5Euim1E86ykTJQ==" saltValue="mYpceVreatBGZMa0IXrp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7" t="s">
        <v>569</v>
      </c>
      <c r="D34" s="1247"/>
      <c r="E34" s="1248"/>
      <c r="F34" s="32">
        <v>4.4000000000000004</v>
      </c>
      <c r="G34" s="33">
        <v>3.76</v>
      </c>
      <c r="H34" s="33">
        <v>3.22</v>
      </c>
      <c r="I34" s="33">
        <v>27.18</v>
      </c>
      <c r="J34" s="34">
        <v>19.54</v>
      </c>
      <c r="K34" s="22"/>
      <c r="L34" s="22"/>
      <c r="M34" s="22"/>
      <c r="N34" s="22"/>
      <c r="O34" s="22"/>
      <c r="P34" s="22"/>
    </row>
    <row r="35" spans="1:16" ht="39" customHeight="1" x14ac:dyDescent="0.15">
      <c r="A35" s="22"/>
      <c r="B35" s="35"/>
      <c r="C35" s="1241" t="s">
        <v>570</v>
      </c>
      <c r="D35" s="1242"/>
      <c r="E35" s="1243"/>
      <c r="F35" s="36">
        <v>4.92</v>
      </c>
      <c r="G35" s="37">
        <v>6.7</v>
      </c>
      <c r="H35" s="37">
        <v>6.46</v>
      </c>
      <c r="I35" s="37">
        <v>4.8</v>
      </c>
      <c r="J35" s="38">
        <v>2.91</v>
      </c>
      <c r="K35" s="22"/>
      <c r="L35" s="22"/>
      <c r="M35" s="22"/>
      <c r="N35" s="22"/>
      <c r="O35" s="22"/>
      <c r="P35" s="22"/>
    </row>
    <row r="36" spans="1:16" ht="39" customHeight="1" x14ac:dyDescent="0.15">
      <c r="A36" s="22"/>
      <c r="B36" s="35"/>
      <c r="C36" s="1241" t="s">
        <v>571</v>
      </c>
      <c r="D36" s="1242"/>
      <c r="E36" s="1243"/>
      <c r="F36" s="36">
        <v>0.34</v>
      </c>
      <c r="G36" s="37">
        <v>0</v>
      </c>
      <c r="H36" s="37">
        <v>0</v>
      </c>
      <c r="I36" s="37">
        <v>0.48</v>
      </c>
      <c r="J36" s="38">
        <v>0.46</v>
      </c>
      <c r="K36" s="22"/>
      <c r="L36" s="22"/>
      <c r="M36" s="22"/>
      <c r="N36" s="22"/>
      <c r="O36" s="22"/>
      <c r="P36" s="22"/>
    </row>
    <row r="37" spans="1:16" ht="39" customHeight="1" x14ac:dyDescent="0.15">
      <c r="A37" s="22"/>
      <c r="B37" s="35"/>
      <c r="C37" s="1241" t="s">
        <v>572</v>
      </c>
      <c r="D37" s="1242"/>
      <c r="E37" s="1243"/>
      <c r="F37" s="36">
        <v>0.01</v>
      </c>
      <c r="G37" s="37">
        <v>0.02</v>
      </c>
      <c r="H37" s="37">
        <v>0.02</v>
      </c>
      <c r="I37" s="37">
        <v>0.03</v>
      </c>
      <c r="J37" s="38">
        <v>0.04</v>
      </c>
      <c r="K37" s="22"/>
      <c r="L37" s="22"/>
      <c r="M37" s="22"/>
      <c r="N37" s="22"/>
      <c r="O37" s="22"/>
      <c r="P37" s="22"/>
    </row>
    <row r="38" spans="1:16" ht="39" customHeight="1" x14ac:dyDescent="0.15">
      <c r="A38" s="22"/>
      <c r="B38" s="35"/>
      <c r="C38" s="1241" t="s">
        <v>573</v>
      </c>
      <c r="D38" s="1242"/>
      <c r="E38" s="1243"/>
      <c r="F38" s="36">
        <v>0.05</v>
      </c>
      <c r="G38" s="37">
        <v>0.18</v>
      </c>
      <c r="H38" s="37">
        <v>0.26</v>
      </c>
      <c r="I38" s="37">
        <v>0.7</v>
      </c>
      <c r="J38" s="38">
        <v>0</v>
      </c>
      <c r="K38" s="22"/>
      <c r="L38" s="22"/>
      <c r="M38" s="22"/>
      <c r="N38" s="22"/>
      <c r="O38" s="22"/>
      <c r="P38" s="22"/>
    </row>
    <row r="39" spans="1:16" ht="39" customHeight="1" x14ac:dyDescent="0.15">
      <c r="A39" s="22"/>
      <c r="B39" s="35"/>
      <c r="C39" s="1241" t="s">
        <v>574</v>
      </c>
      <c r="D39" s="1242"/>
      <c r="E39" s="1243"/>
      <c r="F39" s="36">
        <v>0</v>
      </c>
      <c r="G39" s="37">
        <v>0</v>
      </c>
      <c r="H39" s="37">
        <v>0</v>
      </c>
      <c r="I39" s="37">
        <v>0</v>
      </c>
      <c r="J39" s="38">
        <v>0</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575</v>
      </c>
      <c r="D42" s="1242"/>
      <c r="E42" s="1243"/>
      <c r="F42" s="36" t="s">
        <v>518</v>
      </c>
      <c r="G42" s="37" t="s">
        <v>518</v>
      </c>
      <c r="H42" s="37" t="s">
        <v>518</v>
      </c>
      <c r="I42" s="37" t="s">
        <v>518</v>
      </c>
      <c r="J42" s="38" t="s">
        <v>518</v>
      </c>
      <c r="K42" s="22"/>
      <c r="L42" s="22"/>
      <c r="M42" s="22"/>
      <c r="N42" s="22"/>
      <c r="O42" s="22"/>
      <c r="P42" s="22"/>
    </row>
    <row r="43" spans="1:16" ht="39" customHeight="1" thickBot="1" x14ac:dyDescent="0.2">
      <c r="A43" s="22"/>
      <c r="B43" s="40"/>
      <c r="C43" s="1244" t="s">
        <v>576</v>
      </c>
      <c r="D43" s="1245"/>
      <c r="E43" s="1246"/>
      <c r="F43" s="41">
        <v>0</v>
      </c>
      <c r="G43" s="42">
        <v>0</v>
      </c>
      <c r="H43" s="42">
        <v>0</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1S6/EMPDsMp9mZEDdSbeQKiSvzLBjCI7ePyY9KyseNEotjJzJ1//qZCzdnXgcyDPH2l/txG8BT8frMUAgqvJg==" saltValue="A38OwI9cEhqzYCgsMQ3m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582</v>
      </c>
      <c r="L45" s="60">
        <v>561</v>
      </c>
      <c r="M45" s="60">
        <v>411</v>
      </c>
      <c r="N45" s="60">
        <v>549</v>
      </c>
      <c r="O45" s="61">
        <v>507</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518</v>
      </c>
      <c r="L46" s="64" t="s">
        <v>518</v>
      </c>
      <c r="M46" s="64" t="s">
        <v>518</v>
      </c>
      <c r="N46" s="64" t="s">
        <v>518</v>
      </c>
      <c r="O46" s="65" t="s">
        <v>518</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518</v>
      </c>
      <c r="L47" s="64" t="s">
        <v>518</v>
      </c>
      <c r="M47" s="64" t="s">
        <v>518</v>
      </c>
      <c r="N47" s="64" t="s">
        <v>518</v>
      </c>
      <c r="O47" s="65" t="s">
        <v>518</v>
      </c>
      <c r="P47" s="48"/>
      <c r="Q47" s="48"/>
      <c r="R47" s="48"/>
      <c r="S47" s="48"/>
      <c r="T47" s="48"/>
      <c r="U47" s="48"/>
    </row>
    <row r="48" spans="1:21" ht="30.75" customHeight="1" x14ac:dyDescent="0.15">
      <c r="A48" s="48"/>
      <c r="B48" s="1251"/>
      <c r="C48" s="1252"/>
      <c r="D48" s="62"/>
      <c r="E48" s="1257" t="s">
        <v>15</v>
      </c>
      <c r="F48" s="1257"/>
      <c r="G48" s="1257"/>
      <c r="H48" s="1257"/>
      <c r="I48" s="1257"/>
      <c r="J48" s="1258"/>
      <c r="K48" s="63">
        <v>10</v>
      </c>
      <c r="L48" s="64">
        <v>9</v>
      </c>
      <c r="M48" s="64" t="s">
        <v>518</v>
      </c>
      <c r="N48" s="64" t="s">
        <v>518</v>
      </c>
      <c r="O48" s="65">
        <v>10</v>
      </c>
      <c r="P48" s="48"/>
      <c r="Q48" s="48"/>
      <c r="R48" s="48"/>
      <c r="S48" s="48"/>
      <c r="T48" s="48"/>
      <c r="U48" s="48"/>
    </row>
    <row r="49" spans="1:21" ht="30.75" customHeight="1" x14ac:dyDescent="0.15">
      <c r="A49" s="48"/>
      <c r="B49" s="1251"/>
      <c r="C49" s="1252"/>
      <c r="D49" s="62"/>
      <c r="E49" s="1257" t="s">
        <v>16</v>
      </c>
      <c r="F49" s="1257"/>
      <c r="G49" s="1257"/>
      <c r="H49" s="1257"/>
      <c r="I49" s="1257"/>
      <c r="J49" s="1258"/>
      <c r="K49" s="63" t="s">
        <v>518</v>
      </c>
      <c r="L49" s="64" t="s">
        <v>518</v>
      </c>
      <c r="M49" s="64">
        <v>7</v>
      </c>
      <c r="N49" s="64">
        <v>11</v>
      </c>
      <c r="O49" s="65" t="s">
        <v>518</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518</v>
      </c>
      <c r="L50" s="64" t="s">
        <v>518</v>
      </c>
      <c r="M50" s="64" t="s">
        <v>518</v>
      </c>
      <c r="N50" s="64" t="s">
        <v>518</v>
      </c>
      <c r="O50" s="65" t="s">
        <v>518</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518</v>
      </c>
      <c r="L51" s="64" t="s">
        <v>518</v>
      </c>
      <c r="M51" s="64" t="s">
        <v>518</v>
      </c>
      <c r="N51" s="64" t="s">
        <v>518</v>
      </c>
      <c r="O51" s="65" t="s">
        <v>518</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509</v>
      </c>
      <c r="L52" s="64">
        <v>488</v>
      </c>
      <c r="M52" s="64">
        <v>456</v>
      </c>
      <c r="N52" s="64">
        <v>421</v>
      </c>
      <c r="O52" s="65">
        <v>393</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83</v>
      </c>
      <c r="L53" s="69">
        <v>82</v>
      </c>
      <c r="M53" s="69">
        <v>-38</v>
      </c>
      <c r="N53" s="69">
        <v>139</v>
      </c>
      <c r="O53" s="70">
        <v>124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592</v>
      </c>
      <c r="L57" s="83" t="s">
        <v>592</v>
      </c>
      <c r="M57" s="83" t="s">
        <v>592</v>
      </c>
      <c r="N57" s="83" t="s">
        <v>592</v>
      </c>
      <c r="O57" s="84" t="s">
        <v>592</v>
      </c>
    </row>
    <row r="58" spans="1:21" ht="31.5" customHeight="1" thickBot="1" x14ac:dyDescent="0.2">
      <c r="B58" s="1267"/>
      <c r="C58" s="1268"/>
      <c r="D58" s="1272" t="s">
        <v>27</v>
      </c>
      <c r="E58" s="1273"/>
      <c r="F58" s="1273"/>
      <c r="G58" s="1273"/>
      <c r="H58" s="1273"/>
      <c r="I58" s="1273"/>
      <c r="J58" s="1274"/>
      <c r="K58" s="85" t="s">
        <v>592</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bpuM21DG/f5hklbFz+VIHjdrR2mvXdMF3/OztF8Ana+ZkO1z9m9AAblhp55Spp42BRb9qoGEqVwhd1Se4H09A==" saltValue="MRdQ1Y7T8uR5KhGqXlRp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5" t="s">
        <v>30</v>
      </c>
      <c r="C41" s="1276"/>
      <c r="D41" s="101"/>
      <c r="E41" s="1281" t="s">
        <v>31</v>
      </c>
      <c r="F41" s="1281"/>
      <c r="G41" s="1281"/>
      <c r="H41" s="1282"/>
      <c r="I41" s="102">
        <v>4713</v>
      </c>
      <c r="J41" s="103">
        <v>4477</v>
      </c>
      <c r="K41" s="103">
        <v>4384</v>
      </c>
      <c r="L41" s="103">
        <v>4341</v>
      </c>
      <c r="M41" s="104">
        <v>4291</v>
      </c>
    </row>
    <row r="42" spans="2:13" ht="27.75" customHeight="1" x14ac:dyDescent="0.15">
      <c r="B42" s="1277"/>
      <c r="C42" s="1278"/>
      <c r="D42" s="105"/>
      <c r="E42" s="1283" t="s">
        <v>32</v>
      </c>
      <c r="F42" s="1283"/>
      <c r="G42" s="1283"/>
      <c r="H42" s="1284"/>
      <c r="I42" s="106" t="s">
        <v>518</v>
      </c>
      <c r="J42" s="107" t="s">
        <v>518</v>
      </c>
      <c r="K42" s="107" t="s">
        <v>518</v>
      </c>
      <c r="L42" s="107" t="s">
        <v>518</v>
      </c>
      <c r="M42" s="108" t="s">
        <v>518</v>
      </c>
    </row>
    <row r="43" spans="2:13" ht="27.75" customHeight="1" x14ac:dyDescent="0.15">
      <c r="B43" s="1277"/>
      <c r="C43" s="1278"/>
      <c r="D43" s="105"/>
      <c r="E43" s="1283" t="s">
        <v>33</v>
      </c>
      <c r="F43" s="1283"/>
      <c r="G43" s="1283"/>
      <c r="H43" s="1284"/>
      <c r="I43" s="106">
        <v>127</v>
      </c>
      <c r="J43" s="107">
        <v>119</v>
      </c>
      <c r="K43" s="107">
        <v>136</v>
      </c>
      <c r="L43" s="107">
        <v>151</v>
      </c>
      <c r="M43" s="108">
        <v>155</v>
      </c>
    </row>
    <row r="44" spans="2:13" ht="27.75" customHeight="1" x14ac:dyDescent="0.15">
      <c r="B44" s="1277"/>
      <c r="C44" s="1278"/>
      <c r="D44" s="105"/>
      <c r="E44" s="1283" t="s">
        <v>34</v>
      </c>
      <c r="F44" s="1283"/>
      <c r="G44" s="1283"/>
      <c r="H44" s="1284"/>
      <c r="I44" s="106" t="s">
        <v>518</v>
      </c>
      <c r="J44" s="107" t="s">
        <v>518</v>
      </c>
      <c r="K44" s="107" t="s">
        <v>518</v>
      </c>
      <c r="L44" s="107" t="s">
        <v>518</v>
      </c>
      <c r="M44" s="108" t="s">
        <v>518</v>
      </c>
    </row>
    <row r="45" spans="2:13" ht="27.75" customHeight="1" x14ac:dyDescent="0.15">
      <c r="B45" s="1277"/>
      <c r="C45" s="1278"/>
      <c r="D45" s="105"/>
      <c r="E45" s="1283" t="s">
        <v>35</v>
      </c>
      <c r="F45" s="1283"/>
      <c r="G45" s="1283"/>
      <c r="H45" s="1284"/>
      <c r="I45" s="106">
        <v>135</v>
      </c>
      <c r="J45" s="107">
        <v>106</v>
      </c>
      <c r="K45" s="107">
        <v>153</v>
      </c>
      <c r="L45" s="107">
        <v>95</v>
      </c>
      <c r="M45" s="108">
        <v>99</v>
      </c>
    </row>
    <row r="46" spans="2:13" ht="27.75" customHeight="1" x14ac:dyDescent="0.15">
      <c r="B46" s="1277"/>
      <c r="C46" s="1278"/>
      <c r="D46" s="109"/>
      <c r="E46" s="1283" t="s">
        <v>36</v>
      </c>
      <c r="F46" s="1283"/>
      <c r="G46" s="1283"/>
      <c r="H46" s="1284"/>
      <c r="I46" s="106" t="s">
        <v>518</v>
      </c>
      <c r="J46" s="107" t="s">
        <v>518</v>
      </c>
      <c r="K46" s="107" t="s">
        <v>518</v>
      </c>
      <c r="L46" s="107" t="s">
        <v>518</v>
      </c>
      <c r="M46" s="108" t="s">
        <v>518</v>
      </c>
    </row>
    <row r="47" spans="2:13" ht="27.75" customHeight="1" x14ac:dyDescent="0.15">
      <c r="B47" s="1277"/>
      <c r="C47" s="1278"/>
      <c r="D47" s="110"/>
      <c r="E47" s="1285" t="s">
        <v>37</v>
      </c>
      <c r="F47" s="1286"/>
      <c r="G47" s="1286"/>
      <c r="H47" s="1287"/>
      <c r="I47" s="106" t="s">
        <v>518</v>
      </c>
      <c r="J47" s="107" t="s">
        <v>518</v>
      </c>
      <c r="K47" s="107" t="s">
        <v>518</v>
      </c>
      <c r="L47" s="107" t="s">
        <v>518</v>
      </c>
      <c r="M47" s="108" t="s">
        <v>518</v>
      </c>
    </row>
    <row r="48" spans="2:13" ht="27.75" customHeight="1" x14ac:dyDescent="0.15">
      <c r="B48" s="1277"/>
      <c r="C48" s="1278"/>
      <c r="D48" s="105"/>
      <c r="E48" s="1283" t="s">
        <v>38</v>
      </c>
      <c r="F48" s="1283"/>
      <c r="G48" s="1283"/>
      <c r="H48" s="1284"/>
      <c r="I48" s="106" t="s">
        <v>518</v>
      </c>
      <c r="J48" s="107" t="s">
        <v>518</v>
      </c>
      <c r="K48" s="107" t="s">
        <v>518</v>
      </c>
      <c r="L48" s="107" t="s">
        <v>518</v>
      </c>
      <c r="M48" s="108" t="s">
        <v>518</v>
      </c>
    </row>
    <row r="49" spans="2:13" ht="27.75" customHeight="1" x14ac:dyDescent="0.15">
      <c r="B49" s="1279"/>
      <c r="C49" s="1280"/>
      <c r="D49" s="105"/>
      <c r="E49" s="1283" t="s">
        <v>39</v>
      </c>
      <c r="F49" s="1283"/>
      <c r="G49" s="1283"/>
      <c r="H49" s="1284"/>
      <c r="I49" s="106" t="s">
        <v>518</v>
      </c>
      <c r="J49" s="107" t="s">
        <v>518</v>
      </c>
      <c r="K49" s="107" t="s">
        <v>518</v>
      </c>
      <c r="L49" s="107" t="s">
        <v>518</v>
      </c>
      <c r="M49" s="108" t="s">
        <v>518</v>
      </c>
    </row>
    <row r="50" spans="2:13" ht="27.75" customHeight="1" x14ac:dyDescent="0.15">
      <c r="B50" s="1288" t="s">
        <v>40</v>
      </c>
      <c r="C50" s="1289"/>
      <c r="D50" s="111"/>
      <c r="E50" s="1283" t="s">
        <v>41</v>
      </c>
      <c r="F50" s="1283"/>
      <c r="G50" s="1283"/>
      <c r="H50" s="1284"/>
      <c r="I50" s="106">
        <v>3176</v>
      </c>
      <c r="J50" s="107">
        <v>3085</v>
      </c>
      <c r="K50" s="107">
        <v>2864</v>
      </c>
      <c r="L50" s="107">
        <v>2846</v>
      </c>
      <c r="M50" s="108">
        <v>2771</v>
      </c>
    </row>
    <row r="51" spans="2:13" ht="27.75" customHeight="1" x14ac:dyDescent="0.15">
      <c r="B51" s="1277"/>
      <c r="C51" s="1278"/>
      <c r="D51" s="105"/>
      <c r="E51" s="1283" t="s">
        <v>42</v>
      </c>
      <c r="F51" s="1283"/>
      <c r="G51" s="1283"/>
      <c r="H51" s="1284"/>
      <c r="I51" s="106" t="s">
        <v>518</v>
      </c>
      <c r="J51" s="107" t="s">
        <v>518</v>
      </c>
      <c r="K51" s="107" t="s">
        <v>518</v>
      </c>
      <c r="L51" s="107" t="s">
        <v>518</v>
      </c>
      <c r="M51" s="108" t="s">
        <v>518</v>
      </c>
    </row>
    <row r="52" spans="2:13" ht="27.75" customHeight="1" x14ac:dyDescent="0.15">
      <c r="B52" s="1279"/>
      <c r="C52" s="1280"/>
      <c r="D52" s="105"/>
      <c r="E52" s="1283" t="s">
        <v>43</v>
      </c>
      <c r="F52" s="1283"/>
      <c r="G52" s="1283"/>
      <c r="H52" s="1284"/>
      <c r="I52" s="106">
        <v>3352</v>
      </c>
      <c r="J52" s="107">
        <v>3179</v>
      </c>
      <c r="K52" s="107">
        <v>3034</v>
      </c>
      <c r="L52" s="107">
        <v>3666</v>
      </c>
      <c r="M52" s="108">
        <v>4248</v>
      </c>
    </row>
    <row r="53" spans="2:13" ht="27.75" customHeight="1" thickBot="1" x14ac:dyDescent="0.2">
      <c r="B53" s="1290" t="s">
        <v>44</v>
      </c>
      <c r="C53" s="1291"/>
      <c r="D53" s="112"/>
      <c r="E53" s="1292" t="s">
        <v>45</v>
      </c>
      <c r="F53" s="1292"/>
      <c r="G53" s="1292"/>
      <c r="H53" s="1293"/>
      <c r="I53" s="113">
        <v>-1554</v>
      </c>
      <c r="J53" s="114">
        <v>-1563</v>
      </c>
      <c r="K53" s="114">
        <v>-1225</v>
      </c>
      <c r="L53" s="114">
        <v>-1925</v>
      </c>
      <c r="M53" s="115">
        <v>-2475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K4RjJHAXy7SnmvEgfpmEghZRg0o3f4Iu7QAgfpkM4ysfhU3omQ7qOAPCC6mAZvNaZH15N3zsuN9wvSvhCWkA==" saltValue="bSOtXXXFuXbuVyGOBZ6W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2" t="s">
        <v>48</v>
      </c>
      <c r="D55" s="1302"/>
      <c r="E55" s="1303"/>
      <c r="F55" s="127">
        <v>571</v>
      </c>
      <c r="G55" s="127">
        <v>624</v>
      </c>
      <c r="H55" s="128">
        <v>641</v>
      </c>
    </row>
    <row r="56" spans="2:8" ht="52.5" customHeight="1" x14ac:dyDescent="0.15">
      <c r="B56" s="129"/>
      <c r="C56" s="1304" t="s">
        <v>49</v>
      </c>
      <c r="D56" s="1304"/>
      <c r="E56" s="1305"/>
      <c r="F56" s="130">
        <v>377</v>
      </c>
      <c r="G56" s="130">
        <v>377</v>
      </c>
      <c r="H56" s="131">
        <v>377</v>
      </c>
    </row>
    <row r="57" spans="2:8" ht="53.25" customHeight="1" x14ac:dyDescent="0.15">
      <c r="B57" s="129"/>
      <c r="C57" s="1306" t="s">
        <v>50</v>
      </c>
      <c r="D57" s="1306"/>
      <c r="E57" s="1307"/>
      <c r="F57" s="132">
        <v>1669</v>
      </c>
      <c r="G57" s="132">
        <v>1594</v>
      </c>
      <c r="H57" s="133">
        <v>1540</v>
      </c>
    </row>
    <row r="58" spans="2:8" ht="45.75" customHeight="1" x14ac:dyDescent="0.15">
      <c r="B58" s="134"/>
      <c r="C58" s="1294" t="s">
        <v>589</v>
      </c>
      <c r="D58" s="1295"/>
      <c r="E58" s="1296"/>
      <c r="F58" s="135">
        <v>549</v>
      </c>
      <c r="G58" s="135">
        <v>774</v>
      </c>
      <c r="H58" s="136">
        <v>781</v>
      </c>
    </row>
    <row r="59" spans="2:8" ht="45.75" customHeight="1" x14ac:dyDescent="0.15">
      <c r="B59" s="134"/>
      <c r="C59" s="1294" t="s">
        <v>587</v>
      </c>
      <c r="D59" s="1295"/>
      <c r="E59" s="1296"/>
      <c r="F59" s="135">
        <v>565</v>
      </c>
      <c r="G59" s="135">
        <v>310</v>
      </c>
      <c r="H59" s="136">
        <v>300</v>
      </c>
    </row>
    <row r="60" spans="2:8" ht="45.75" customHeight="1" x14ac:dyDescent="0.15">
      <c r="B60" s="134"/>
      <c r="C60" s="385" t="s">
        <v>588</v>
      </c>
      <c r="D60" s="386"/>
      <c r="E60" s="387"/>
      <c r="F60" s="135">
        <v>300</v>
      </c>
      <c r="G60" s="135">
        <v>300</v>
      </c>
      <c r="H60" s="136">
        <v>300</v>
      </c>
    </row>
    <row r="61" spans="2:8" ht="45.75" customHeight="1" x14ac:dyDescent="0.15">
      <c r="B61" s="134"/>
      <c r="C61" s="1294" t="s">
        <v>590</v>
      </c>
      <c r="D61" s="1295"/>
      <c r="E61" s="1296"/>
      <c r="F61" s="135">
        <v>137</v>
      </c>
      <c r="G61" s="135">
        <v>107</v>
      </c>
      <c r="H61" s="136">
        <v>82</v>
      </c>
    </row>
    <row r="62" spans="2:8" ht="45.75" customHeight="1" thickBot="1" x14ac:dyDescent="0.2">
      <c r="B62" s="137"/>
      <c r="C62" s="1297" t="s">
        <v>591</v>
      </c>
      <c r="D62" s="1298"/>
      <c r="E62" s="1299"/>
      <c r="F62" s="138">
        <v>100</v>
      </c>
      <c r="G62" s="138">
        <v>100</v>
      </c>
      <c r="H62" s="139">
        <v>70</v>
      </c>
    </row>
    <row r="63" spans="2:8" ht="52.5" customHeight="1" thickBot="1" x14ac:dyDescent="0.2">
      <c r="B63" s="140"/>
      <c r="C63" s="1300" t="s">
        <v>51</v>
      </c>
      <c r="D63" s="1300"/>
      <c r="E63" s="1301"/>
      <c r="F63" s="141">
        <v>2616</v>
      </c>
      <c r="G63" s="141">
        <v>2595</v>
      </c>
      <c r="H63" s="142">
        <v>2558</v>
      </c>
    </row>
    <row r="64" spans="2:8" ht="15" customHeight="1" x14ac:dyDescent="0.15"/>
    <row r="65" ht="0" hidden="1" customHeight="1" x14ac:dyDescent="0.15"/>
    <row r="66" ht="0" hidden="1" customHeight="1" x14ac:dyDescent="0.15"/>
  </sheetData>
  <sheetProtection algorithmName="SHA-512" hashValue="Q3gn81gl3UOlAazHSLD+ZOVSFT0LgBcEFypSsRjwaF0qHYMvaMsJk9DIwm5yx/HIYKwAiCwWoYarC+yefW1xaA==" saltValue="yGpsFZftg4rnl/QBQT+HGw==" spinCount="100000" sheet="1" objects="1" scenarios="1"/>
  <mergeCells count="8">
    <mergeCell ref="C61:E61"/>
    <mergeCell ref="C62:E62"/>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6" t="s">
        <v>604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08"/>
      <c r="H50" s="1308"/>
      <c r="I50" s="1308"/>
      <c r="J50" s="1308"/>
      <c r="K50" s="407"/>
      <c r="L50" s="407"/>
      <c r="M50" s="408"/>
      <c r="N50" s="408"/>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7"/>
      <c r="G51" s="1326"/>
      <c r="H51" s="1326"/>
      <c r="I51" s="1330"/>
      <c r="J51" s="1330"/>
      <c r="K51" s="1315"/>
      <c r="L51" s="1315"/>
      <c r="M51" s="1315"/>
      <c r="N51" s="1315"/>
      <c r="AM51" s="406"/>
      <c r="AN51" s="1313" t="s">
        <v>597</v>
      </c>
      <c r="AO51" s="1313"/>
      <c r="AP51" s="1313"/>
      <c r="AQ51" s="1313"/>
      <c r="AR51" s="1313"/>
      <c r="AS51" s="1313"/>
      <c r="AT51" s="1313"/>
      <c r="AU51" s="1313"/>
      <c r="AV51" s="1313"/>
      <c r="AW51" s="1313"/>
      <c r="AX51" s="1313"/>
      <c r="AY51" s="1313"/>
      <c r="AZ51" s="1313"/>
      <c r="BA51" s="1313"/>
      <c r="BB51" s="1313" t="s">
        <v>598</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7"/>
      <c r="G52" s="1326"/>
      <c r="H52" s="1326"/>
      <c r="I52" s="1330"/>
      <c r="J52" s="1330"/>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26"/>
      <c r="H53" s="1326"/>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599</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45.2</v>
      </c>
      <c r="CG53" s="1310"/>
      <c r="CH53" s="1310"/>
      <c r="CI53" s="1310"/>
      <c r="CJ53" s="1310"/>
      <c r="CK53" s="1310"/>
      <c r="CL53" s="1310"/>
      <c r="CM53" s="1310"/>
      <c r="CN53" s="1310">
        <v>46.5</v>
      </c>
      <c r="CO53" s="1310"/>
      <c r="CP53" s="1310"/>
      <c r="CQ53" s="1310"/>
      <c r="CR53" s="1310"/>
      <c r="CS53" s="1310"/>
      <c r="CT53" s="1310"/>
      <c r="CU53" s="1310"/>
      <c r="CV53" s="1310">
        <v>48</v>
      </c>
      <c r="CW53" s="1310"/>
      <c r="CX53" s="1310"/>
      <c r="CY53" s="1310"/>
      <c r="CZ53" s="1310"/>
      <c r="DA53" s="1310"/>
      <c r="DB53" s="1310"/>
      <c r="DC53" s="1310"/>
    </row>
    <row r="54" spans="1:109" x14ac:dyDescent="0.15">
      <c r="A54" s="405"/>
      <c r="B54" s="397"/>
      <c r="G54" s="1326"/>
      <c r="H54" s="1326"/>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08"/>
      <c r="H55" s="1308"/>
      <c r="I55" s="1308"/>
      <c r="J55" s="1308"/>
      <c r="K55" s="1315"/>
      <c r="L55" s="1315"/>
      <c r="M55" s="1315"/>
      <c r="N55" s="1315"/>
      <c r="AN55" s="1314" t="s">
        <v>600</v>
      </c>
      <c r="AO55" s="1314"/>
      <c r="AP55" s="1314"/>
      <c r="AQ55" s="1314"/>
      <c r="AR55" s="1314"/>
      <c r="AS55" s="1314"/>
      <c r="AT55" s="1314"/>
      <c r="AU55" s="1314"/>
      <c r="AV55" s="1314"/>
      <c r="AW55" s="1314"/>
      <c r="AX55" s="1314"/>
      <c r="AY55" s="1314"/>
      <c r="AZ55" s="1314"/>
      <c r="BA55" s="1314"/>
      <c r="BB55" s="1313" t="s">
        <v>598</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599</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410"/>
      <c r="DE57" s="409"/>
    </row>
    <row r="58" spans="1:109" s="405" customFormat="1" x14ac:dyDescent="0.15">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6" t="s">
        <v>603</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08"/>
      <c r="H72" s="1308"/>
      <c r="I72" s="1308"/>
      <c r="J72" s="1308"/>
      <c r="K72" s="407"/>
      <c r="L72" s="407"/>
      <c r="M72" s="408"/>
      <c r="N72" s="408"/>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7"/>
      <c r="G73" s="1326"/>
      <c r="H73" s="1326"/>
      <c r="I73" s="1326"/>
      <c r="J73" s="1326"/>
      <c r="K73" s="1309"/>
      <c r="L73" s="1309"/>
      <c r="M73" s="1309"/>
      <c r="N73" s="1309"/>
      <c r="AM73" s="406"/>
      <c r="AN73" s="1313" t="s">
        <v>597</v>
      </c>
      <c r="AO73" s="1313"/>
      <c r="AP73" s="1313"/>
      <c r="AQ73" s="1313"/>
      <c r="AR73" s="1313"/>
      <c r="AS73" s="1313"/>
      <c r="AT73" s="1313"/>
      <c r="AU73" s="1313"/>
      <c r="AV73" s="1313"/>
      <c r="AW73" s="1313"/>
      <c r="AX73" s="1313"/>
      <c r="AY73" s="1313"/>
      <c r="AZ73" s="1313"/>
      <c r="BA73" s="1313"/>
      <c r="BB73" s="1313" t="s">
        <v>598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7"/>
      <c r="G74" s="1326"/>
      <c r="H74" s="1326"/>
      <c r="I74" s="1326"/>
      <c r="J74" s="1326"/>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26"/>
      <c r="H75" s="1326"/>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602</v>
      </c>
      <c r="BC75" s="1313"/>
      <c r="BD75" s="1313"/>
      <c r="BE75" s="1313"/>
      <c r="BF75" s="1313"/>
      <c r="BG75" s="1313"/>
      <c r="BH75" s="1313"/>
      <c r="BI75" s="1313"/>
      <c r="BJ75" s="1313"/>
      <c r="BK75" s="1313"/>
      <c r="BL75" s="1313"/>
      <c r="BM75" s="1313"/>
      <c r="BN75" s="1313"/>
      <c r="BO75" s="1313"/>
      <c r="BP75" s="1310">
        <v>4.5</v>
      </c>
      <c r="BQ75" s="1310"/>
      <c r="BR75" s="1310"/>
      <c r="BS75" s="1310"/>
      <c r="BT75" s="1310"/>
      <c r="BU75" s="1310"/>
      <c r="BV75" s="1310"/>
      <c r="BW75" s="1310"/>
      <c r="BX75" s="1310">
        <v>6.9</v>
      </c>
      <c r="BY75" s="1310"/>
      <c r="BZ75" s="1310"/>
      <c r="CA75" s="1310"/>
      <c r="CB75" s="1310"/>
      <c r="CC75" s="1310"/>
      <c r="CD75" s="1310"/>
      <c r="CE75" s="1310"/>
      <c r="CF75" s="1310">
        <v>4</v>
      </c>
      <c r="CG75" s="1310"/>
      <c r="CH75" s="1310"/>
      <c r="CI75" s="1310"/>
      <c r="CJ75" s="1310"/>
      <c r="CK75" s="1310"/>
      <c r="CL75" s="1310"/>
      <c r="CM75" s="1310"/>
      <c r="CN75" s="1310">
        <v>5.8</v>
      </c>
      <c r="CO75" s="1310"/>
      <c r="CP75" s="1310"/>
      <c r="CQ75" s="1310"/>
      <c r="CR75" s="1310"/>
      <c r="CS75" s="1310"/>
      <c r="CT75" s="1310"/>
      <c r="CU75" s="1310"/>
      <c r="CV75" s="1310">
        <v>7.4</v>
      </c>
      <c r="CW75" s="1310"/>
      <c r="CX75" s="1310"/>
      <c r="CY75" s="1310"/>
      <c r="CZ75" s="1310"/>
      <c r="DA75" s="1310"/>
      <c r="DB75" s="1310"/>
      <c r="DC75" s="1310"/>
    </row>
    <row r="76" spans="2:107" x14ac:dyDescent="0.15">
      <c r="B76" s="397"/>
      <c r="G76" s="1326"/>
      <c r="H76" s="1326"/>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08"/>
      <c r="H77" s="1308"/>
      <c r="I77" s="1308"/>
      <c r="J77" s="1308"/>
      <c r="K77" s="1309"/>
      <c r="L77" s="1309"/>
      <c r="M77" s="1309"/>
      <c r="N77" s="1309"/>
      <c r="AN77" s="1314" t="s">
        <v>600</v>
      </c>
      <c r="AO77" s="1314"/>
      <c r="AP77" s="1314"/>
      <c r="AQ77" s="1314"/>
      <c r="AR77" s="1314"/>
      <c r="AS77" s="1314"/>
      <c r="AT77" s="1314"/>
      <c r="AU77" s="1314"/>
      <c r="AV77" s="1314"/>
      <c r="AW77" s="1314"/>
      <c r="AX77" s="1314"/>
      <c r="AY77" s="1314"/>
      <c r="AZ77" s="1314"/>
      <c r="BA77" s="1314"/>
      <c r="BB77" s="1313" t="s">
        <v>598</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602</v>
      </c>
      <c r="BC79" s="1313"/>
      <c r="BD79" s="1313"/>
      <c r="BE79" s="1313"/>
      <c r="BF79" s="1313"/>
      <c r="BG79" s="1313"/>
      <c r="BH79" s="1313"/>
      <c r="BI79" s="1313"/>
      <c r="BJ79" s="1313"/>
      <c r="BK79" s="1313"/>
      <c r="BL79" s="1313"/>
      <c r="BM79" s="1313"/>
      <c r="BN79" s="1313"/>
      <c r="BO79" s="1313"/>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x14ac:dyDescent="0.15">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pans="108:109" ht="13.5" hidden="1" customHeight="1" x14ac:dyDescent="0.15">
      <c r="DD97" s="390"/>
      <c r="DE97" s="390"/>
    </row>
    <row r="98" spans="108:109" ht="13.5" hidden="1" customHeight="1" x14ac:dyDescent="0.15">
      <c r="DD98" s="390"/>
      <c r="DE98" s="390"/>
    </row>
    <row r="99" spans="108:109" ht="13.5" hidden="1" customHeight="1" x14ac:dyDescent="0.15">
      <c r="DD99" s="390"/>
      <c r="DE99" s="390"/>
    </row>
    <row r="100" spans="108:109" ht="13.5" hidden="1" customHeight="1" x14ac:dyDescent="0.15">
      <c r="DD100" s="390"/>
      <c r="DE100" s="390"/>
    </row>
    <row r="101" spans="108:109" ht="13.5" hidden="1" customHeight="1" x14ac:dyDescent="0.15">
      <c r="DD101" s="390"/>
      <c r="DE101" s="390"/>
    </row>
    <row r="102" spans="108:109" ht="13.5" hidden="1" customHeight="1" x14ac:dyDescent="0.15">
      <c r="DD102" s="390"/>
      <c r="DE102" s="390"/>
    </row>
    <row r="103" spans="108:109" ht="13.5" hidden="1" customHeight="1" x14ac:dyDescent="0.15">
      <c r="DD103" s="390"/>
      <c r="DE103" s="390"/>
    </row>
    <row r="104" spans="108:109" ht="13.5" hidden="1" customHeight="1" x14ac:dyDescent="0.15">
      <c r="DD104" s="390"/>
      <c r="DE104" s="390"/>
    </row>
    <row r="105" spans="108:109" ht="13.5" hidden="1" customHeight="1" x14ac:dyDescent="0.15">
      <c r="DD105" s="390"/>
      <c r="DE105" s="390"/>
    </row>
    <row r="106" spans="108:109" ht="13.5" hidden="1" customHeight="1" x14ac:dyDescent="0.15">
      <c r="DD106" s="390"/>
      <c r="DE106" s="390"/>
    </row>
    <row r="107" spans="108:109" ht="13.5" hidden="1" customHeight="1" x14ac:dyDescent="0.15">
      <c r="DD107" s="390"/>
      <c r="DE107" s="390"/>
    </row>
    <row r="108" spans="108:109" ht="13.5" hidden="1" customHeight="1" x14ac:dyDescent="0.15">
      <c r="DD108" s="390"/>
      <c r="DE108" s="390"/>
    </row>
    <row r="109" spans="108:109" ht="13.5" hidden="1" customHeight="1" x14ac:dyDescent="0.15">
      <c r="DD109" s="390"/>
      <c r="DE109" s="390"/>
    </row>
    <row r="110" spans="108:109" ht="13.5" hidden="1" customHeight="1" x14ac:dyDescent="0.15">
      <c r="DD110" s="390"/>
      <c r="DE110" s="390"/>
    </row>
    <row r="111" spans="108:109" ht="13.5" hidden="1" customHeight="1" x14ac:dyDescent="0.15">
      <c r="DD111" s="390"/>
      <c r="DE111" s="390"/>
    </row>
    <row r="112" spans="108:109" ht="13.5" hidden="1" customHeight="1" x14ac:dyDescent="0.15">
      <c r="DD112" s="390"/>
      <c r="DE112" s="390"/>
    </row>
    <row r="113" spans="108:109" ht="13.5" hidden="1" customHeight="1" x14ac:dyDescent="0.15">
      <c r="DD113" s="390"/>
      <c r="DE113" s="390"/>
    </row>
    <row r="114" spans="108:109" ht="13.5" hidden="1" customHeight="1" x14ac:dyDescent="0.15">
      <c r="DD114" s="390"/>
      <c r="DE114" s="390"/>
    </row>
    <row r="115" spans="108:109" ht="13.5" hidden="1" customHeight="1" x14ac:dyDescent="0.15">
      <c r="DD115" s="390"/>
      <c r="DE115" s="390"/>
    </row>
    <row r="116" spans="108:109" ht="13.5" hidden="1" customHeight="1" x14ac:dyDescent="0.15">
      <c r="DD116" s="390"/>
      <c r="DE116" s="390"/>
    </row>
    <row r="117" spans="108:109" ht="13.5" hidden="1" customHeight="1" x14ac:dyDescent="0.15">
      <c r="DD117" s="390"/>
      <c r="DE117" s="390"/>
    </row>
    <row r="118" spans="108:109" ht="13.5" hidden="1" customHeight="1" x14ac:dyDescent="0.15">
      <c r="DD118" s="390"/>
      <c r="DE118" s="390"/>
    </row>
    <row r="119" spans="108:109" ht="13.5" hidden="1" customHeight="1" x14ac:dyDescent="0.15">
      <c r="DD119" s="390"/>
      <c r="DE119" s="390"/>
    </row>
    <row r="120" spans="108:109" ht="13.5" hidden="1" customHeight="1" x14ac:dyDescent="0.15">
      <c r="DD120" s="390"/>
      <c r="DE120" s="390"/>
    </row>
    <row r="121" spans="108:109" ht="13.5" hidden="1" customHeight="1" x14ac:dyDescent="0.15">
      <c r="DD121" s="390"/>
      <c r="DE121" s="390"/>
    </row>
    <row r="122" spans="108:109" ht="13.5" hidden="1" customHeight="1" x14ac:dyDescent="0.15">
      <c r="DD122" s="390"/>
      <c r="DE122" s="390"/>
    </row>
    <row r="123" spans="108:109" ht="13.5" hidden="1" customHeight="1" x14ac:dyDescent="0.15">
      <c r="DD123" s="390"/>
      <c r="DE123" s="390"/>
    </row>
    <row r="124" spans="108:109" ht="13.5" hidden="1" customHeight="1" x14ac:dyDescent="0.15">
      <c r="DD124" s="390"/>
      <c r="DE124" s="390"/>
    </row>
    <row r="125" spans="108:109" ht="13.5" hidden="1" customHeight="1" x14ac:dyDescent="0.15">
      <c r="DD125" s="390"/>
      <c r="DE125" s="390"/>
    </row>
    <row r="126" spans="108:109" ht="13.5" hidden="1" customHeight="1" x14ac:dyDescent="0.15">
      <c r="DD126" s="390"/>
      <c r="DE126" s="390"/>
    </row>
    <row r="127" spans="108:109" ht="13.5" hidden="1" customHeight="1" x14ac:dyDescent="0.15">
      <c r="DD127" s="390"/>
      <c r="DE127" s="390"/>
    </row>
    <row r="128" spans="108:109" ht="13.5" hidden="1" customHeight="1" x14ac:dyDescent="0.15">
      <c r="DD128" s="390"/>
      <c r="DE128" s="390"/>
    </row>
    <row r="129" spans="108:109" ht="13.5" hidden="1" customHeight="1" x14ac:dyDescent="0.15">
      <c r="DD129" s="390"/>
      <c r="DE129" s="390"/>
    </row>
    <row r="130" spans="108:109" ht="13.5" hidden="1" customHeight="1" x14ac:dyDescent="0.15">
      <c r="DD130" s="390"/>
      <c r="DE130" s="390"/>
    </row>
    <row r="131" spans="108:109" ht="13.5" hidden="1" customHeight="1" x14ac:dyDescent="0.15">
      <c r="DD131" s="390"/>
      <c r="DE131" s="390"/>
    </row>
    <row r="132" spans="108:109" ht="13.5" hidden="1" customHeight="1" x14ac:dyDescent="0.15">
      <c r="DD132" s="390"/>
      <c r="DE132" s="390"/>
    </row>
    <row r="133" spans="108:109" ht="13.5" hidden="1" customHeight="1" x14ac:dyDescent="0.15">
      <c r="DD133" s="390"/>
      <c r="DE133" s="390"/>
    </row>
    <row r="134" spans="108:109" ht="13.5" hidden="1" customHeight="1" x14ac:dyDescent="0.15">
      <c r="DD134" s="390"/>
      <c r="DE134" s="390"/>
    </row>
    <row r="135" spans="108:109" ht="13.5" hidden="1" customHeight="1" x14ac:dyDescent="0.15">
      <c r="DD135" s="390"/>
      <c r="DE135" s="390"/>
    </row>
    <row r="136" spans="108:109" ht="13.5" hidden="1" customHeight="1" x14ac:dyDescent="0.15">
      <c r="DD136" s="390"/>
      <c r="DE136" s="390"/>
    </row>
    <row r="137" spans="108:109" ht="13.5" hidden="1" customHeight="1" x14ac:dyDescent="0.15">
      <c r="DD137" s="390"/>
      <c r="DE137" s="390"/>
    </row>
    <row r="138" spans="108:109" ht="13.5" hidden="1" customHeight="1" x14ac:dyDescent="0.15">
      <c r="DD138" s="390"/>
      <c r="DE138" s="390"/>
    </row>
    <row r="139" spans="108:109" ht="13.5" hidden="1" customHeight="1" x14ac:dyDescent="0.15">
      <c r="DD139" s="390"/>
      <c r="DE139" s="390"/>
    </row>
    <row r="140" spans="108:109" ht="13.5" hidden="1" customHeight="1" x14ac:dyDescent="0.15">
      <c r="DD140" s="390"/>
      <c r="DE140" s="390"/>
    </row>
    <row r="141" spans="108:109" ht="13.5" hidden="1" customHeight="1" x14ac:dyDescent="0.15">
      <c r="DD141" s="390"/>
      <c r="DE141" s="390"/>
    </row>
    <row r="142" spans="108:109" ht="13.5" hidden="1" customHeight="1" x14ac:dyDescent="0.15">
      <c r="DD142" s="390"/>
      <c r="DE142" s="390"/>
    </row>
    <row r="143" spans="108:109" ht="13.5" hidden="1" customHeight="1" x14ac:dyDescent="0.15">
      <c r="DD143" s="390"/>
      <c r="DE143" s="390"/>
    </row>
    <row r="144" spans="108:109" ht="13.5" hidden="1" customHeight="1" x14ac:dyDescent="0.15">
      <c r="DD144" s="390"/>
      <c r="DE144" s="390"/>
    </row>
    <row r="145" spans="108:109" ht="13.5" hidden="1" customHeight="1" x14ac:dyDescent="0.15">
      <c r="DD145" s="390"/>
      <c r="DE145" s="390"/>
    </row>
    <row r="146" spans="108:109" ht="13.5" hidden="1" customHeight="1" x14ac:dyDescent="0.15">
      <c r="DD146" s="390"/>
      <c r="DE146" s="390"/>
    </row>
    <row r="147" spans="108:109" ht="13.5" hidden="1" customHeight="1" x14ac:dyDescent="0.15">
      <c r="DD147" s="390"/>
      <c r="DE147" s="390"/>
    </row>
    <row r="148" spans="108:109" ht="13.5" hidden="1" customHeight="1" x14ac:dyDescent="0.15">
      <c r="DD148" s="390"/>
      <c r="DE148" s="390"/>
    </row>
    <row r="149" spans="108:109" ht="13.5" hidden="1" customHeight="1" x14ac:dyDescent="0.15">
      <c r="DD149" s="390"/>
      <c r="DE149" s="390"/>
    </row>
    <row r="150" spans="108:109" ht="13.5" hidden="1" customHeight="1" x14ac:dyDescent="0.15">
      <c r="DD150" s="390"/>
      <c r="DE150" s="390"/>
    </row>
    <row r="151" spans="108:109" ht="13.5" hidden="1" customHeight="1" x14ac:dyDescent="0.15">
      <c r="DD151" s="390"/>
      <c r="DE151" s="390"/>
    </row>
    <row r="152" spans="108:109" ht="13.5" hidden="1" customHeight="1" x14ac:dyDescent="0.15">
      <c r="DD152" s="390"/>
      <c r="DE152" s="390"/>
    </row>
    <row r="153" spans="108:109" ht="13.5" hidden="1" customHeight="1" x14ac:dyDescent="0.15">
      <c r="DD153" s="390"/>
      <c r="DE153" s="390"/>
    </row>
    <row r="154" spans="108:109" ht="13.5" hidden="1" customHeight="1" x14ac:dyDescent="0.15">
      <c r="DD154" s="390"/>
      <c r="DE154" s="390"/>
    </row>
    <row r="155" spans="108:109" ht="13.5" hidden="1" customHeight="1" x14ac:dyDescent="0.15">
      <c r="DD155" s="390"/>
      <c r="DE155" s="390"/>
    </row>
    <row r="156" spans="108:109" ht="13.5" hidden="1" customHeight="1" x14ac:dyDescent="0.15">
      <c r="DD156" s="390"/>
      <c r="DE156" s="390"/>
    </row>
    <row r="157" spans="108:109" ht="13.5" hidden="1" customHeight="1" x14ac:dyDescent="0.15">
      <c r="DD157" s="390"/>
      <c r="DE157" s="390"/>
    </row>
    <row r="158" spans="108:109" ht="13.5" hidden="1" customHeight="1" x14ac:dyDescent="0.15">
      <c r="DD158" s="390"/>
      <c r="DE158" s="390"/>
    </row>
    <row r="159" spans="108:109" ht="13.5" hidden="1" customHeight="1" x14ac:dyDescent="0.15">
      <c r="DD159" s="390"/>
      <c r="DE159" s="390"/>
    </row>
    <row r="160" spans="108:109" ht="13.5" hidden="1" customHeight="1" x14ac:dyDescent="0.15">
      <c r="DD160" s="390"/>
      <c r="DE160" s="39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9qqrmJpRfGcSLYfj+Legwqfk14/Pos6HgsZYpTx5gFa3on/hoyhAMECKNJLTQX+eJotgJktdKTBUgOG3Eai0A==" saltValue="Pw+ui/0JFt6yk5tvhCp/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dAFw6iqSsBP7OScvAGmB5dTeZUOeDP85F/EupEJggNwG7pM53UrpzMgVXaZqWCEqu6Sx1GXKD65+D1M1b6nGQ==" saltValue="eFBOeV2wvlyXSAxMQ6Fo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QAcsb9jEeIrp77aX/oPWCqEqjkv+mQNwMRxbiEY4ylCWNeqke4I3hXGj/H8szwFbh29NF5WilrdxVE+RgqqPA==" saltValue="+W2IaZPmkJtLPstvNKT0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3156976</v>
      </c>
      <c r="E3" s="161"/>
      <c r="F3" s="162">
        <v>333013</v>
      </c>
      <c r="G3" s="163"/>
      <c r="H3" s="164"/>
    </row>
    <row r="4" spans="1:8" x14ac:dyDescent="0.15">
      <c r="A4" s="165"/>
      <c r="B4" s="166"/>
      <c r="C4" s="167"/>
      <c r="D4" s="168">
        <v>886938</v>
      </c>
      <c r="E4" s="169"/>
      <c r="F4" s="170">
        <v>126732</v>
      </c>
      <c r="G4" s="171"/>
      <c r="H4" s="172"/>
    </row>
    <row r="5" spans="1:8" x14ac:dyDescent="0.15">
      <c r="A5" s="153" t="s">
        <v>552</v>
      </c>
      <c r="B5" s="158"/>
      <c r="C5" s="159"/>
      <c r="D5" s="160">
        <v>1672180</v>
      </c>
      <c r="E5" s="161"/>
      <c r="F5" s="162">
        <v>280458</v>
      </c>
      <c r="G5" s="163"/>
      <c r="H5" s="164"/>
    </row>
    <row r="6" spans="1:8" x14ac:dyDescent="0.15">
      <c r="A6" s="165"/>
      <c r="B6" s="166"/>
      <c r="C6" s="167"/>
      <c r="D6" s="168">
        <v>824618</v>
      </c>
      <c r="E6" s="169"/>
      <c r="F6" s="170">
        <v>127286</v>
      </c>
      <c r="G6" s="171"/>
      <c r="H6" s="172"/>
    </row>
    <row r="7" spans="1:8" x14ac:dyDescent="0.15">
      <c r="A7" s="153" t="s">
        <v>553</v>
      </c>
      <c r="B7" s="158"/>
      <c r="C7" s="159"/>
      <c r="D7" s="160">
        <v>3685683</v>
      </c>
      <c r="E7" s="161"/>
      <c r="F7" s="162">
        <v>291945</v>
      </c>
      <c r="G7" s="163"/>
      <c r="H7" s="164"/>
    </row>
    <row r="8" spans="1:8" x14ac:dyDescent="0.15">
      <c r="A8" s="165"/>
      <c r="B8" s="166"/>
      <c r="C8" s="167"/>
      <c r="D8" s="168">
        <v>906758</v>
      </c>
      <c r="E8" s="169"/>
      <c r="F8" s="170">
        <v>127651</v>
      </c>
      <c r="G8" s="171"/>
      <c r="H8" s="172"/>
    </row>
    <row r="9" spans="1:8" x14ac:dyDescent="0.15">
      <c r="A9" s="153" t="s">
        <v>554</v>
      </c>
      <c r="B9" s="158"/>
      <c r="C9" s="159"/>
      <c r="D9" s="160">
        <v>2489616</v>
      </c>
      <c r="E9" s="161"/>
      <c r="F9" s="162">
        <v>291173</v>
      </c>
      <c r="G9" s="163"/>
      <c r="H9" s="164"/>
    </row>
    <row r="10" spans="1:8" x14ac:dyDescent="0.15">
      <c r="A10" s="165"/>
      <c r="B10" s="166"/>
      <c r="C10" s="167"/>
      <c r="D10" s="168">
        <v>721440</v>
      </c>
      <c r="E10" s="169"/>
      <c r="F10" s="170">
        <v>119071</v>
      </c>
      <c r="G10" s="171"/>
      <c r="H10" s="172"/>
    </row>
    <row r="11" spans="1:8" x14ac:dyDescent="0.15">
      <c r="A11" s="153" t="s">
        <v>555</v>
      </c>
      <c r="B11" s="158"/>
      <c r="C11" s="159"/>
      <c r="D11" s="160">
        <v>2766633</v>
      </c>
      <c r="E11" s="161"/>
      <c r="F11" s="162">
        <v>271581</v>
      </c>
      <c r="G11" s="163"/>
      <c r="H11" s="164"/>
    </row>
    <row r="12" spans="1:8" x14ac:dyDescent="0.15">
      <c r="A12" s="165"/>
      <c r="B12" s="166"/>
      <c r="C12" s="173"/>
      <c r="D12" s="168">
        <v>676321</v>
      </c>
      <c r="E12" s="169"/>
      <c r="F12" s="170">
        <v>117844</v>
      </c>
      <c r="G12" s="171"/>
      <c r="H12" s="172"/>
    </row>
    <row r="13" spans="1:8" x14ac:dyDescent="0.15">
      <c r="A13" s="153"/>
      <c r="B13" s="158"/>
      <c r="C13" s="174"/>
      <c r="D13" s="175">
        <v>2754218</v>
      </c>
      <c r="E13" s="176"/>
      <c r="F13" s="177">
        <v>293634</v>
      </c>
      <c r="G13" s="178"/>
      <c r="H13" s="164"/>
    </row>
    <row r="14" spans="1:8" x14ac:dyDescent="0.15">
      <c r="A14" s="165"/>
      <c r="B14" s="166"/>
      <c r="C14" s="167"/>
      <c r="D14" s="168">
        <v>803215</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4.92</v>
      </c>
      <c r="C19" s="179">
        <f>ROUND(VALUE(SUBSTITUTE(実質収支比率等に係る経年分析!G$48,"▲","-")),2)</f>
        <v>6.7</v>
      </c>
      <c r="D19" s="179">
        <f>ROUND(VALUE(SUBSTITUTE(実質収支比率等に係る経年分析!H$48,"▲","-")),2)</f>
        <v>6.47</v>
      </c>
      <c r="E19" s="179">
        <f>ROUND(VALUE(SUBSTITUTE(実質収支比率等に係る経年分析!I$48,"▲","-")),2)</f>
        <v>4.8</v>
      </c>
      <c r="F19" s="179">
        <f>ROUND(VALUE(SUBSTITUTE(実質収支比率等に係る経年分析!J$48,"▲","-")),2)</f>
        <v>2.92</v>
      </c>
    </row>
    <row r="20" spans="1:11" x14ac:dyDescent="0.15">
      <c r="A20" s="179" t="s">
        <v>55</v>
      </c>
      <c r="B20" s="179">
        <f>ROUND(VALUE(SUBSTITUTE(実質収支比率等に係る経年分析!F$47,"▲","-")),2)</f>
        <v>29.86</v>
      </c>
      <c r="C20" s="179">
        <f>ROUND(VALUE(SUBSTITUTE(実質収支比率等に係る経年分析!G$47,"▲","-")),2)</f>
        <v>25.77</v>
      </c>
      <c r="D20" s="179">
        <f>ROUND(VALUE(SUBSTITUTE(実質収支比率等に係る経年分析!H$47,"▲","-")),2)</f>
        <v>37.72</v>
      </c>
      <c r="E20" s="179">
        <f>ROUND(VALUE(SUBSTITUTE(実質収支比率等に係る経年分析!I$47,"▲","-")),2)</f>
        <v>43.42</v>
      </c>
      <c r="F20" s="179">
        <f>ROUND(VALUE(SUBSTITUTE(実質収支比率等に係る経年分析!J$47,"▲","-")),2)</f>
        <v>46.01</v>
      </c>
    </row>
    <row r="21" spans="1:11" x14ac:dyDescent="0.15">
      <c r="A21" s="179" t="s">
        <v>56</v>
      </c>
      <c r="B21" s="179">
        <f>IF(ISNUMBER(VALUE(SUBSTITUTE(実質収支比率等に係る経年分析!F$49,"▲","-"))),ROUND(VALUE(SUBSTITUTE(実質収支比率等に係る経年分析!F$49,"▲","-")),2),NA())</f>
        <v>-4.68</v>
      </c>
      <c r="C21" s="179">
        <f>IF(ISNUMBER(VALUE(SUBSTITUTE(実質収支比率等に係る経年分析!G$49,"▲","-"))),ROUND(VALUE(SUBSTITUTE(実質収支比率等に係る経年分析!G$49,"▲","-")),2),NA())</f>
        <v>-4.42</v>
      </c>
      <c r="D21" s="179">
        <f>IF(ISNUMBER(VALUE(SUBSTITUTE(実質収支比率等に係る経年分析!H$49,"▲","-"))),ROUND(VALUE(SUBSTITUTE(実質収支比率等に係る経年分析!H$49,"▲","-")),2),NA())</f>
        <v>17.78</v>
      </c>
      <c r="E21" s="179">
        <f>IF(ISNUMBER(VALUE(SUBSTITUTE(実質収支比率等に係る経年分析!I$49,"▲","-"))),ROUND(VALUE(SUBSTITUTE(実質収支比率等に係る経年分析!I$49,"▲","-")),2),NA())</f>
        <v>-1.68</v>
      </c>
      <c r="F21" s="179">
        <f>IF(ISNUMBER(VALUE(SUBSTITUTE(実質収支比率等に係る経年分析!J$49,"▲","-"))),ROUND(VALUE(SUBSTITUTE(実質収支比率等に係る経年分析!J$49,"▲","-")),2),NA())</f>
        <v>-3.34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15">
      <c r="A36" s="180" t="str">
        <f>IF(連結実質赤字比率に係る赤字・黒字の構成分析!C$34="",NA(),連結実質赤字比率に係る赤字・黒字の構成分析!C$34)</f>
        <v>船舶交通特別会計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4.4000000000000004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509</v>
      </c>
      <c r="E42" s="181"/>
      <c r="F42" s="181"/>
      <c r="G42" s="181">
        <f>'実質公債費比率（分子）の構造'!L$52</f>
        <v>488</v>
      </c>
      <c r="H42" s="181"/>
      <c r="I42" s="181"/>
      <c r="J42" s="181">
        <f>'実質公債費比率（分子）の構造'!M$52</f>
        <v>456</v>
      </c>
      <c r="K42" s="181"/>
      <c r="L42" s="181"/>
      <c r="M42" s="181">
        <f>'実質公債費比率（分子）の構造'!N$52</f>
        <v>421</v>
      </c>
      <c r="N42" s="181"/>
      <c r="O42" s="181"/>
      <c r="P42" s="181">
        <f>'実質公債費比率（分子）の構造'!O$52</f>
        <v>393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f>'実質公債費比率（分子）の構造'!M$49</f>
        <v>7</v>
      </c>
      <c r="I45" s="181"/>
      <c r="J45" s="181"/>
      <c r="K45" s="181">
        <f>'実質公債費比率（分子）の構造'!N$49</f>
        <v>11</v>
      </c>
      <c r="L45" s="181"/>
      <c r="M45" s="181"/>
      <c r="N45" s="181" t="str">
        <f>'実質公債費比率（分子）の構造'!O$49</f>
        <v>-</v>
      </c>
      <c r="O45" s="181"/>
      <c r="P45" s="181"/>
    </row>
    <row r="46" spans="1:16" x14ac:dyDescent="0.15">
      <c r="A46" s="181" t="s">
        <v>67</v>
      </c>
      <c r="B46" s="181">
        <f>'実質公債費比率（分子）の構造'!K$48</f>
        <v>10</v>
      </c>
      <c r="C46" s="181"/>
      <c r="D46" s="181"/>
      <c r="E46" s="181">
        <f>'実質公債費比率（分子）の構造'!L$48</f>
        <v>9</v>
      </c>
      <c r="F46" s="181"/>
      <c r="G46" s="181"/>
      <c r="H46" s="181" t="str">
        <f>'実質公債費比率（分子）の構造'!M$48</f>
        <v>-</v>
      </c>
      <c r="I46" s="181"/>
      <c r="J46" s="181"/>
      <c r="K46" s="181" t="str">
        <f>'実質公債費比率（分子）の構造'!N$48</f>
        <v>-</v>
      </c>
      <c r="L46" s="181"/>
      <c r="M46" s="181"/>
      <c r="N46" s="181">
        <f>'実質公債費比率（分子）の構造'!O$48</f>
        <v>10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582</v>
      </c>
      <c r="C49" s="181"/>
      <c r="D49" s="181"/>
      <c r="E49" s="181">
        <f>'実質公債費比率（分子）の構造'!L$45</f>
        <v>561</v>
      </c>
      <c r="F49" s="181"/>
      <c r="G49" s="181"/>
      <c r="H49" s="181">
        <f>'実質公債費比率（分子）の構造'!M$45</f>
        <v>411</v>
      </c>
      <c r="I49" s="181"/>
      <c r="J49" s="181"/>
      <c r="K49" s="181">
        <f>'実質公債費比率（分子）の構造'!N$45</f>
        <v>549</v>
      </c>
      <c r="L49" s="181"/>
      <c r="M49" s="181"/>
      <c r="N49" s="181">
        <f>'実質公債費比率（分子）の構造'!O$45</f>
        <v>507</v>
      </c>
      <c r="O49" s="181"/>
      <c r="P49" s="181"/>
    </row>
    <row r="50" spans="1:16" x14ac:dyDescent="0.15">
      <c r="A50" s="181" t="s">
        <v>71</v>
      </c>
      <c r="B50" s="181" t="e">
        <f>NA()</f>
        <v>#N/A</v>
      </c>
      <c r="C50" s="181">
        <f>IF(ISNUMBER('実質公債費比率（分子）の構造'!K$53),'実質公債費比率（分子）の構造'!K$53,NA())</f>
        <v>83</v>
      </c>
      <c r="D50" s="181" t="e">
        <f>NA()</f>
        <v>#N/A</v>
      </c>
      <c r="E50" s="181" t="e">
        <f>NA()</f>
        <v>#N/A</v>
      </c>
      <c r="F50" s="181">
        <f>IF(ISNUMBER('実質公債費比率（分子）の構造'!L$53),'実質公債費比率（分子）の構造'!L$53,NA())</f>
        <v>82</v>
      </c>
      <c r="G50" s="181" t="e">
        <f>NA()</f>
        <v>#N/A</v>
      </c>
      <c r="H50" s="181" t="e">
        <f>NA()</f>
        <v>#N/A</v>
      </c>
      <c r="I50" s="181">
        <f>IF(ISNUMBER('実質公債費比率（分子）の構造'!M$53),'実質公債費比率（分子）の構造'!M$53,NA())</f>
        <v>-38</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124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3352</v>
      </c>
      <c r="E56" s="180"/>
      <c r="F56" s="180"/>
      <c r="G56" s="180">
        <f>'将来負担比率（分子）の構造'!J$52</f>
        <v>3179</v>
      </c>
      <c r="H56" s="180"/>
      <c r="I56" s="180"/>
      <c r="J56" s="180">
        <f>'将来負担比率（分子）の構造'!K$52</f>
        <v>3034</v>
      </c>
      <c r="K56" s="180"/>
      <c r="L56" s="180"/>
      <c r="M56" s="180">
        <f>'将来負担比率（分子）の構造'!L$52</f>
        <v>3666</v>
      </c>
      <c r="N56" s="180"/>
      <c r="O56" s="180"/>
      <c r="P56" s="180">
        <f>'将来負担比率（分子）の構造'!M$52</f>
        <v>4248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3176</v>
      </c>
      <c r="E58" s="180"/>
      <c r="F58" s="180"/>
      <c r="G58" s="180">
        <f>'将来負担比率（分子）の構造'!J$50</f>
        <v>3085</v>
      </c>
      <c r="H58" s="180"/>
      <c r="I58" s="180"/>
      <c r="J58" s="180">
        <f>'将来負担比率（分子）の構造'!K$50</f>
        <v>2864</v>
      </c>
      <c r="K58" s="180"/>
      <c r="L58" s="180"/>
      <c r="M58" s="180">
        <f>'将来負担比率（分子）の構造'!L$50</f>
        <v>2846</v>
      </c>
      <c r="N58" s="180"/>
      <c r="O58" s="180"/>
      <c r="P58" s="180">
        <f>'将来負担比率（分子）の構造'!M$50</f>
        <v>2771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135</v>
      </c>
      <c r="C62" s="180"/>
      <c r="D62" s="180"/>
      <c r="E62" s="180">
        <f>'将来負担比率（分子）の構造'!J$45</f>
        <v>106</v>
      </c>
      <c r="F62" s="180"/>
      <c r="G62" s="180"/>
      <c r="H62" s="180">
        <f>'将来負担比率（分子）の構造'!K$45</f>
        <v>153</v>
      </c>
      <c r="I62" s="180"/>
      <c r="J62" s="180"/>
      <c r="K62" s="180">
        <f>'将来負担比率（分子）の構造'!L$45</f>
        <v>95</v>
      </c>
      <c r="L62" s="180"/>
      <c r="M62" s="180"/>
      <c r="N62" s="180">
        <f>'将来負担比率（分子）の構造'!M$45</f>
        <v>99</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127</v>
      </c>
      <c r="C64" s="180"/>
      <c r="D64" s="180"/>
      <c r="E64" s="180">
        <f>'将来負担比率（分子）の構造'!J$43</f>
        <v>119</v>
      </c>
      <c r="F64" s="180"/>
      <c r="G64" s="180"/>
      <c r="H64" s="180">
        <f>'将来負担比率（分子）の構造'!K$43</f>
        <v>136</v>
      </c>
      <c r="I64" s="180"/>
      <c r="J64" s="180"/>
      <c r="K64" s="180">
        <f>'将来負担比率（分子）の構造'!L$43</f>
        <v>151</v>
      </c>
      <c r="L64" s="180"/>
      <c r="M64" s="180"/>
      <c r="N64" s="180">
        <f>'将来負担比率（分子）の構造'!M$43</f>
        <v>155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4713</v>
      </c>
      <c r="C66" s="180"/>
      <c r="D66" s="180"/>
      <c r="E66" s="180">
        <f>'将来負担比率（分子）の構造'!J$41</f>
        <v>4477</v>
      </c>
      <c r="F66" s="180"/>
      <c r="G66" s="180"/>
      <c r="H66" s="180">
        <f>'将来負担比率（分子）の構造'!K$41</f>
        <v>4384</v>
      </c>
      <c r="I66" s="180"/>
      <c r="J66" s="180"/>
      <c r="K66" s="180">
        <f>'将来負担比率（分子）の構造'!L$41</f>
        <v>4341</v>
      </c>
      <c r="L66" s="180"/>
      <c r="M66" s="180"/>
      <c r="N66" s="180">
        <f>'将来負担比率（分子）の構造'!M$41</f>
        <v>4291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571</v>
      </c>
      <c r="C72" s="184">
        <f>基金残高に係る経年分析!G55</f>
        <v>624</v>
      </c>
      <c r="D72" s="184">
        <f>基金残高に係る経年分析!H55</f>
        <v>641</v>
      </c>
    </row>
    <row r="73" spans="1:16" x14ac:dyDescent="0.15">
      <c r="A73" s="183" t="s">
        <v>78</v>
      </c>
      <c r="B73" s="184">
        <f>基金残高に係る経年分析!F56</f>
        <v>377</v>
      </c>
      <c r="C73" s="184">
        <f>基金残高に係る経年分析!G56</f>
        <v>377</v>
      </c>
      <c r="D73" s="184">
        <f>基金残高に係る経年分析!H56</f>
        <v>377</v>
      </c>
    </row>
    <row r="74" spans="1:16" x14ac:dyDescent="0.15">
      <c r="A74" s="183" t="s">
        <v>79</v>
      </c>
      <c r="B74" s="184">
        <f>基金残高に係る経年分析!F57</f>
        <v>1669</v>
      </c>
      <c r="C74" s="184">
        <f>基金残高に係る経年分析!G57</f>
        <v>1594</v>
      </c>
      <c r="D74" s="184">
        <f>基金残高に係る経年分析!H57</f>
        <v>1540</v>
      </c>
    </row>
  </sheetData>
  <sheetProtection algorithmName="SHA-512" hashValue="s18PFkGLATgvO8phXR8MYW+cbnvi4VC2Lp6XGE36H6l/+TFXC406qq/oc5RCCoIdOsdjVTLr9LuDEjwzFbVh3A==" saltValue="S/y9qoREvS5gwNUcWrgp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8" t="s">
        <v>216</v>
      </c>
      <c r="DI1" s="659"/>
      <c r="DJ1" s="659"/>
      <c r="DK1" s="659"/>
      <c r="DL1" s="659"/>
      <c r="DM1" s="659"/>
      <c r="DN1" s="660"/>
      <c r="DO1" s="225"/>
      <c r="DP1" s="658" t="s">
        <v>217</v>
      </c>
      <c r="DQ1" s="659"/>
      <c r="DR1" s="659"/>
      <c r="DS1" s="659"/>
      <c r="DT1" s="659"/>
      <c r="DU1" s="659"/>
      <c r="DV1" s="659"/>
      <c r="DW1" s="659"/>
      <c r="DX1" s="659"/>
      <c r="DY1" s="659"/>
      <c r="DZ1" s="659"/>
      <c r="EA1" s="659"/>
      <c r="EB1" s="659"/>
      <c r="EC1" s="660"/>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1" t="s">
        <v>219</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220</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221</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222</v>
      </c>
      <c r="S4" s="662"/>
      <c r="T4" s="662"/>
      <c r="U4" s="662"/>
      <c r="V4" s="662"/>
      <c r="W4" s="662"/>
      <c r="X4" s="662"/>
      <c r="Y4" s="663"/>
      <c r="Z4" s="661" t="s">
        <v>223</v>
      </c>
      <c r="AA4" s="662"/>
      <c r="AB4" s="662"/>
      <c r="AC4" s="663"/>
      <c r="AD4" s="661" t="s">
        <v>224</v>
      </c>
      <c r="AE4" s="662"/>
      <c r="AF4" s="662"/>
      <c r="AG4" s="662"/>
      <c r="AH4" s="662"/>
      <c r="AI4" s="662"/>
      <c r="AJ4" s="662"/>
      <c r="AK4" s="663"/>
      <c r="AL4" s="661" t="s">
        <v>223</v>
      </c>
      <c r="AM4" s="662"/>
      <c r="AN4" s="662"/>
      <c r="AO4" s="663"/>
      <c r="AP4" s="667" t="s">
        <v>225</v>
      </c>
      <c r="AQ4" s="667"/>
      <c r="AR4" s="667"/>
      <c r="AS4" s="667"/>
      <c r="AT4" s="667"/>
      <c r="AU4" s="667"/>
      <c r="AV4" s="667"/>
      <c r="AW4" s="667"/>
      <c r="AX4" s="667"/>
      <c r="AY4" s="667"/>
      <c r="AZ4" s="667"/>
      <c r="BA4" s="667"/>
      <c r="BB4" s="667"/>
      <c r="BC4" s="667"/>
      <c r="BD4" s="667"/>
      <c r="BE4" s="667"/>
      <c r="BF4" s="667"/>
      <c r="BG4" s="667" t="s">
        <v>226</v>
      </c>
      <c r="BH4" s="667"/>
      <c r="BI4" s="667"/>
      <c r="BJ4" s="667"/>
      <c r="BK4" s="667"/>
      <c r="BL4" s="667"/>
      <c r="BM4" s="667"/>
      <c r="BN4" s="667"/>
      <c r="BO4" s="667" t="s">
        <v>223</v>
      </c>
      <c r="BP4" s="667"/>
      <c r="BQ4" s="667"/>
      <c r="BR4" s="667"/>
      <c r="BS4" s="667" t="s">
        <v>227</v>
      </c>
      <c r="BT4" s="667"/>
      <c r="BU4" s="667"/>
      <c r="BV4" s="667"/>
      <c r="BW4" s="667"/>
      <c r="BX4" s="667"/>
      <c r="BY4" s="667"/>
      <c r="BZ4" s="667"/>
      <c r="CA4" s="667"/>
      <c r="CB4" s="667"/>
      <c r="CD4" s="664" t="s">
        <v>228</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9" customFormat="1" ht="11.25" customHeight="1" x14ac:dyDescent="0.15">
      <c r="B5" s="668" t="s">
        <v>229</v>
      </c>
      <c r="C5" s="669"/>
      <c r="D5" s="669"/>
      <c r="E5" s="669"/>
      <c r="F5" s="669"/>
      <c r="G5" s="669"/>
      <c r="H5" s="669"/>
      <c r="I5" s="669"/>
      <c r="J5" s="669"/>
      <c r="K5" s="669"/>
      <c r="L5" s="669"/>
      <c r="M5" s="669"/>
      <c r="N5" s="669"/>
      <c r="O5" s="669"/>
      <c r="P5" s="669"/>
      <c r="Q5" s="670"/>
      <c r="R5" s="671">
        <v>79748</v>
      </c>
      <c r="S5" s="672"/>
      <c r="T5" s="672"/>
      <c r="U5" s="672"/>
      <c r="V5" s="672"/>
      <c r="W5" s="672"/>
      <c r="X5" s="672"/>
      <c r="Y5" s="673"/>
      <c r="Z5" s="674">
        <v>1.9</v>
      </c>
      <c r="AA5" s="674"/>
      <c r="AB5" s="674"/>
      <c r="AC5" s="674"/>
      <c r="AD5" s="675">
        <v>79748</v>
      </c>
      <c r="AE5" s="675"/>
      <c r="AF5" s="675"/>
      <c r="AG5" s="675"/>
      <c r="AH5" s="675"/>
      <c r="AI5" s="675"/>
      <c r="AJ5" s="675"/>
      <c r="AK5" s="675"/>
      <c r="AL5" s="676">
        <v>5.8</v>
      </c>
      <c r="AM5" s="677"/>
      <c r="AN5" s="677"/>
      <c r="AO5" s="678"/>
      <c r="AP5" s="668" t="s">
        <v>230</v>
      </c>
      <c r="AQ5" s="669"/>
      <c r="AR5" s="669"/>
      <c r="AS5" s="669"/>
      <c r="AT5" s="669"/>
      <c r="AU5" s="669"/>
      <c r="AV5" s="669"/>
      <c r="AW5" s="669"/>
      <c r="AX5" s="669"/>
      <c r="AY5" s="669"/>
      <c r="AZ5" s="669"/>
      <c r="BA5" s="669"/>
      <c r="BB5" s="669"/>
      <c r="BC5" s="669"/>
      <c r="BD5" s="669"/>
      <c r="BE5" s="669"/>
      <c r="BF5" s="670"/>
      <c r="BG5" s="682">
        <v>79748</v>
      </c>
      <c r="BH5" s="683"/>
      <c r="BI5" s="683"/>
      <c r="BJ5" s="683"/>
      <c r="BK5" s="683"/>
      <c r="BL5" s="683"/>
      <c r="BM5" s="683"/>
      <c r="BN5" s="684"/>
      <c r="BO5" s="685">
        <v>100</v>
      </c>
      <c r="BP5" s="685"/>
      <c r="BQ5" s="685"/>
      <c r="BR5" s="685"/>
      <c r="BS5" s="686" t="s">
        <v>139</v>
      </c>
      <c r="BT5" s="686"/>
      <c r="BU5" s="686"/>
      <c r="BV5" s="686"/>
      <c r="BW5" s="686"/>
      <c r="BX5" s="686"/>
      <c r="BY5" s="686"/>
      <c r="BZ5" s="686"/>
      <c r="CA5" s="686"/>
      <c r="CB5" s="690"/>
      <c r="CD5" s="664" t="s">
        <v>225</v>
      </c>
      <c r="CE5" s="665"/>
      <c r="CF5" s="665"/>
      <c r="CG5" s="665"/>
      <c r="CH5" s="665"/>
      <c r="CI5" s="665"/>
      <c r="CJ5" s="665"/>
      <c r="CK5" s="665"/>
      <c r="CL5" s="665"/>
      <c r="CM5" s="665"/>
      <c r="CN5" s="665"/>
      <c r="CO5" s="665"/>
      <c r="CP5" s="665"/>
      <c r="CQ5" s="666"/>
      <c r="CR5" s="664" t="s">
        <v>231</v>
      </c>
      <c r="CS5" s="665"/>
      <c r="CT5" s="665"/>
      <c r="CU5" s="665"/>
      <c r="CV5" s="665"/>
      <c r="CW5" s="665"/>
      <c r="CX5" s="665"/>
      <c r="CY5" s="666"/>
      <c r="CZ5" s="664" t="s">
        <v>223</v>
      </c>
      <c r="DA5" s="665"/>
      <c r="DB5" s="665"/>
      <c r="DC5" s="666"/>
      <c r="DD5" s="664" t="s">
        <v>232</v>
      </c>
      <c r="DE5" s="665"/>
      <c r="DF5" s="665"/>
      <c r="DG5" s="665"/>
      <c r="DH5" s="665"/>
      <c r="DI5" s="665"/>
      <c r="DJ5" s="665"/>
      <c r="DK5" s="665"/>
      <c r="DL5" s="665"/>
      <c r="DM5" s="665"/>
      <c r="DN5" s="665"/>
      <c r="DO5" s="665"/>
      <c r="DP5" s="666"/>
      <c r="DQ5" s="664" t="s">
        <v>233</v>
      </c>
      <c r="DR5" s="665"/>
      <c r="DS5" s="665"/>
      <c r="DT5" s="665"/>
      <c r="DU5" s="665"/>
      <c r="DV5" s="665"/>
      <c r="DW5" s="665"/>
      <c r="DX5" s="665"/>
      <c r="DY5" s="665"/>
      <c r="DZ5" s="665"/>
      <c r="EA5" s="665"/>
      <c r="EB5" s="665"/>
      <c r="EC5" s="666"/>
    </row>
    <row r="6" spans="2:143" ht="11.25" customHeight="1" x14ac:dyDescent="0.15">
      <c r="B6" s="679" t="s">
        <v>234</v>
      </c>
      <c r="C6" s="680"/>
      <c r="D6" s="680"/>
      <c r="E6" s="680"/>
      <c r="F6" s="680"/>
      <c r="G6" s="680"/>
      <c r="H6" s="680"/>
      <c r="I6" s="680"/>
      <c r="J6" s="680"/>
      <c r="K6" s="680"/>
      <c r="L6" s="680"/>
      <c r="M6" s="680"/>
      <c r="N6" s="680"/>
      <c r="O6" s="680"/>
      <c r="P6" s="680"/>
      <c r="Q6" s="681"/>
      <c r="R6" s="682">
        <v>26370</v>
      </c>
      <c r="S6" s="683"/>
      <c r="T6" s="683"/>
      <c r="U6" s="683"/>
      <c r="V6" s="683"/>
      <c r="W6" s="683"/>
      <c r="X6" s="683"/>
      <c r="Y6" s="684"/>
      <c r="Z6" s="685">
        <v>0.6</v>
      </c>
      <c r="AA6" s="685"/>
      <c r="AB6" s="685"/>
      <c r="AC6" s="685"/>
      <c r="AD6" s="686">
        <v>26370</v>
      </c>
      <c r="AE6" s="686"/>
      <c r="AF6" s="686"/>
      <c r="AG6" s="686"/>
      <c r="AH6" s="686"/>
      <c r="AI6" s="686"/>
      <c r="AJ6" s="686"/>
      <c r="AK6" s="686"/>
      <c r="AL6" s="687">
        <v>1.9</v>
      </c>
      <c r="AM6" s="688"/>
      <c r="AN6" s="688"/>
      <c r="AO6" s="689"/>
      <c r="AP6" s="679" t="s">
        <v>235</v>
      </c>
      <c r="AQ6" s="680"/>
      <c r="AR6" s="680"/>
      <c r="AS6" s="680"/>
      <c r="AT6" s="680"/>
      <c r="AU6" s="680"/>
      <c r="AV6" s="680"/>
      <c r="AW6" s="680"/>
      <c r="AX6" s="680"/>
      <c r="AY6" s="680"/>
      <c r="AZ6" s="680"/>
      <c r="BA6" s="680"/>
      <c r="BB6" s="680"/>
      <c r="BC6" s="680"/>
      <c r="BD6" s="680"/>
      <c r="BE6" s="680"/>
      <c r="BF6" s="681"/>
      <c r="BG6" s="682">
        <v>79748</v>
      </c>
      <c r="BH6" s="683"/>
      <c r="BI6" s="683"/>
      <c r="BJ6" s="683"/>
      <c r="BK6" s="683"/>
      <c r="BL6" s="683"/>
      <c r="BM6" s="683"/>
      <c r="BN6" s="684"/>
      <c r="BO6" s="685">
        <v>100</v>
      </c>
      <c r="BP6" s="685"/>
      <c r="BQ6" s="685"/>
      <c r="BR6" s="685"/>
      <c r="BS6" s="686" t="s">
        <v>236</v>
      </c>
      <c r="BT6" s="686"/>
      <c r="BU6" s="686"/>
      <c r="BV6" s="686"/>
      <c r="BW6" s="686"/>
      <c r="BX6" s="686"/>
      <c r="BY6" s="686"/>
      <c r="BZ6" s="686"/>
      <c r="CA6" s="686"/>
      <c r="CB6" s="690"/>
      <c r="CD6" s="693" t="s">
        <v>237</v>
      </c>
      <c r="CE6" s="694"/>
      <c r="CF6" s="694"/>
      <c r="CG6" s="694"/>
      <c r="CH6" s="694"/>
      <c r="CI6" s="694"/>
      <c r="CJ6" s="694"/>
      <c r="CK6" s="694"/>
      <c r="CL6" s="694"/>
      <c r="CM6" s="694"/>
      <c r="CN6" s="694"/>
      <c r="CO6" s="694"/>
      <c r="CP6" s="694"/>
      <c r="CQ6" s="695"/>
      <c r="CR6" s="682">
        <v>47978</v>
      </c>
      <c r="CS6" s="683"/>
      <c r="CT6" s="683"/>
      <c r="CU6" s="683"/>
      <c r="CV6" s="683"/>
      <c r="CW6" s="683"/>
      <c r="CX6" s="683"/>
      <c r="CY6" s="684"/>
      <c r="CZ6" s="676">
        <v>1.2</v>
      </c>
      <c r="DA6" s="677"/>
      <c r="DB6" s="677"/>
      <c r="DC6" s="696"/>
      <c r="DD6" s="691" t="s">
        <v>148</v>
      </c>
      <c r="DE6" s="683"/>
      <c r="DF6" s="683"/>
      <c r="DG6" s="683"/>
      <c r="DH6" s="683"/>
      <c r="DI6" s="683"/>
      <c r="DJ6" s="683"/>
      <c r="DK6" s="683"/>
      <c r="DL6" s="683"/>
      <c r="DM6" s="683"/>
      <c r="DN6" s="683"/>
      <c r="DO6" s="683"/>
      <c r="DP6" s="684"/>
      <c r="DQ6" s="691">
        <v>47978</v>
      </c>
      <c r="DR6" s="683"/>
      <c r="DS6" s="683"/>
      <c r="DT6" s="683"/>
      <c r="DU6" s="683"/>
      <c r="DV6" s="683"/>
      <c r="DW6" s="683"/>
      <c r="DX6" s="683"/>
      <c r="DY6" s="683"/>
      <c r="DZ6" s="683"/>
      <c r="EA6" s="683"/>
      <c r="EB6" s="683"/>
      <c r="EC6" s="692"/>
    </row>
    <row r="7" spans="2:143" ht="11.25" customHeight="1" x14ac:dyDescent="0.15">
      <c r="B7" s="679" t="s">
        <v>238</v>
      </c>
      <c r="C7" s="680"/>
      <c r="D7" s="680"/>
      <c r="E7" s="680"/>
      <c r="F7" s="680"/>
      <c r="G7" s="680"/>
      <c r="H7" s="680"/>
      <c r="I7" s="680"/>
      <c r="J7" s="680"/>
      <c r="K7" s="680"/>
      <c r="L7" s="680"/>
      <c r="M7" s="680"/>
      <c r="N7" s="680"/>
      <c r="O7" s="680"/>
      <c r="P7" s="680"/>
      <c r="Q7" s="681"/>
      <c r="R7" s="682">
        <v>114</v>
      </c>
      <c r="S7" s="683"/>
      <c r="T7" s="683"/>
      <c r="U7" s="683"/>
      <c r="V7" s="683"/>
      <c r="W7" s="683"/>
      <c r="X7" s="683"/>
      <c r="Y7" s="684"/>
      <c r="Z7" s="685">
        <v>0</v>
      </c>
      <c r="AA7" s="685"/>
      <c r="AB7" s="685"/>
      <c r="AC7" s="685"/>
      <c r="AD7" s="686">
        <v>114</v>
      </c>
      <c r="AE7" s="686"/>
      <c r="AF7" s="686"/>
      <c r="AG7" s="686"/>
      <c r="AH7" s="686"/>
      <c r="AI7" s="686"/>
      <c r="AJ7" s="686"/>
      <c r="AK7" s="686"/>
      <c r="AL7" s="687">
        <v>0</v>
      </c>
      <c r="AM7" s="688"/>
      <c r="AN7" s="688"/>
      <c r="AO7" s="689"/>
      <c r="AP7" s="679" t="s">
        <v>239</v>
      </c>
      <c r="AQ7" s="680"/>
      <c r="AR7" s="680"/>
      <c r="AS7" s="680"/>
      <c r="AT7" s="680"/>
      <c r="AU7" s="680"/>
      <c r="AV7" s="680"/>
      <c r="AW7" s="680"/>
      <c r="AX7" s="680"/>
      <c r="AY7" s="680"/>
      <c r="AZ7" s="680"/>
      <c r="BA7" s="680"/>
      <c r="BB7" s="680"/>
      <c r="BC7" s="680"/>
      <c r="BD7" s="680"/>
      <c r="BE7" s="680"/>
      <c r="BF7" s="681"/>
      <c r="BG7" s="682">
        <v>32213</v>
      </c>
      <c r="BH7" s="683"/>
      <c r="BI7" s="683"/>
      <c r="BJ7" s="683"/>
      <c r="BK7" s="683"/>
      <c r="BL7" s="683"/>
      <c r="BM7" s="683"/>
      <c r="BN7" s="684"/>
      <c r="BO7" s="685">
        <v>40.4</v>
      </c>
      <c r="BP7" s="685"/>
      <c r="BQ7" s="685"/>
      <c r="BR7" s="685"/>
      <c r="BS7" s="686" t="s">
        <v>139</v>
      </c>
      <c r="BT7" s="686"/>
      <c r="BU7" s="686"/>
      <c r="BV7" s="686"/>
      <c r="BW7" s="686"/>
      <c r="BX7" s="686"/>
      <c r="BY7" s="686"/>
      <c r="BZ7" s="686"/>
      <c r="CA7" s="686"/>
      <c r="CB7" s="690"/>
      <c r="CD7" s="697" t="s">
        <v>240</v>
      </c>
      <c r="CE7" s="698"/>
      <c r="CF7" s="698"/>
      <c r="CG7" s="698"/>
      <c r="CH7" s="698"/>
      <c r="CI7" s="698"/>
      <c r="CJ7" s="698"/>
      <c r="CK7" s="698"/>
      <c r="CL7" s="698"/>
      <c r="CM7" s="698"/>
      <c r="CN7" s="698"/>
      <c r="CO7" s="698"/>
      <c r="CP7" s="698"/>
      <c r="CQ7" s="699"/>
      <c r="CR7" s="682">
        <v>688598</v>
      </c>
      <c r="CS7" s="683"/>
      <c r="CT7" s="683"/>
      <c r="CU7" s="683"/>
      <c r="CV7" s="683"/>
      <c r="CW7" s="683"/>
      <c r="CX7" s="683"/>
      <c r="CY7" s="684"/>
      <c r="CZ7" s="685">
        <v>16.5</v>
      </c>
      <c r="DA7" s="685"/>
      <c r="DB7" s="685"/>
      <c r="DC7" s="685"/>
      <c r="DD7" s="691">
        <v>73316</v>
      </c>
      <c r="DE7" s="683"/>
      <c r="DF7" s="683"/>
      <c r="DG7" s="683"/>
      <c r="DH7" s="683"/>
      <c r="DI7" s="683"/>
      <c r="DJ7" s="683"/>
      <c r="DK7" s="683"/>
      <c r="DL7" s="683"/>
      <c r="DM7" s="683"/>
      <c r="DN7" s="683"/>
      <c r="DO7" s="683"/>
      <c r="DP7" s="684"/>
      <c r="DQ7" s="691">
        <v>618393</v>
      </c>
      <c r="DR7" s="683"/>
      <c r="DS7" s="683"/>
      <c r="DT7" s="683"/>
      <c r="DU7" s="683"/>
      <c r="DV7" s="683"/>
      <c r="DW7" s="683"/>
      <c r="DX7" s="683"/>
      <c r="DY7" s="683"/>
      <c r="DZ7" s="683"/>
      <c r="EA7" s="683"/>
      <c r="EB7" s="683"/>
      <c r="EC7" s="692"/>
    </row>
    <row r="8" spans="2:143" ht="11.25" customHeight="1" x14ac:dyDescent="0.15">
      <c r="B8" s="679" t="s">
        <v>241</v>
      </c>
      <c r="C8" s="680"/>
      <c r="D8" s="680"/>
      <c r="E8" s="680"/>
      <c r="F8" s="680"/>
      <c r="G8" s="680"/>
      <c r="H8" s="680"/>
      <c r="I8" s="680"/>
      <c r="J8" s="680"/>
      <c r="K8" s="680"/>
      <c r="L8" s="680"/>
      <c r="M8" s="680"/>
      <c r="N8" s="680"/>
      <c r="O8" s="680"/>
      <c r="P8" s="680"/>
      <c r="Q8" s="681"/>
      <c r="R8" s="682">
        <v>128</v>
      </c>
      <c r="S8" s="683"/>
      <c r="T8" s="683"/>
      <c r="U8" s="683"/>
      <c r="V8" s="683"/>
      <c r="W8" s="683"/>
      <c r="X8" s="683"/>
      <c r="Y8" s="684"/>
      <c r="Z8" s="685">
        <v>0</v>
      </c>
      <c r="AA8" s="685"/>
      <c r="AB8" s="685"/>
      <c r="AC8" s="685"/>
      <c r="AD8" s="686">
        <v>128</v>
      </c>
      <c r="AE8" s="686"/>
      <c r="AF8" s="686"/>
      <c r="AG8" s="686"/>
      <c r="AH8" s="686"/>
      <c r="AI8" s="686"/>
      <c r="AJ8" s="686"/>
      <c r="AK8" s="686"/>
      <c r="AL8" s="687">
        <v>0</v>
      </c>
      <c r="AM8" s="688"/>
      <c r="AN8" s="688"/>
      <c r="AO8" s="689"/>
      <c r="AP8" s="679" t="s">
        <v>242</v>
      </c>
      <c r="AQ8" s="680"/>
      <c r="AR8" s="680"/>
      <c r="AS8" s="680"/>
      <c r="AT8" s="680"/>
      <c r="AU8" s="680"/>
      <c r="AV8" s="680"/>
      <c r="AW8" s="680"/>
      <c r="AX8" s="680"/>
      <c r="AY8" s="680"/>
      <c r="AZ8" s="680"/>
      <c r="BA8" s="680"/>
      <c r="BB8" s="680"/>
      <c r="BC8" s="680"/>
      <c r="BD8" s="680"/>
      <c r="BE8" s="680"/>
      <c r="BF8" s="681"/>
      <c r="BG8" s="682">
        <v>882</v>
      </c>
      <c r="BH8" s="683"/>
      <c r="BI8" s="683"/>
      <c r="BJ8" s="683"/>
      <c r="BK8" s="683"/>
      <c r="BL8" s="683"/>
      <c r="BM8" s="683"/>
      <c r="BN8" s="684"/>
      <c r="BO8" s="685">
        <v>1.1000000000000001</v>
      </c>
      <c r="BP8" s="685"/>
      <c r="BQ8" s="685"/>
      <c r="BR8" s="685"/>
      <c r="BS8" s="691" t="s">
        <v>139</v>
      </c>
      <c r="BT8" s="683"/>
      <c r="BU8" s="683"/>
      <c r="BV8" s="683"/>
      <c r="BW8" s="683"/>
      <c r="BX8" s="683"/>
      <c r="BY8" s="683"/>
      <c r="BZ8" s="683"/>
      <c r="CA8" s="683"/>
      <c r="CB8" s="692"/>
      <c r="CD8" s="697" t="s">
        <v>243</v>
      </c>
      <c r="CE8" s="698"/>
      <c r="CF8" s="698"/>
      <c r="CG8" s="698"/>
      <c r="CH8" s="698"/>
      <c r="CI8" s="698"/>
      <c r="CJ8" s="698"/>
      <c r="CK8" s="698"/>
      <c r="CL8" s="698"/>
      <c r="CM8" s="698"/>
      <c r="CN8" s="698"/>
      <c r="CO8" s="698"/>
      <c r="CP8" s="698"/>
      <c r="CQ8" s="699"/>
      <c r="CR8" s="682">
        <v>252577</v>
      </c>
      <c r="CS8" s="683"/>
      <c r="CT8" s="683"/>
      <c r="CU8" s="683"/>
      <c r="CV8" s="683"/>
      <c r="CW8" s="683"/>
      <c r="CX8" s="683"/>
      <c r="CY8" s="684"/>
      <c r="CZ8" s="685">
        <v>6.1</v>
      </c>
      <c r="DA8" s="685"/>
      <c r="DB8" s="685"/>
      <c r="DC8" s="685"/>
      <c r="DD8" s="691">
        <v>37984</v>
      </c>
      <c r="DE8" s="683"/>
      <c r="DF8" s="683"/>
      <c r="DG8" s="683"/>
      <c r="DH8" s="683"/>
      <c r="DI8" s="683"/>
      <c r="DJ8" s="683"/>
      <c r="DK8" s="683"/>
      <c r="DL8" s="683"/>
      <c r="DM8" s="683"/>
      <c r="DN8" s="683"/>
      <c r="DO8" s="683"/>
      <c r="DP8" s="684"/>
      <c r="DQ8" s="691">
        <v>154783</v>
      </c>
      <c r="DR8" s="683"/>
      <c r="DS8" s="683"/>
      <c r="DT8" s="683"/>
      <c r="DU8" s="683"/>
      <c r="DV8" s="683"/>
      <c r="DW8" s="683"/>
      <c r="DX8" s="683"/>
      <c r="DY8" s="683"/>
      <c r="DZ8" s="683"/>
      <c r="EA8" s="683"/>
      <c r="EB8" s="683"/>
      <c r="EC8" s="692"/>
    </row>
    <row r="9" spans="2:143" ht="11.25" customHeight="1" x14ac:dyDescent="0.15">
      <c r="B9" s="679" t="s">
        <v>244</v>
      </c>
      <c r="C9" s="680"/>
      <c r="D9" s="680"/>
      <c r="E9" s="680"/>
      <c r="F9" s="680"/>
      <c r="G9" s="680"/>
      <c r="H9" s="680"/>
      <c r="I9" s="680"/>
      <c r="J9" s="680"/>
      <c r="K9" s="680"/>
      <c r="L9" s="680"/>
      <c r="M9" s="680"/>
      <c r="N9" s="680"/>
      <c r="O9" s="680"/>
      <c r="P9" s="680"/>
      <c r="Q9" s="681"/>
      <c r="R9" s="682">
        <v>152</v>
      </c>
      <c r="S9" s="683"/>
      <c r="T9" s="683"/>
      <c r="U9" s="683"/>
      <c r="V9" s="683"/>
      <c r="W9" s="683"/>
      <c r="X9" s="683"/>
      <c r="Y9" s="684"/>
      <c r="Z9" s="685">
        <v>0</v>
      </c>
      <c r="AA9" s="685"/>
      <c r="AB9" s="685"/>
      <c r="AC9" s="685"/>
      <c r="AD9" s="686">
        <v>152</v>
      </c>
      <c r="AE9" s="686"/>
      <c r="AF9" s="686"/>
      <c r="AG9" s="686"/>
      <c r="AH9" s="686"/>
      <c r="AI9" s="686"/>
      <c r="AJ9" s="686"/>
      <c r="AK9" s="686"/>
      <c r="AL9" s="687">
        <v>0</v>
      </c>
      <c r="AM9" s="688"/>
      <c r="AN9" s="688"/>
      <c r="AO9" s="689"/>
      <c r="AP9" s="679" t="s">
        <v>245</v>
      </c>
      <c r="AQ9" s="680"/>
      <c r="AR9" s="680"/>
      <c r="AS9" s="680"/>
      <c r="AT9" s="680"/>
      <c r="AU9" s="680"/>
      <c r="AV9" s="680"/>
      <c r="AW9" s="680"/>
      <c r="AX9" s="680"/>
      <c r="AY9" s="680"/>
      <c r="AZ9" s="680"/>
      <c r="BA9" s="680"/>
      <c r="BB9" s="680"/>
      <c r="BC9" s="680"/>
      <c r="BD9" s="680"/>
      <c r="BE9" s="680"/>
      <c r="BF9" s="681"/>
      <c r="BG9" s="682">
        <v>23954</v>
      </c>
      <c r="BH9" s="683"/>
      <c r="BI9" s="683"/>
      <c r="BJ9" s="683"/>
      <c r="BK9" s="683"/>
      <c r="BL9" s="683"/>
      <c r="BM9" s="683"/>
      <c r="BN9" s="684"/>
      <c r="BO9" s="685">
        <v>30</v>
      </c>
      <c r="BP9" s="685"/>
      <c r="BQ9" s="685"/>
      <c r="BR9" s="685"/>
      <c r="BS9" s="691" t="s">
        <v>148</v>
      </c>
      <c r="BT9" s="683"/>
      <c r="BU9" s="683"/>
      <c r="BV9" s="683"/>
      <c r="BW9" s="683"/>
      <c r="BX9" s="683"/>
      <c r="BY9" s="683"/>
      <c r="BZ9" s="683"/>
      <c r="CA9" s="683"/>
      <c r="CB9" s="692"/>
      <c r="CD9" s="697" t="s">
        <v>246</v>
      </c>
      <c r="CE9" s="698"/>
      <c r="CF9" s="698"/>
      <c r="CG9" s="698"/>
      <c r="CH9" s="698"/>
      <c r="CI9" s="698"/>
      <c r="CJ9" s="698"/>
      <c r="CK9" s="698"/>
      <c r="CL9" s="698"/>
      <c r="CM9" s="698"/>
      <c r="CN9" s="698"/>
      <c r="CO9" s="698"/>
      <c r="CP9" s="698"/>
      <c r="CQ9" s="699"/>
      <c r="CR9" s="682">
        <v>259869</v>
      </c>
      <c r="CS9" s="683"/>
      <c r="CT9" s="683"/>
      <c r="CU9" s="683"/>
      <c r="CV9" s="683"/>
      <c r="CW9" s="683"/>
      <c r="CX9" s="683"/>
      <c r="CY9" s="684"/>
      <c r="CZ9" s="685">
        <v>6.2</v>
      </c>
      <c r="DA9" s="685"/>
      <c r="DB9" s="685"/>
      <c r="DC9" s="685"/>
      <c r="DD9" s="691">
        <v>35957</v>
      </c>
      <c r="DE9" s="683"/>
      <c r="DF9" s="683"/>
      <c r="DG9" s="683"/>
      <c r="DH9" s="683"/>
      <c r="DI9" s="683"/>
      <c r="DJ9" s="683"/>
      <c r="DK9" s="683"/>
      <c r="DL9" s="683"/>
      <c r="DM9" s="683"/>
      <c r="DN9" s="683"/>
      <c r="DO9" s="683"/>
      <c r="DP9" s="684"/>
      <c r="DQ9" s="691">
        <v>121963</v>
      </c>
      <c r="DR9" s="683"/>
      <c r="DS9" s="683"/>
      <c r="DT9" s="683"/>
      <c r="DU9" s="683"/>
      <c r="DV9" s="683"/>
      <c r="DW9" s="683"/>
      <c r="DX9" s="683"/>
      <c r="DY9" s="683"/>
      <c r="DZ9" s="683"/>
      <c r="EA9" s="683"/>
      <c r="EB9" s="683"/>
      <c r="EC9" s="692"/>
    </row>
    <row r="10" spans="2:143" ht="11.25" customHeight="1" x14ac:dyDescent="0.15">
      <c r="B10" s="679" t="s">
        <v>247</v>
      </c>
      <c r="C10" s="680"/>
      <c r="D10" s="680"/>
      <c r="E10" s="680"/>
      <c r="F10" s="680"/>
      <c r="G10" s="680"/>
      <c r="H10" s="680"/>
      <c r="I10" s="680"/>
      <c r="J10" s="680"/>
      <c r="K10" s="680"/>
      <c r="L10" s="680"/>
      <c r="M10" s="680"/>
      <c r="N10" s="680"/>
      <c r="O10" s="680"/>
      <c r="P10" s="680"/>
      <c r="Q10" s="681"/>
      <c r="R10" s="682" t="s">
        <v>139</v>
      </c>
      <c r="S10" s="683"/>
      <c r="T10" s="683"/>
      <c r="U10" s="683"/>
      <c r="V10" s="683"/>
      <c r="W10" s="683"/>
      <c r="X10" s="683"/>
      <c r="Y10" s="684"/>
      <c r="Z10" s="685" t="s">
        <v>139</v>
      </c>
      <c r="AA10" s="685"/>
      <c r="AB10" s="685"/>
      <c r="AC10" s="685"/>
      <c r="AD10" s="686" t="s">
        <v>148</v>
      </c>
      <c r="AE10" s="686"/>
      <c r="AF10" s="686"/>
      <c r="AG10" s="686"/>
      <c r="AH10" s="686"/>
      <c r="AI10" s="686"/>
      <c r="AJ10" s="686"/>
      <c r="AK10" s="686"/>
      <c r="AL10" s="687" t="s">
        <v>236</v>
      </c>
      <c r="AM10" s="688"/>
      <c r="AN10" s="688"/>
      <c r="AO10" s="689"/>
      <c r="AP10" s="679" t="s">
        <v>248</v>
      </c>
      <c r="AQ10" s="680"/>
      <c r="AR10" s="680"/>
      <c r="AS10" s="680"/>
      <c r="AT10" s="680"/>
      <c r="AU10" s="680"/>
      <c r="AV10" s="680"/>
      <c r="AW10" s="680"/>
      <c r="AX10" s="680"/>
      <c r="AY10" s="680"/>
      <c r="AZ10" s="680"/>
      <c r="BA10" s="680"/>
      <c r="BB10" s="680"/>
      <c r="BC10" s="680"/>
      <c r="BD10" s="680"/>
      <c r="BE10" s="680"/>
      <c r="BF10" s="681"/>
      <c r="BG10" s="682">
        <v>1717</v>
      </c>
      <c r="BH10" s="683"/>
      <c r="BI10" s="683"/>
      <c r="BJ10" s="683"/>
      <c r="BK10" s="683"/>
      <c r="BL10" s="683"/>
      <c r="BM10" s="683"/>
      <c r="BN10" s="684"/>
      <c r="BO10" s="685">
        <v>2.2000000000000002</v>
      </c>
      <c r="BP10" s="685"/>
      <c r="BQ10" s="685"/>
      <c r="BR10" s="685"/>
      <c r="BS10" s="691" t="s">
        <v>139</v>
      </c>
      <c r="BT10" s="683"/>
      <c r="BU10" s="683"/>
      <c r="BV10" s="683"/>
      <c r="BW10" s="683"/>
      <c r="BX10" s="683"/>
      <c r="BY10" s="683"/>
      <c r="BZ10" s="683"/>
      <c r="CA10" s="683"/>
      <c r="CB10" s="692"/>
      <c r="CD10" s="697" t="s">
        <v>249</v>
      </c>
      <c r="CE10" s="698"/>
      <c r="CF10" s="698"/>
      <c r="CG10" s="698"/>
      <c r="CH10" s="698"/>
      <c r="CI10" s="698"/>
      <c r="CJ10" s="698"/>
      <c r="CK10" s="698"/>
      <c r="CL10" s="698"/>
      <c r="CM10" s="698"/>
      <c r="CN10" s="698"/>
      <c r="CO10" s="698"/>
      <c r="CP10" s="698"/>
      <c r="CQ10" s="699"/>
      <c r="CR10" s="682">
        <v>5432</v>
      </c>
      <c r="CS10" s="683"/>
      <c r="CT10" s="683"/>
      <c r="CU10" s="683"/>
      <c r="CV10" s="683"/>
      <c r="CW10" s="683"/>
      <c r="CX10" s="683"/>
      <c r="CY10" s="684"/>
      <c r="CZ10" s="685">
        <v>0.1</v>
      </c>
      <c r="DA10" s="685"/>
      <c r="DB10" s="685"/>
      <c r="DC10" s="685"/>
      <c r="DD10" s="691" t="s">
        <v>236</v>
      </c>
      <c r="DE10" s="683"/>
      <c r="DF10" s="683"/>
      <c r="DG10" s="683"/>
      <c r="DH10" s="683"/>
      <c r="DI10" s="683"/>
      <c r="DJ10" s="683"/>
      <c r="DK10" s="683"/>
      <c r="DL10" s="683"/>
      <c r="DM10" s="683"/>
      <c r="DN10" s="683"/>
      <c r="DO10" s="683"/>
      <c r="DP10" s="684"/>
      <c r="DQ10" s="691">
        <v>5432</v>
      </c>
      <c r="DR10" s="683"/>
      <c r="DS10" s="683"/>
      <c r="DT10" s="683"/>
      <c r="DU10" s="683"/>
      <c r="DV10" s="683"/>
      <c r="DW10" s="683"/>
      <c r="DX10" s="683"/>
      <c r="DY10" s="683"/>
      <c r="DZ10" s="683"/>
      <c r="EA10" s="683"/>
      <c r="EB10" s="683"/>
      <c r="EC10" s="692"/>
    </row>
    <row r="11" spans="2:143" ht="11.25" customHeight="1" x14ac:dyDescent="0.15">
      <c r="B11" s="679" t="s">
        <v>250</v>
      </c>
      <c r="C11" s="680"/>
      <c r="D11" s="680"/>
      <c r="E11" s="680"/>
      <c r="F11" s="680"/>
      <c r="G11" s="680"/>
      <c r="H11" s="680"/>
      <c r="I11" s="680"/>
      <c r="J11" s="680"/>
      <c r="K11" s="680"/>
      <c r="L11" s="680"/>
      <c r="M11" s="680"/>
      <c r="N11" s="680"/>
      <c r="O11" s="680"/>
      <c r="P11" s="680"/>
      <c r="Q11" s="681"/>
      <c r="R11" s="682" t="s">
        <v>139</v>
      </c>
      <c r="S11" s="683"/>
      <c r="T11" s="683"/>
      <c r="U11" s="683"/>
      <c r="V11" s="683"/>
      <c r="W11" s="683"/>
      <c r="X11" s="683"/>
      <c r="Y11" s="684"/>
      <c r="Z11" s="685" t="s">
        <v>148</v>
      </c>
      <c r="AA11" s="685"/>
      <c r="AB11" s="685"/>
      <c r="AC11" s="685"/>
      <c r="AD11" s="686" t="s">
        <v>148</v>
      </c>
      <c r="AE11" s="686"/>
      <c r="AF11" s="686"/>
      <c r="AG11" s="686"/>
      <c r="AH11" s="686"/>
      <c r="AI11" s="686"/>
      <c r="AJ11" s="686"/>
      <c r="AK11" s="686"/>
      <c r="AL11" s="687" t="s">
        <v>236</v>
      </c>
      <c r="AM11" s="688"/>
      <c r="AN11" s="688"/>
      <c r="AO11" s="689"/>
      <c r="AP11" s="679" t="s">
        <v>251</v>
      </c>
      <c r="AQ11" s="680"/>
      <c r="AR11" s="680"/>
      <c r="AS11" s="680"/>
      <c r="AT11" s="680"/>
      <c r="AU11" s="680"/>
      <c r="AV11" s="680"/>
      <c r="AW11" s="680"/>
      <c r="AX11" s="680"/>
      <c r="AY11" s="680"/>
      <c r="AZ11" s="680"/>
      <c r="BA11" s="680"/>
      <c r="BB11" s="680"/>
      <c r="BC11" s="680"/>
      <c r="BD11" s="680"/>
      <c r="BE11" s="680"/>
      <c r="BF11" s="681"/>
      <c r="BG11" s="682">
        <v>5660</v>
      </c>
      <c r="BH11" s="683"/>
      <c r="BI11" s="683"/>
      <c r="BJ11" s="683"/>
      <c r="BK11" s="683"/>
      <c r="BL11" s="683"/>
      <c r="BM11" s="683"/>
      <c r="BN11" s="684"/>
      <c r="BO11" s="685">
        <v>7.1</v>
      </c>
      <c r="BP11" s="685"/>
      <c r="BQ11" s="685"/>
      <c r="BR11" s="685"/>
      <c r="BS11" s="691" t="s">
        <v>236</v>
      </c>
      <c r="BT11" s="683"/>
      <c r="BU11" s="683"/>
      <c r="BV11" s="683"/>
      <c r="BW11" s="683"/>
      <c r="BX11" s="683"/>
      <c r="BY11" s="683"/>
      <c r="BZ11" s="683"/>
      <c r="CA11" s="683"/>
      <c r="CB11" s="692"/>
      <c r="CD11" s="697" t="s">
        <v>252</v>
      </c>
      <c r="CE11" s="698"/>
      <c r="CF11" s="698"/>
      <c r="CG11" s="698"/>
      <c r="CH11" s="698"/>
      <c r="CI11" s="698"/>
      <c r="CJ11" s="698"/>
      <c r="CK11" s="698"/>
      <c r="CL11" s="698"/>
      <c r="CM11" s="698"/>
      <c r="CN11" s="698"/>
      <c r="CO11" s="698"/>
      <c r="CP11" s="698"/>
      <c r="CQ11" s="699"/>
      <c r="CR11" s="682">
        <v>416601</v>
      </c>
      <c r="CS11" s="683"/>
      <c r="CT11" s="683"/>
      <c r="CU11" s="683"/>
      <c r="CV11" s="683"/>
      <c r="CW11" s="683"/>
      <c r="CX11" s="683"/>
      <c r="CY11" s="684"/>
      <c r="CZ11" s="685">
        <v>10</v>
      </c>
      <c r="DA11" s="685"/>
      <c r="DB11" s="685"/>
      <c r="DC11" s="685"/>
      <c r="DD11" s="691">
        <v>233346</v>
      </c>
      <c r="DE11" s="683"/>
      <c r="DF11" s="683"/>
      <c r="DG11" s="683"/>
      <c r="DH11" s="683"/>
      <c r="DI11" s="683"/>
      <c r="DJ11" s="683"/>
      <c r="DK11" s="683"/>
      <c r="DL11" s="683"/>
      <c r="DM11" s="683"/>
      <c r="DN11" s="683"/>
      <c r="DO11" s="683"/>
      <c r="DP11" s="684"/>
      <c r="DQ11" s="691">
        <v>143718</v>
      </c>
      <c r="DR11" s="683"/>
      <c r="DS11" s="683"/>
      <c r="DT11" s="683"/>
      <c r="DU11" s="683"/>
      <c r="DV11" s="683"/>
      <c r="DW11" s="683"/>
      <c r="DX11" s="683"/>
      <c r="DY11" s="683"/>
      <c r="DZ11" s="683"/>
      <c r="EA11" s="683"/>
      <c r="EB11" s="683"/>
      <c r="EC11" s="692"/>
    </row>
    <row r="12" spans="2:143" ht="11.25" customHeight="1" x14ac:dyDescent="0.15">
      <c r="B12" s="679" t="s">
        <v>253</v>
      </c>
      <c r="C12" s="680"/>
      <c r="D12" s="680"/>
      <c r="E12" s="680"/>
      <c r="F12" s="680"/>
      <c r="G12" s="680"/>
      <c r="H12" s="680"/>
      <c r="I12" s="680"/>
      <c r="J12" s="680"/>
      <c r="K12" s="680"/>
      <c r="L12" s="680"/>
      <c r="M12" s="680"/>
      <c r="N12" s="680"/>
      <c r="O12" s="680"/>
      <c r="P12" s="680"/>
      <c r="Q12" s="681"/>
      <c r="R12" s="682">
        <v>12121</v>
      </c>
      <c r="S12" s="683"/>
      <c r="T12" s="683"/>
      <c r="U12" s="683"/>
      <c r="V12" s="683"/>
      <c r="W12" s="683"/>
      <c r="X12" s="683"/>
      <c r="Y12" s="684"/>
      <c r="Z12" s="685">
        <v>0.3</v>
      </c>
      <c r="AA12" s="685"/>
      <c r="AB12" s="685"/>
      <c r="AC12" s="685"/>
      <c r="AD12" s="686">
        <v>12121</v>
      </c>
      <c r="AE12" s="686"/>
      <c r="AF12" s="686"/>
      <c r="AG12" s="686"/>
      <c r="AH12" s="686"/>
      <c r="AI12" s="686"/>
      <c r="AJ12" s="686"/>
      <c r="AK12" s="686"/>
      <c r="AL12" s="687">
        <v>0.9</v>
      </c>
      <c r="AM12" s="688"/>
      <c r="AN12" s="688"/>
      <c r="AO12" s="689"/>
      <c r="AP12" s="679" t="s">
        <v>254</v>
      </c>
      <c r="AQ12" s="680"/>
      <c r="AR12" s="680"/>
      <c r="AS12" s="680"/>
      <c r="AT12" s="680"/>
      <c r="AU12" s="680"/>
      <c r="AV12" s="680"/>
      <c r="AW12" s="680"/>
      <c r="AX12" s="680"/>
      <c r="AY12" s="680"/>
      <c r="AZ12" s="680"/>
      <c r="BA12" s="680"/>
      <c r="BB12" s="680"/>
      <c r="BC12" s="680"/>
      <c r="BD12" s="680"/>
      <c r="BE12" s="680"/>
      <c r="BF12" s="681"/>
      <c r="BG12" s="682">
        <v>41870</v>
      </c>
      <c r="BH12" s="683"/>
      <c r="BI12" s="683"/>
      <c r="BJ12" s="683"/>
      <c r="BK12" s="683"/>
      <c r="BL12" s="683"/>
      <c r="BM12" s="683"/>
      <c r="BN12" s="684"/>
      <c r="BO12" s="685">
        <v>52.5</v>
      </c>
      <c r="BP12" s="685"/>
      <c r="BQ12" s="685"/>
      <c r="BR12" s="685"/>
      <c r="BS12" s="691" t="s">
        <v>139</v>
      </c>
      <c r="BT12" s="683"/>
      <c r="BU12" s="683"/>
      <c r="BV12" s="683"/>
      <c r="BW12" s="683"/>
      <c r="BX12" s="683"/>
      <c r="BY12" s="683"/>
      <c r="BZ12" s="683"/>
      <c r="CA12" s="683"/>
      <c r="CB12" s="692"/>
      <c r="CD12" s="697" t="s">
        <v>255</v>
      </c>
      <c r="CE12" s="698"/>
      <c r="CF12" s="698"/>
      <c r="CG12" s="698"/>
      <c r="CH12" s="698"/>
      <c r="CI12" s="698"/>
      <c r="CJ12" s="698"/>
      <c r="CK12" s="698"/>
      <c r="CL12" s="698"/>
      <c r="CM12" s="698"/>
      <c r="CN12" s="698"/>
      <c r="CO12" s="698"/>
      <c r="CP12" s="698"/>
      <c r="CQ12" s="699"/>
      <c r="CR12" s="682">
        <v>93337</v>
      </c>
      <c r="CS12" s="683"/>
      <c r="CT12" s="683"/>
      <c r="CU12" s="683"/>
      <c r="CV12" s="683"/>
      <c r="CW12" s="683"/>
      <c r="CX12" s="683"/>
      <c r="CY12" s="684"/>
      <c r="CZ12" s="685">
        <v>2.2000000000000002</v>
      </c>
      <c r="DA12" s="685"/>
      <c r="DB12" s="685"/>
      <c r="DC12" s="685"/>
      <c r="DD12" s="691">
        <v>33736</v>
      </c>
      <c r="DE12" s="683"/>
      <c r="DF12" s="683"/>
      <c r="DG12" s="683"/>
      <c r="DH12" s="683"/>
      <c r="DI12" s="683"/>
      <c r="DJ12" s="683"/>
      <c r="DK12" s="683"/>
      <c r="DL12" s="683"/>
      <c r="DM12" s="683"/>
      <c r="DN12" s="683"/>
      <c r="DO12" s="683"/>
      <c r="DP12" s="684"/>
      <c r="DQ12" s="691">
        <v>64799</v>
      </c>
      <c r="DR12" s="683"/>
      <c r="DS12" s="683"/>
      <c r="DT12" s="683"/>
      <c r="DU12" s="683"/>
      <c r="DV12" s="683"/>
      <c r="DW12" s="683"/>
      <c r="DX12" s="683"/>
      <c r="DY12" s="683"/>
      <c r="DZ12" s="683"/>
      <c r="EA12" s="683"/>
      <c r="EB12" s="683"/>
      <c r="EC12" s="692"/>
    </row>
    <row r="13" spans="2:143" ht="11.25" customHeight="1" x14ac:dyDescent="0.15">
      <c r="B13" s="679" t="s">
        <v>256</v>
      </c>
      <c r="C13" s="680"/>
      <c r="D13" s="680"/>
      <c r="E13" s="680"/>
      <c r="F13" s="680"/>
      <c r="G13" s="680"/>
      <c r="H13" s="680"/>
      <c r="I13" s="680"/>
      <c r="J13" s="680"/>
      <c r="K13" s="680"/>
      <c r="L13" s="680"/>
      <c r="M13" s="680"/>
      <c r="N13" s="680"/>
      <c r="O13" s="680"/>
      <c r="P13" s="680"/>
      <c r="Q13" s="681"/>
      <c r="R13" s="682" t="s">
        <v>139</v>
      </c>
      <c r="S13" s="683"/>
      <c r="T13" s="683"/>
      <c r="U13" s="683"/>
      <c r="V13" s="683"/>
      <c r="W13" s="683"/>
      <c r="X13" s="683"/>
      <c r="Y13" s="684"/>
      <c r="Z13" s="685" t="s">
        <v>148</v>
      </c>
      <c r="AA13" s="685"/>
      <c r="AB13" s="685"/>
      <c r="AC13" s="685"/>
      <c r="AD13" s="686" t="s">
        <v>139</v>
      </c>
      <c r="AE13" s="686"/>
      <c r="AF13" s="686"/>
      <c r="AG13" s="686"/>
      <c r="AH13" s="686"/>
      <c r="AI13" s="686"/>
      <c r="AJ13" s="686"/>
      <c r="AK13" s="686"/>
      <c r="AL13" s="687" t="s">
        <v>148</v>
      </c>
      <c r="AM13" s="688"/>
      <c r="AN13" s="688"/>
      <c r="AO13" s="689"/>
      <c r="AP13" s="679" t="s">
        <v>257</v>
      </c>
      <c r="AQ13" s="680"/>
      <c r="AR13" s="680"/>
      <c r="AS13" s="680"/>
      <c r="AT13" s="680"/>
      <c r="AU13" s="680"/>
      <c r="AV13" s="680"/>
      <c r="AW13" s="680"/>
      <c r="AX13" s="680"/>
      <c r="AY13" s="680"/>
      <c r="AZ13" s="680"/>
      <c r="BA13" s="680"/>
      <c r="BB13" s="680"/>
      <c r="BC13" s="680"/>
      <c r="BD13" s="680"/>
      <c r="BE13" s="680"/>
      <c r="BF13" s="681"/>
      <c r="BG13" s="682">
        <v>41870</v>
      </c>
      <c r="BH13" s="683"/>
      <c r="BI13" s="683"/>
      <c r="BJ13" s="683"/>
      <c r="BK13" s="683"/>
      <c r="BL13" s="683"/>
      <c r="BM13" s="683"/>
      <c r="BN13" s="684"/>
      <c r="BO13" s="685">
        <v>52.5</v>
      </c>
      <c r="BP13" s="685"/>
      <c r="BQ13" s="685"/>
      <c r="BR13" s="685"/>
      <c r="BS13" s="691" t="s">
        <v>236</v>
      </c>
      <c r="BT13" s="683"/>
      <c r="BU13" s="683"/>
      <c r="BV13" s="683"/>
      <c r="BW13" s="683"/>
      <c r="BX13" s="683"/>
      <c r="BY13" s="683"/>
      <c r="BZ13" s="683"/>
      <c r="CA13" s="683"/>
      <c r="CB13" s="692"/>
      <c r="CD13" s="697" t="s">
        <v>258</v>
      </c>
      <c r="CE13" s="698"/>
      <c r="CF13" s="698"/>
      <c r="CG13" s="698"/>
      <c r="CH13" s="698"/>
      <c r="CI13" s="698"/>
      <c r="CJ13" s="698"/>
      <c r="CK13" s="698"/>
      <c r="CL13" s="698"/>
      <c r="CM13" s="698"/>
      <c r="CN13" s="698"/>
      <c r="CO13" s="698"/>
      <c r="CP13" s="698"/>
      <c r="CQ13" s="699"/>
      <c r="CR13" s="682">
        <v>1419897</v>
      </c>
      <c r="CS13" s="683"/>
      <c r="CT13" s="683"/>
      <c r="CU13" s="683"/>
      <c r="CV13" s="683"/>
      <c r="CW13" s="683"/>
      <c r="CX13" s="683"/>
      <c r="CY13" s="684"/>
      <c r="CZ13" s="685">
        <v>34.1</v>
      </c>
      <c r="DA13" s="685"/>
      <c r="DB13" s="685"/>
      <c r="DC13" s="685"/>
      <c r="DD13" s="691">
        <v>1382984</v>
      </c>
      <c r="DE13" s="683"/>
      <c r="DF13" s="683"/>
      <c r="DG13" s="683"/>
      <c r="DH13" s="683"/>
      <c r="DI13" s="683"/>
      <c r="DJ13" s="683"/>
      <c r="DK13" s="683"/>
      <c r="DL13" s="683"/>
      <c r="DM13" s="683"/>
      <c r="DN13" s="683"/>
      <c r="DO13" s="683"/>
      <c r="DP13" s="684"/>
      <c r="DQ13" s="691">
        <v>94381</v>
      </c>
      <c r="DR13" s="683"/>
      <c r="DS13" s="683"/>
      <c r="DT13" s="683"/>
      <c r="DU13" s="683"/>
      <c r="DV13" s="683"/>
      <c r="DW13" s="683"/>
      <c r="DX13" s="683"/>
      <c r="DY13" s="683"/>
      <c r="DZ13" s="683"/>
      <c r="EA13" s="683"/>
      <c r="EB13" s="683"/>
      <c r="EC13" s="692"/>
    </row>
    <row r="14" spans="2:143" ht="11.25" customHeight="1" x14ac:dyDescent="0.15">
      <c r="B14" s="679" t="s">
        <v>259</v>
      </c>
      <c r="C14" s="680"/>
      <c r="D14" s="680"/>
      <c r="E14" s="680"/>
      <c r="F14" s="680"/>
      <c r="G14" s="680"/>
      <c r="H14" s="680"/>
      <c r="I14" s="680"/>
      <c r="J14" s="680"/>
      <c r="K14" s="680"/>
      <c r="L14" s="680"/>
      <c r="M14" s="680"/>
      <c r="N14" s="680"/>
      <c r="O14" s="680"/>
      <c r="P14" s="680"/>
      <c r="Q14" s="681"/>
      <c r="R14" s="682" t="s">
        <v>139</v>
      </c>
      <c r="S14" s="683"/>
      <c r="T14" s="683"/>
      <c r="U14" s="683"/>
      <c r="V14" s="683"/>
      <c r="W14" s="683"/>
      <c r="X14" s="683"/>
      <c r="Y14" s="684"/>
      <c r="Z14" s="685" t="s">
        <v>236</v>
      </c>
      <c r="AA14" s="685"/>
      <c r="AB14" s="685"/>
      <c r="AC14" s="685"/>
      <c r="AD14" s="686" t="s">
        <v>148</v>
      </c>
      <c r="AE14" s="686"/>
      <c r="AF14" s="686"/>
      <c r="AG14" s="686"/>
      <c r="AH14" s="686"/>
      <c r="AI14" s="686"/>
      <c r="AJ14" s="686"/>
      <c r="AK14" s="686"/>
      <c r="AL14" s="687" t="s">
        <v>139</v>
      </c>
      <c r="AM14" s="688"/>
      <c r="AN14" s="688"/>
      <c r="AO14" s="689"/>
      <c r="AP14" s="679" t="s">
        <v>260</v>
      </c>
      <c r="AQ14" s="680"/>
      <c r="AR14" s="680"/>
      <c r="AS14" s="680"/>
      <c r="AT14" s="680"/>
      <c r="AU14" s="680"/>
      <c r="AV14" s="680"/>
      <c r="AW14" s="680"/>
      <c r="AX14" s="680"/>
      <c r="AY14" s="680"/>
      <c r="AZ14" s="680"/>
      <c r="BA14" s="680"/>
      <c r="BB14" s="680"/>
      <c r="BC14" s="680"/>
      <c r="BD14" s="680"/>
      <c r="BE14" s="680"/>
      <c r="BF14" s="681"/>
      <c r="BG14" s="682">
        <v>2979</v>
      </c>
      <c r="BH14" s="683"/>
      <c r="BI14" s="683"/>
      <c r="BJ14" s="683"/>
      <c r="BK14" s="683"/>
      <c r="BL14" s="683"/>
      <c r="BM14" s="683"/>
      <c r="BN14" s="684"/>
      <c r="BO14" s="685">
        <v>3.7</v>
      </c>
      <c r="BP14" s="685"/>
      <c r="BQ14" s="685"/>
      <c r="BR14" s="685"/>
      <c r="BS14" s="691" t="s">
        <v>148</v>
      </c>
      <c r="BT14" s="683"/>
      <c r="BU14" s="683"/>
      <c r="BV14" s="683"/>
      <c r="BW14" s="683"/>
      <c r="BX14" s="683"/>
      <c r="BY14" s="683"/>
      <c r="BZ14" s="683"/>
      <c r="CA14" s="683"/>
      <c r="CB14" s="692"/>
      <c r="CD14" s="697" t="s">
        <v>261</v>
      </c>
      <c r="CE14" s="698"/>
      <c r="CF14" s="698"/>
      <c r="CG14" s="698"/>
      <c r="CH14" s="698"/>
      <c r="CI14" s="698"/>
      <c r="CJ14" s="698"/>
      <c r="CK14" s="698"/>
      <c r="CL14" s="698"/>
      <c r="CM14" s="698"/>
      <c r="CN14" s="698"/>
      <c r="CO14" s="698"/>
      <c r="CP14" s="698"/>
      <c r="CQ14" s="699"/>
      <c r="CR14" s="682">
        <v>53209</v>
      </c>
      <c r="CS14" s="683"/>
      <c r="CT14" s="683"/>
      <c r="CU14" s="683"/>
      <c r="CV14" s="683"/>
      <c r="CW14" s="683"/>
      <c r="CX14" s="683"/>
      <c r="CY14" s="684"/>
      <c r="CZ14" s="685">
        <v>1.3</v>
      </c>
      <c r="DA14" s="685"/>
      <c r="DB14" s="685"/>
      <c r="DC14" s="685"/>
      <c r="DD14" s="691">
        <v>36469</v>
      </c>
      <c r="DE14" s="683"/>
      <c r="DF14" s="683"/>
      <c r="DG14" s="683"/>
      <c r="DH14" s="683"/>
      <c r="DI14" s="683"/>
      <c r="DJ14" s="683"/>
      <c r="DK14" s="683"/>
      <c r="DL14" s="683"/>
      <c r="DM14" s="683"/>
      <c r="DN14" s="683"/>
      <c r="DO14" s="683"/>
      <c r="DP14" s="684"/>
      <c r="DQ14" s="691">
        <v>16824</v>
      </c>
      <c r="DR14" s="683"/>
      <c r="DS14" s="683"/>
      <c r="DT14" s="683"/>
      <c r="DU14" s="683"/>
      <c r="DV14" s="683"/>
      <c r="DW14" s="683"/>
      <c r="DX14" s="683"/>
      <c r="DY14" s="683"/>
      <c r="DZ14" s="683"/>
      <c r="EA14" s="683"/>
      <c r="EB14" s="683"/>
      <c r="EC14" s="692"/>
    </row>
    <row r="15" spans="2:143" ht="11.25" customHeight="1" x14ac:dyDescent="0.15">
      <c r="B15" s="679" t="s">
        <v>262</v>
      </c>
      <c r="C15" s="680"/>
      <c r="D15" s="680"/>
      <c r="E15" s="680"/>
      <c r="F15" s="680"/>
      <c r="G15" s="680"/>
      <c r="H15" s="680"/>
      <c r="I15" s="680"/>
      <c r="J15" s="680"/>
      <c r="K15" s="680"/>
      <c r="L15" s="680"/>
      <c r="M15" s="680"/>
      <c r="N15" s="680"/>
      <c r="O15" s="680"/>
      <c r="P15" s="680"/>
      <c r="Q15" s="681"/>
      <c r="R15" s="682">
        <v>4672</v>
      </c>
      <c r="S15" s="683"/>
      <c r="T15" s="683"/>
      <c r="U15" s="683"/>
      <c r="V15" s="683"/>
      <c r="W15" s="683"/>
      <c r="X15" s="683"/>
      <c r="Y15" s="684"/>
      <c r="Z15" s="685">
        <v>0.1</v>
      </c>
      <c r="AA15" s="685"/>
      <c r="AB15" s="685"/>
      <c r="AC15" s="685"/>
      <c r="AD15" s="686">
        <v>4672</v>
      </c>
      <c r="AE15" s="686"/>
      <c r="AF15" s="686"/>
      <c r="AG15" s="686"/>
      <c r="AH15" s="686"/>
      <c r="AI15" s="686"/>
      <c r="AJ15" s="686"/>
      <c r="AK15" s="686"/>
      <c r="AL15" s="687">
        <v>0.3</v>
      </c>
      <c r="AM15" s="688"/>
      <c r="AN15" s="688"/>
      <c r="AO15" s="689"/>
      <c r="AP15" s="679" t="s">
        <v>263</v>
      </c>
      <c r="AQ15" s="680"/>
      <c r="AR15" s="680"/>
      <c r="AS15" s="680"/>
      <c r="AT15" s="680"/>
      <c r="AU15" s="680"/>
      <c r="AV15" s="680"/>
      <c r="AW15" s="680"/>
      <c r="AX15" s="680"/>
      <c r="AY15" s="680"/>
      <c r="AZ15" s="680"/>
      <c r="BA15" s="680"/>
      <c r="BB15" s="680"/>
      <c r="BC15" s="680"/>
      <c r="BD15" s="680"/>
      <c r="BE15" s="680"/>
      <c r="BF15" s="681"/>
      <c r="BG15" s="682">
        <v>2686</v>
      </c>
      <c r="BH15" s="683"/>
      <c r="BI15" s="683"/>
      <c r="BJ15" s="683"/>
      <c r="BK15" s="683"/>
      <c r="BL15" s="683"/>
      <c r="BM15" s="683"/>
      <c r="BN15" s="684"/>
      <c r="BO15" s="685">
        <v>3.4</v>
      </c>
      <c r="BP15" s="685"/>
      <c r="BQ15" s="685"/>
      <c r="BR15" s="685"/>
      <c r="BS15" s="691" t="s">
        <v>148</v>
      </c>
      <c r="BT15" s="683"/>
      <c r="BU15" s="683"/>
      <c r="BV15" s="683"/>
      <c r="BW15" s="683"/>
      <c r="BX15" s="683"/>
      <c r="BY15" s="683"/>
      <c r="BZ15" s="683"/>
      <c r="CA15" s="683"/>
      <c r="CB15" s="692"/>
      <c r="CD15" s="697" t="s">
        <v>264</v>
      </c>
      <c r="CE15" s="698"/>
      <c r="CF15" s="698"/>
      <c r="CG15" s="698"/>
      <c r="CH15" s="698"/>
      <c r="CI15" s="698"/>
      <c r="CJ15" s="698"/>
      <c r="CK15" s="698"/>
      <c r="CL15" s="698"/>
      <c r="CM15" s="698"/>
      <c r="CN15" s="698"/>
      <c r="CO15" s="698"/>
      <c r="CP15" s="698"/>
      <c r="CQ15" s="699"/>
      <c r="CR15" s="682">
        <v>221938</v>
      </c>
      <c r="CS15" s="683"/>
      <c r="CT15" s="683"/>
      <c r="CU15" s="683"/>
      <c r="CV15" s="683"/>
      <c r="CW15" s="683"/>
      <c r="CX15" s="683"/>
      <c r="CY15" s="684"/>
      <c r="CZ15" s="685">
        <v>5.3</v>
      </c>
      <c r="DA15" s="685"/>
      <c r="DB15" s="685"/>
      <c r="DC15" s="685"/>
      <c r="DD15" s="691">
        <v>72418</v>
      </c>
      <c r="DE15" s="683"/>
      <c r="DF15" s="683"/>
      <c r="DG15" s="683"/>
      <c r="DH15" s="683"/>
      <c r="DI15" s="683"/>
      <c r="DJ15" s="683"/>
      <c r="DK15" s="683"/>
      <c r="DL15" s="683"/>
      <c r="DM15" s="683"/>
      <c r="DN15" s="683"/>
      <c r="DO15" s="683"/>
      <c r="DP15" s="684"/>
      <c r="DQ15" s="691">
        <v>135512</v>
      </c>
      <c r="DR15" s="683"/>
      <c r="DS15" s="683"/>
      <c r="DT15" s="683"/>
      <c r="DU15" s="683"/>
      <c r="DV15" s="683"/>
      <c r="DW15" s="683"/>
      <c r="DX15" s="683"/>
      <c r="DY15" s="683"/>
      <c r="DZ15" s="683"/>
      <c r="EA15" s="683"/>
      <c r="EB15" s="683"/>
      <c r="EC15" s="692"/>
    </row>
    <row r="16" spans="2:143" ht="11.25" customHeight="1" x14ac:dyDescent="0.15">
      <c r="B16" s="679" t="s">
        <v>265</v>
      </c>
      <c r="C16" s="680"/>
      <c r="D16" s="680"/>
      <c r="E16" s="680"/>
      <c r="F16" s="680"/>
      <c r="G16" s="680"/>
      <c r="H16" s="680"/>
      <c r="I16" s="680"/>
      <c r="J16" s="680"/>
      <c r="K16" s="680"/>
      <c r="L16" s="680"/>
      <c r="M16" s="680"/>
      <c r="N16" s="680"/>
      <c r="O16" s="680"/>
      <c r="P16" s="680"/>
      <c r="Q16" s="681"/>
      <c r="R16" s="682" t="s">
        <v>139</v>
      </c>
      <c r="S16" s="683"/>
      <c r="T16" s="683"/>
      <c r="U16" s="683"/>
      <c r="V16" s="683"/>
      <c r="W16" s="683"/>
      <c r="X16" s="683"/>
      <c r="Y16" s="684"/>
      <c r="Z16" s="685" t="s">
        <v>236</v>
      </c>
      <c r="AA16" s="685"/>
      <c r="AB16" s="685"/>
      <c r="AC16" s="685"/>
      <c r="AD16" s="686" t="s">
        <v>236</v>
      </c>
      <c r="AE16" s="686"/>
      <c r="AF16" s="686"/>
      <c r="AG16" s="686"/>
      <c r="AH16" s="686"/>
      <c r="AI16" s="686"/>
      <c r="AJ16" s="686"/>
      <c r="AK16" s="686"/>
      <c r="AL16" s="687" t="s">
        <v>139</v>
      </c>
      <c r="AM16" s="688"/>
      <c r="AN16" s="688"/>
      <c r="AO16" s="689"/>
      <c r="AP16" s="679" t="s">
        <v>266</v>
      </c>
      <c r="AQ16" s="680"/>
      <c r="AR16" s="680"/>
      <c r="AS16" s="680"/>
      <c r="AT16" s="680"/>
      <c r="AU16" s="680"/>
      <c r="AV16" s="680"/>
      <c r="AW16" s="680"/>
      <c r="AX16" s="680"/>
      <c r="AY16" s="680"/>
      <c r="AZ16" s="680"/>
      <c r="BA16" s="680"/>
      <c r="BB16" s="680"/>
      <c r="BC16" s="680"/>
      <c r="BD16" s="680"/>
      <c r="BE16" s="680"/>
      <c r="BF16" s="681"/>
      <c r="BG16" s="682" t="s">
        <v>148</v>
      </c>
      <c r="BH16" s="683"/>
      <c r="BI16" s="683"/>
      <c r="BJ16" s="683"/>
      <c r="BK16" s="683"/>
      <c r="BL16" s="683"/>
      <c r="BM16" s="683"/>
      <c r="BN16" s="684"/>
      <c r="BO16" s="685" t="s">
        <v>148</v>
      </c>
      <c r="BP16" s="685"/>
      <c r="BQ16" s="685"/>
      <c r="BR16" s="685"/>
      <c r="BS16" s="691" t="s">
        <v>148</v>
      </c>
      <c r="BT16" s="683"/>
      <c r="BU16" s="683"/>
      <c r="BV16" s="683"/>
      <c r="BW16" s="683"/>
      <c r="BX16" s="683"/>
      <c r="BY16" s="683"/>
      <c r="BZ16" s="683"/>
      <c r="CA16" s="683"/>
      <c r="CB16" s="692"/>
      <c r="CD16" s="697" t="s">
        <v>267</v>
      </c>
      <c r="CE16" s="698"/>
      <c r="CF16" s="698"/>
      <c r="CG16" s="698"/>
      <c r="CH16" s="698"/>
      <c r="CI16" s="698"/>
      <c r="CJ16" s="698"/>
      <c r="CK16" s="698"/>
      <c r="CL16" s="698"/>
      <c r="CM16" s="698"/>
      <c r="CN16" s="698"/>
      <c r="CO16" s="698"/>
      <c r="CP16" s="698"/>
      <c r="CQ16" s="699"/>
      <c r="CR16" s="682">
        <v>190012</v>
      </c>
      <c r="CS16" s="683"/>
      <c r="CT16" s="683"/>
      <c r="CU16" s="683"/>
      <c r="CV16" s="683"/>
      <c r="CW16" s="683"/>
      <c r="CX16" s="683"/>
      <c r="CY16" s="684"/>
      <c r="CZ16" s="685">
        <v>4.5999999999999996</v>
      </c>
      <c r="DA16" s="685"/>
      <c r="DB16" s="685"/>
      <c r="DC16" s="685"/>
      <c r="DD16" s="691" t="s">
        <v>139</v>
      </c>
      <c r="DE16" s="683"/>
      <c r="DF16" s="683"/>
      <c r="DG16" s="683"/>
      <c r="DH16" s="683"/>
      <c r="DI16" s="683"/>
      <c r="DJ16" s="683"/>
      <c r="DK16" s="683"/>
      <c r="DL16" s="683"/>
      <c r="DM16" s="683"/>
      <c r="DN16" s="683"/>
      <c r="DO16" s="683"/>
      <c r="DP16" s="684"/>
      <c r="DQ16" s="691">
        <v>37129</v>
      </c>
      <c r="DR16" s="683"/>
      <c r="DS16" s="683"/>
      <c r="DT16" s="683"/>
      <c r="DU16" s="683"/>
      <c r="DV16" s="683"/>
      <c r="DW16" s="683"/>
      <c r="DX16" s="683"/>
      <c r="DY16" s="683"/>
      <c r="DZ16" s="683"/>
      <c r="EA16" s="683"/>
      <c r="EB16" s="683"/>
      <c r="EC16" s="692"/>
    </row>
    <row r="17" spans="2:133" ht="11.25" customHeight="1" x14ac:dyDescent="0.15">
      <c r="B17" s="679" t="s">
        <v>268</v>
      </c>
      <c r="C17" s="680"/>
      <c r="D17" s="680"/>
      <c r="E17" s="680"/>
      <c r="F17" s="680"/>
      <c r="G17" s="680"/>
      <c r="H17" s="680"/>
      <c r="I17" s="680"/>
      <c r="J17" s="680"/>
      <c r="K17" s="680"/>
      <c r="L17" s="680"/>
      <c r="M17" s="680"/>
      <c r="N17" s="680"/>
      <c r="O17" s="680"/>
      <c r="P17" s="680"/>
      <c r="Q17" s="681"/>
      <c r="R17" s="682" t="s">
        <v>148</v>
      </c>
      <c r="S17" s="683"/>
      <c r="T17" s="683"/>
      <c r="U17" s="683"/>
      <c r="V17" s="683"/>
      <c r="W17" s="683"/>
      <c r="X17" s="683"/>
      <c r="Y17" s="684"/>
      <c r="Z17" s="685" t="s">
        <v>139</v>
      </c>
      <c r="AA17" s="685"/>
      <c r="AB17" s="685"/>
      <c r="AC17" s="685"/>
      <c r="AD17" s="686" t="s">
        <v>139</v>
      </c>
      <c r="AE17" s="686"/>
      <c r="AF17" s="686"/>
      <c r="AG17" s="686"/>
      <c r="AH17" s="686"/>
      <c r="AI17" s="686"/>
      <c r="AJ17" s="686"/>
      <c r="AK17" s="686"/>
      <c r="AL17" s="687" t="s">
        <v>148</v>
      </c>
      <c r="AM17" s="688"/>
      <c r="AN17" s="688"/>
      <c r="AO17" s="689"/>
      <c r="AP17" s="679" t="s">
        <v>269</v>
      </c>
      <c r="AQ17" s="680"/>
      <c r="AR17" s="680"/>
      <c r="AS17" s="680"/>
      <c r="AT17" s="680"/>
      <c r="AU17" s="680"/>
      <c r="AV17" s="680"/>
      <c r="AW17" s="680"/>
      <c r="AX17" s="680"/>
      <c r="AY17" s="680"/>
      <c r="AZ17" s="680"/>
      <c r="BA17" s="680"/>
      <c r="BB17" s="680"/>
      <c r="BC17" s="680"/>
      <c r="BD17" s="680"/>
      <c r="BE17" s="680"/>
      <c r="BF17" s="681"/>
      <c r="BG17" s="682" t="s">
        <v>148</v>
      </c>
      <c r="BH17" s="683"/>
      <c r="BI17" s="683"/>
      <c r="BJ17" s="683"/>
      <c r="BK17" s="683"/>
      <c r="BL17" s="683"/>
      <c r="BM17" s="683"/>
      <c r="BN17" s="684"/>
      <c r="BO17" s="685" t="s">
        <v>236</v>
      </c>
      <c r="BP17" s="685"/>
      <c r="BQ17" s="685"/>
      <c r="BR17" s="685"/>
      <c r="BS17" s="691" t="s">
        <v>148</v>
      </c>
      <c r="BT17" s="683"/>
      <c r="BU17" s="683"/>
      <c r="BV17" s="683"/>
      <c r="BW17" s="683"/>
      <c r="BX17" s="683"/>
      <c r="BY17" s="683"/>
      <c r="BZ17" s="683"/>
      <c r="CA17" s="683"/>
      <c r="CB17" s="692"/>
      <c r="CD17" s="697" t="s">
        <v>270</v>
      </c>
      <c r="CE17" s="698"/>
      <c r="CF17" s="698"/>
      <c r="CG17" s="698"/>
      <c r="CH17" s="698"/>
      <c r="CI17" s="698"/>
      <c r="CJ17" s="698"/>
      <c r="CK17" s="698"/>
      <c r="CL17" s="698"/>
      <c r="CM17" s="698"/>
      <c r="CN17" s="698"/>
      <c r="CO17" s="698"/>
      <c r="CP17" s="698"/>
      <c r="CQ17" s="699"/>
      <c r="CR17" s="682">
        <v>507309</v>
      </c>
      <c r="CS17" s="683"/>
      <c r="CT17" s="683"/>
      <c r="CU17" s="683"/>
      <c r="CV17" s="683"/>
      <c r="CW17" s="683"/>
      <c r="CX17" s="683"/>
      <c r="CY17" s="684"/>
      <c r="CZ17" s="685">
        <v>12.2</v>
      </c>
      <c r="DA17" s="685"/>
      <c r="DB17" s="685"/>
      <c r="DC17" s="685"/>
      <c r="DD17" s="691" t="s">
        <v>139</v>
      </c>
      <c r="DE17" s="683"/>
      <c r="DF17" s="683"/>
      <c r="DG17" s="683"/>
      <c r="DH17" s="683"/>
      <c r="DI17" s="683"/>
      <c r="DJ17" s="683"/>
      <c r="DK17" s="683"/>
      <c r="DL17" s="683"/>
      <c r="DM17" s="683"/>
      <c r="DN17" s="683"/>
      <c r="DO17" s="683"/>
      <c r="DP17" s="684"/>
      <c r="DQ17" s="691">
        <v>507309</v>
      </c>
      <c r="DR17" s="683"/>
      <c r="DS17" s="683"/>
      <c r="DT17" s="683"/>
      <c r="DU17" s="683"/>
      <c r="DV17" s="683"/>
      <c r="DW17" s="683"/>
      <c r="DX17" s="683"/>
      <c r="DY17" s="683"/>
      <c r="DZ17" s="683"/>
      <c r="EA17" s="683"/>
      <c r="EB17" s="683"/>
      <c r="EC17" s="692"/>
    </row>
    <row r="18" spans="2:133" ht="11.25" customHeight="1" x14ac:dyDescent="0.15">
      <c r="B18" s="679" t="s">
        <v>271</v>
      </c>
      <c r="C18" s="680"/>
      <c r="D18" s="680"/>
      <c r="E18" s="680"/>
      <c r="F18" s="680"/>
      <c r="G18" s="680"/>
      <c r="H18" s="680"/>
      <c r="I18" s="680"/>
      <c r="J18" s="680"/>
      <c r="K18" s="680"/>
      <c r="L18" s="680"/>
      <c r="M18" s="680"/>
      <c r="N18" s="680"/>
      <c r="O18" s="680"/>
      <c r="P18" s="680"/>
      <c r="Q18" s="681"/>
      <c r="R18" s="682">
        <v>1503757</v>
      </c>
      <c r="S18" s="683"/>
      <c r="T18" s="683"/>
      <c r="U18" s="683"/>
      <c r="V18" s="683"/>
      <c r="W18" s="683"/>
      <c r="X18" s="683"/>
      <c r="Y18" s="684"/>
      <c r="Z18" s="685">
        <v>35.4</v>
      </c>
      <c r="AA18" s="685"/>
      <c r="AB18" s="685"/>
      <c r="AC18" s="685"/>
      <c r="AD18" s="686">
        <v>1226128</v>
      </c>
      <c r="AE18" s="686"/>
      <c r="AF18" s="686"/>
      <c r="AG18" s="686"/>
      <c r="AH18" s="686"/>
      <c r="AI18" s="686"/>
      <c r="AJ18" s="686"/>
      <c r="AK18" s="686"/>
      <c r="AL18" s="687">
        <v>89.8</v>
      </c>
      <c r="AM18" s="688"/>
      <c r="AN18" s="688"/>
      <c r="AO18" s="689"/>
      <c r="AP18" s="679" t="s">
        <v>272</v>
      </c>
      <c r="AQ18" s="680"/>
      <c r="AR18" s="680"/>
      <c r="AS18" s="680"/>
      <c r="AT18" s="680"/>
      <c r="AU18" s="680"/>
      <c r="AV18" s="680"/>
      <c r="AW18" s="680"/>
      <c r="AX18" s="680"/>
      <c r="AY18" s="680"/>
      <c r="AZ18" s="680"/>
      <c r="BA18" s="680"/>
      <c r="BB18" s="680"/>
      <c r="BC18" s="680"/>
      <c r="BD18" s="680"/>
      <c r="BE18" s="680"/>
      <c r="BF18" s="681"/>
      <c r="BG18" s="682" t="s">
        <v>148</v>
      </c>
      <c r="BH18" s="683"/>
      <c r="BI18" s="683"/>
      <c r="BJ18" s="683"/>
      <c r="BK18" s="683"/>
      <c r="BL18" s="683"/>
      <c r="BM18" s="683"/>
      <c r="BN18" s="684"/>
      <c r="BO18" s="685" t="s">
        <v>236</v>
      </c>
      <c r="BP18" s="685"/>
      <c r="BQ18" s="685"/>
      <c r="BR18" s="685"/>
      <c r="BS18" s="691" t="s">
        <v>139</v>
      </c>
      <c r="BT18" s="683"/>
      <c r="BU18" s="683"/>
      <c r="BV18" s="683"/>
      <c r="BW18" s="683"/>
      <c r="BX18" s="683"/>
      <c r="BY18" s="683"/>
      <c r="BZ18" s="683"/>
      <c r="CA18" s="683"/>
      <c r="CB18" s="692"/>
      <c r="CD18" s="697" t="s">
        <v>273</v>
      </c>
      <c r="CE18" s="698"/>
      <c r="CF18" s="698"/>
      <c r="CG18" s="698"/>
      <c r="CH18" s="698"/>
      <c r="CI18" s="698"/>
      <c r="CJ18" s="698"/>
      <c r="CK18" s="698"/>
      <c r="CL18" s="698"/>
      <c r="CM18" s="698"/>
      <c r="CN18" s="698"/>
      <c r="CO18" s="698"/>
      <c r="CP18" s="698"/>
      <c r="CQ18" s="699"/>
      <c r="CR18" s="682">
        <v>4853</v>
      </c>
      <c r="CS18" s="683"/>
      <c r="CT18" s="683"/>
      <c r="CU18" s="683"/>
      <c r="CV18" s="683"/>
      <c r="CW18" s="683"/>
      <c r="CX18" s="683"/>
      <c r="CY18" s="684"/>
      <c r="CZ18" s="685">
        <v>0.1</v>
      </c>
      <c r="DA18" s="685"/>
      <c r="DB18" s="685"/>
      <c r="DC18" s="685"/>
      <c r="DD18" s="691" t="s">
        <v>236</v>
      </c>
      <c r="DE18" s="683"/>
      <c r="DF18" s="683"/>
      <c r="DG18" s="683"/>
      <c r="DH18" s="683"/>
      <c r="DI18" s="683"/>
      <c r="DJ18" s="683"/>
      <c r="DK18" s="683"/>
      <c r="DL18" s="683"/>
      <c r="DM18" s="683"/>
      <c r="DN18" s="683"/>
      <c r="DO18" s="683"/>
      <c r="DP18" s="684"/>
      <c r="DQ18" s="691">
        <v>4853</v>
      </c>
      <c r="DR18" s="683"/>
      <c r="DS18" s="683"/>
      <c r="DT18" s="683"/>
      <c r="DU18" s="683"/>
      <c r="DV18" s="683"/>
      <c r="DW18" s="683"/>
      <c r="DX18" s="683"/>
      <c r="DY18" s="683"/>
      <c r="DZ18" s="683"/>
      <c r="EA18" s="683"/>
      <c r="EB18" s="683"/>
      <c r="EC18" s="692"/>
    </row>
    <row r="19" spans="2:133" ht="11.25" customHeight="1" x14ac:dyDescent="0.15">
      <c r="B19" s="679" t="s">
        <v>274</v>
      </c>
      <c r="C19" s="680"/>
      <c r="D19" s="680"/>
      <c r="E19" s="680"/>
      <c r="F19" s="680"/>
      <c r="G19" s="680"/>
      <c r="H19" s="680"/>
      <c r="I19" s="680"/>
      <c r="J19" s="680"/>
      <c r="K19" s="680"/>
      <c r="L19" s="680"/>
      <c r="M19" s="680"/>
      <c r="N19" s="680"/>
      <c r="O19" s="680"/>
      <c r="P19" s="680"/>
      <c r="Q19" s="681"/>
      <c r="R19" s="682">
        <v>1226128</v>
      </c>
      <c r="S19" s="683"/>
      <c r="T19" s="683"/>
      <c r="U19" s="683"/>
      <c r="V19" s="683"/>
      <c r="W19" s="683"/>
      <c r="X19" s="683"/>
      <c r="Y19" s="684"/>
      <c r="Z19" s="685">
        <v>28.9</v>
      </c>
      <c r="AA19" s="685"/>
      <c r="AB19" s="685"/>
      <c r="AC19" s="685"/>
      <c r="AD19" s="686">
        <v>1226128</v>
      </c>
      <c r="AE19" s="686"/>
      <c r="AF19" s="686"/>
      <c r="AG19" s="686"/>
      <c r="AH19" s="686"/>
      <c r="AI19" s="686"/>
      <c r="AJ19" s="686"/>
      <c r="AK19" s="686"/>
      <c r="AL19" s="687">
        <v>89.8</v>
      </c>
      <c r="AM19" s="688"/>
      <c r="AN19" s="688"/>
      <c r="AO19" s="689"/>
      <c r="AP19" s="679" t="s">
        <v>275</v>
      </c>
      <c r="AQ19" s="680"/>
      <c r="AR19" s="680"/>
      <c r="AS19" s="680"/>
      <c r="AT19" s="680"/>
      <c r="AU19" s="680"/>
      <c r="AV19" s="680"/>
      <c r="AW19" s="680"/>
      <c r="AX19" s="680"/>
      <c r="AY19" s="680"/>
      <c r="AZ19" s="680"/>
      <c r="BA19" s="680"/>
      <c r="BB19" s="680"/>
      <c r="BC19" s="680"/>
      <c r="BD19" s="680"/>
      <c r="BE19" s="680"/>
      <c r="BF19" s="681"/>
      <c r="BG19" s="682" t="s">
        <v>236</v>
      </c>
      <c r="BH19" s="683"/>
      <c r="BI19" s="683"/>
      <c r="BJ19" s="683"/>
      <c r="BK19" s="683"/>
      <c r="BL19" s="683"/>
      <c r="BM19" s="683"/>
      <c r="BN19" s="684"/>
      <c r="BO19" s="685" t="s">
        <v>139</v>
      </c>
      <c r="BP19" s="685"/>
      <c r="BQ19" s="685"/>
      <c r="BR19" s="685"/>
      <c r="BS19" s="691" t="s">
        <v>148</v>
      </c>
      <c r="BT19" s="683"/>
      <c r="BU19" s="683"/>
      <c r="BV19" s="683"/>
      <c r="BW19" s="683"/>
      <c r="BX19" s="683"/>
      <c r="BY19" s="683"/>
      <c r="BZ19" s="683"/>
      <c r="CA19" s="683"/>
      <c r="CB19" s="692"/>
      <c r="CD19" s="697" t="s">
        <v>276</v>
      </c>
      <c r="CE19" s="698"/>
      <c r="CF19" s="698"/>
      <c r="CG19" s="698"/>
      <c r="CH19" s="698"/>
      <c r="CI19" s="698"/>
      <c r="CJ19" s="698"/>
      <c r="CK19" s="698"/>
      <c r="CL19" s="698"/>
      <c r="CM19" s="698"/>
      <c r="CN19" s="698"/>
      <c r="CO19" s="698"/>
      <c r="CP19" s="698"/>
      <c r="CQ19" s="699"/>
      <c r="CR19" s="682" t="s">
        <v>236</v>
      </c>
      <c r="CS19" s="683"/>
      <c r="CT19" s="683"/>
      <c r="CU19" s="683"/>
      <c r="CV19" s="683"/>
      <c r="CW19" s="683"/>
      <c r="CX19" s="683"/>
      <c r="CY19" s="684"/>
      <c r="CZ19" s="685" t="s">
        <v>148</v>
      </c>
      <c r="DA19" s="685"/>
      <c r="DB19" s="685"/>
      <c r="DC19" s="685"/>
      <c r="DD19" s="691" t="s">
        <v>139</v>
      </c>
      <c r="DE19" s="683"/>
      <c r="DF19" s="683"/>
      <c r="DG19" s="683"/>
      <c r="DH19" s="683"/>
      <c r="DI19" s="683"/>
      <c r="DJ19" s="683"/>
      <c r="DK19" s="683"/>
      <c r="DL19" s="683"/>
      <c r="DM19" s="683"/>
      <c r="DN19" s="683"/>
      <c r="DO19" s="683"/>
      <c r="DP19" s="684"/>
      <c r="DQ19" s="691" t="s">
        <v>139</v>
      </c>
      <c r="DR19" s="683"/>
      <c r="DS19" s="683"/>
      <c r="DT19" s="683"/>
      <c r="DU19" s="683"/>
      <c r="DV19" s="683"/>
      <c r="DW19" s="683"/>
      <c r="DX19" s="683"/>
      <c r="DY19" s="683"/>
      <c r="DZ19" s="683"/>
      <c r="EA19" s="683"/>
      <c r="EB19" s="683"/>
      <c r="EC19" s="692"/>
    </row>
    <row r="20" spans="2:133" ht="11.25" customHeight="1" x14ac:dyDescent="0.15">
      <c r="B20" s="679" t="s">
        <v>277</v>
      </c>
      <c r="C20" s="680"/>
      <c r="D20" s="680"/>
      <c r="E20" s="680"/>
      <c r="F20" s="680"/>
      <c r="G20" s="680"/>
      <c r="H20" s="680"/>
      <c r="I20" s="680"/>
      <c r="J20" s="680"/>
      <c r="K20" s="680"/>
      <c r="L20" s="680"/>
      <c r="M20" s="680"/>
      <c r="N20" s="680"/>
      <c r="O20" s="680"/>
      <c r="P20" s="680"/>
      <c r="Q20" s="681"/>
      <c r="R20" s="682">
        <v>277629</v>
      </c>
      <c r="S20" s="683"/>
      <c r="T20" s="683"/>
      <c r="U20" s="683"/>
      <c r="V20" s="683"/>
      <c r="W20" s="683"/>
      <c r="X20" s="683"/>
      <c r="Y20" s="684"/>
      <c r="Z20" s="685">
        <v>6.5</v>
      </c>
      <c r="AA20" s="685"/>
      <c r="AB20" s="685"/>
      <c r="AC20" s="685"/>
      <c r="AD20" s="686" t="s">
        <v>139</v>
      </c>
      <c r="AE20" s="686"/>
      <c r="AF20" s="686"/>
      <c r="AG20" s="686"/>
      <c r="AH20" s="686"/>
      <c r="AI20" s="686"/>
      <c r="AJ20" s="686"/>
      <c r="AK20" s="686"/>
      <c r="AL20" s="687" t="s">
        <v>139</v>
      </c>
      <c r="AM20" s="688"/>
      <c r="AN20" s="688"/>
      <c r="AO20" s="689"/>
      <c r="AP20" s="679" t="s">
        <v>278</v>
      </c>
      <c r="AQ20" s="680"/>
      <c r="AR20" s="680"/>
      <c r="AS20" s="680"/>
      <c r="AT20" s="680"/>
      <c r="AU20" s="680"/>
      <c r="AV20" s="680"/>
      <c r="AW20" s="680"/>
      <c r="AX20" s="680"/>
      <c r="AY20" s="680"/>
      <c r="AZ20" s="680"/>
      <c r="BA20" s="680"/>
      <c r="BB20" s="680"/>
      <c r="BC20" s="680"/>
      <c r="BD20" s="680"/>
      <c r="BE20" s="680"/>
      <c r="BF20" s="681"/>
      <c r="BG20" s="682" t="s">
        <v>148</v>
      </c>
      <c r="BH20" s="683"/>
      <c r="BI20" s="683"/>
      <c r="BJ20" s="683"/>
      <c r="BK20" s="683"/>
      <c r="BL20" s="683"/>
      <c r="BM20" s="683"/>
      <c r="BN20" s="684"/>
      <c r="BO20" s="685" t="s">
        <v>236</v>
      </c>
      <c r="BP20" s="685"/>
      <c r="BQ20" s="685"/>
      <c r="BR20" s="685"/>
      <c r="BS20" s="691" t="s">
        <v>139</v>
      </c>
      <c r="BT20" s="683"/>
      <c r="BU20" s="683"/>
      <c r="BV20" s="683"/>
      <c r="BW20" s="683"/>
      <c r="BX20" s="683"/>
      <c r="BY20" s="683"/>
      <c r="BZ20" s="683"/>
      <c r="CA20" s="683"/>
      <c r="CB20" s="692"/>
      <c r="CD20" s="697" t="s">
        <v>279</v>
      </c>
      <c r="CE20" s="698"/>
      <c r="CF20" s="698"/>
      <c r="CG20" s="698"/>
      <c r="CH20" s="698"/>
      <c r="CI20" s="698"/>
      <c r="CJ20" s="698"/>
      <c r="CK20" s="698"/>
      <c r="CL20" s="698"/>
      <c r="CM20" s="698"/>
      <c r="CN20" s="698"/>
      <c r="CO20" s="698"/>
      <c r="CP20" s="698"/>
      <c r="CQ20" s="699"/>
      <c r="CR20" s="682">
        <v>4161610</v>
      </c>
      <c r="CS20" s="683"/>
      <c r="CT20" s="683"/>
      <c r="CU20" s="683"/>
      <c r="CV20" s="683"/>
      <c r="CW20" s="683"/>
      <c r="CX20" s="683"/>
      <c r="CY20" s="684"/>
      <c r="CZ20" s="685">
        <v>100</v>
      </c>
      <c r="DA20" s="685"/>
      <c r="DB20" s="685"/>
      <c r="DC20" s="685"/>
      <c r="DD20" s="691">
        <v>1906210</v>
      </c>
      <c r="DE20" s="683"/>
      <c r="DF20" s="683"/>
      <c r="DG20" s="683"/>
      <c r="DH20" s="683"/>
      <c r="DI20" s="683"/>
      <c r="DJ20" s="683"/>
      <c r="DK20" s="683"/>
      <c r="DL20" s="683"/>
      <c r="DM20" s="683"/>
      <c r="DN20" s="683"/>
      <c r="DO20" s="683"/>
      <c r="DP20" s="684"/>
      <c r="DQ20" s="691">
        <v>1953074</v>
      </c>
      <c r="DR20" s="683"/>
      <c r="DS20" s="683"/>
      <c r="DT20" s="683"/>
      <c r="DU20" s="683"/>
      <c r="DV20" s="683"/>
      <c r="DW20" s="683"/>
      <c r="DX20" s="683"/>
      <c r="DY20" s="683"/>
      <c r="DZ20" s="683"/>
      <c r="EA20" s="683"/>
      <c r="EB20" s="683"/>
      <c r="EC20" s="692"/>
    </row>
    <row r="21" spans="2:133" ht="11.25" customHeight="1" x14ac:dyDescent="0.15">
      <c r="B21" s="679" t="s">
        <v>280</v>
      </c>
      <c r="C21" s="680"/>
      <c r="D21" s="680"/>
      <c r="E21" s="680"/>
      <c r="F21" s="680"/>
      <c r="G21" s="680"/>
      <c r="H21" s="680"/>
      <c r="I21" s="680"/>
      <c r="J21" s="680"/>
      <c r="K21" s="680"/>
      <c r="L21" s="680"/>
      <c r="M21" s="680"/>
      <c r="N21" s="680"/>
      <c r="O21" s="680"/>
      <c r="P21" s="680"/>
      <c r="Q21" s="681"/>
      <c r="R21" s="682" t="s">
        <v>148</v>
      </c>
      <c r="S21" s="683"/>
      <c r="T21" s="683"/>
      <c r="U21" s="683"/>
      <c r="V21" s="683"/>
      <c r="W21" s="683"/>
      <c r="X21" s="683"/>
      <c r="Y21" s="684"/>
      <c r="Z21" s="685" t="s">
        <v>236</v>
      </c>
      <c r="AA21" s="685"/>
      <c r="AB21" s="685"/>
      <c r="AC21" s="685"/>
      <c r="AD21" s="686" t="s">
        <v>236</v>
      </c>
      <c r="AE21" s="686"/>
      <c r="AF21" s="686"/>
      <c r="AG21" s="686"/>
      <c r="AH21" s="686"/>
      <c r="AI21" s="686"/>
      <c r="AJ21" s="686"/>
      <c r="AK21" s="686"/>
      <c r="AL21" s="687" t="s">
        <v>139</v>
      </c>
      <c r="AM21" s="688"/>
      <c r="AN21" s="688"/>
      <c r="AO21" s="689"/>
      <c r="AP21" s="700" t="s">
        <v>281</v>
      </c>
      <c r="AQ21" s="701"/>
      <c r="AR21" s="701"/>
      <c r="AS21" s="701"/>
      <c r="AT21" s="701"/>
      <c r="AU21" s="701"/>
      <c r="AV21" s="701"/>
      <c r="AW21" s="701"/>
      <c r="AX21" s="701"/>
      <c r="AY21" s="701"/>
      <c r="AZ21" s="701"/>
      <c r="BA21" s="701"/>
      <c r="BB21" s="701"/>
      <c r="BC21" s="701"/>
      <c r="BD21" s="701"/>
      <c r="BE21" s="701"/>
      <c r="BF21" s="702"/>
      <c r="BG21" s="682" t="s">
        <v>236</v>
      </c>
      <c r="BH21" s="683"/>
      <c r="BI21" s="683"/>
      <c r="BJ21" s="683"/>
      <c r="BK21" s="683"/>
      <c r="BL21" s="683"/>
      <c r="BM21" s="683"/>
      <c r="BN21" s="684"/>
      <c r="BO21" s="685" t="s">
        <v>236</v>
      </c>
      <c r="BP21" s="685"/>
      <c r="BQ21" s="685"/>
      <c r="BR21" s="685"/>
      <c r="BS21" s="691" t="s">
        <v>139</v>
      </c>
      <c r="BT21" s="683"/>
      <c r="BU21" s="683"/>
      <c r="BV21" s="683"/>
      <c r="BW21" s="683"/>
      <c r="BX21" s="683"/>
      <c r="BY21" s="683"/>
      <c r="BZ21" s="683"/>
      <c r="CA21" s="683"/>
      <c r="CB21" s="692"/>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9" t="s">
        <v>282</v>
      </c>
      <c r="C22" s="680"/>
      <c r="D22" s="680"/>
      <c r="E22" s="680"/>
      <c r="F22" s="680"/>
      <c r="G22" s="680"/>
      <c r="H22" s="680"/>
      <c r="I22" s="680"/>
      <c r="J22" s="680"/>
      <c r="K22" s="680"/>
      <c r="L22" s="680"/>
      <c r="M22" s="680"/>
      <c r="N22" s="680"/>
      <c r="O22" s="680"/>
      <c r="P22" s="680"/>
      <c r="Q22" s="681"/>
      <c r="R22" s="682">
        <v>1627062</v>
      </c>
      <c r="S22" s="683"/>
      <c r="T22" s="683"/>
      <c r="U22" s="683"/>
      <c r="V22" s="683"/>
      <c r="W22" s="683"/>
      <c r="X22" s="683"/>
      <c r="Y22" s="684"/>
      <c r="Z22" s="685">
        <v>38.299999999999997</v>
      </c>
      <c r="AA22" s="685"/>
      <c r="AB22" s="685"/>
      <c r="AC22" s="685"/>
      <c r="AD22" s="686">
        <v>1349433</v>
      </c>
      <c r="AE22" s="686"/>
      <c r="AF22" s="686"/>
      <c r="AG22" s="686"/>
      <c r="AH22" s="686"/>
      <c r="AI22" s="686"/>
      <c r="AJ22" s="686"/>
      <c r="AK22" s="686"/>
      <c r="AL22" s="687">
        <v>98.9</v>
      </c>
      <c r="AM22" s="688"/>
      <c r="AN22" s="688"/>
      <c r="AO22" s="689"/>
      <c r="AP22" s="700" t="s">
        <v>283</v>
      </c>
      <c r="AQ22" s="701"/>
      <c r="AR22" s="701"/>
      <c r="AS22" s="701"/>
      <c r="AT22" s="701"/>
      <c r="AU22" s="701"/>
      <c r="AV22" s="701"/>
      <c r="AW22" s="701"/>
      <c r="AX22" s="701"/>
      <c r="AY22" s="701"/>
      <c r="AZ22" s="701"/>
      <c r="BA22" s="701"/>
      <c r="BB22" s="701"/>
      <c r="BC22" s="701"/>
      <c r="BD22" s="701"/>
      <c r="BE22" s="701"/>
      <c r="BF22" s="702"/>
      <c r="BG22" s="682" t="s">
        <v>139</v>
      </c>
      <c r="BH22" s="683"/>
      <c r="BI22" s="683"/>
      <c r="BJ22" s="683"/>
      <c r="BK22" s="683"/>
      <c r="BL22" s="683"/>
      <c r="BM22" s="683"/>
      <c r="BN22" s="684"/>
      <c r="BO22" s="685" t="s">
        <v>148</v>
      </c>
      <c r="BP22" s="685"/>
      <c r="BQ22" s="685"/>
      <c r="BR22" s="685"/>
      <c r="BS22" s="691" t="s">
        <v>148</v>
      </c>
      <c r="BT22" s="683"/>
      <c r="BU22" s="683"/>
      <c r="BV22" s="683"/>
      <c r="BW22" s="683"/>
      <c r="BX22" s="683"/>
      <c r="BY22" s="683"/>
      <c r="BZ22" s="683"/>
      <c r="CA22" s="683"/>
      <c r="CB22" s="692"/>
      <c r="CD22" s="664" t="s">
        <v>284</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285</v>
      </c>
      <c r="C23" s="680"/>
      <c r="D23" s="680"/>
      <c r="E23" s="680"/>
      <c r="F23" s="680"/>
      <c r="G23" s="680"/>
      <c r="H23" s="680"/>
      <c r="I23" s="680"/>
      <c r="J23" s="680"/>
      <c r="K23" s="680"/>
      <c r="L23" s="680"/>
      <c r="M23" s="680"/>
      <c r="N23" s="680"/>
      <c r="O23" s="680"/>
      <c r="P23" s="680"/>
      <c r="Q23" s="681"/>
      <c r="R23" s="682" t="s">
        <v>236</v>
      </c>
      <c r="S23" s="683"/>
      <c r="T23" s="683"/>
      <c r="U23" s="683"/>
      <c r="V23" s="683"/>
      <c r="W23" s="683"/>
      <c r="X23" s="683"/>
      <c r="Y23" s="684"/>
      <c r="Z23" s="685" t="s">
        <v>139</v>
      </c>
      <c r="AA23" s="685"/>
      <c r="AB23" s="685"/>
      <c r="AC23" s="685"/>
      <c r="AD23" s="686" t="s">
        <v>139</v>
      </c>
      <c r="AE23" s="686"/>
      <c r="AF23" s="686"/>
      <c r="AG23" s="686"/>
      <c r="AH23" s="686"/>
      <c r="AI23" s="686"/>
      <c r="AJ23" s="686"/>
      <c r="AK23" s="686"/>
      <c r="AL23" s="687" t="s">
        <v>236</v>
      </c>
      <c r="AM23" s="688"/>
      <c r="AN23" s="688"/>
      <c r="AO23" s="689"/>
      <c r="AP23" s="700" t="s">
        <v>286</v>
      </c>
      <c r="AQ23" s="701"/>
      <c r="AR23" s="701"/>
      <c r="AS23" s="701"/>
      <c r="AT23" s="701"/>
      <c r="AU23" s="701"/>
      <c r="AV23" s="701"/>
      <c r="AW23" s="701"/>
      <c r="AX23" s="701"/>
      <c r="AY23" s="701"/>
      <c r="AZ23" s="701"/>
      <c r="BA23" s="701"/>
      <c r="BB23" s="701"/>
      <c r="BC23" s="701"/>
      <c r="BD23" s="701"/>
      <c r="BE23" s="701"/>
      <c r="BF23" s="702"/>
      <c r="BG23" s="682" t="s">
        <v>148</v>
      </c>
      <c r="BH23" s="683"/>
      <c r="BI23" s="683"/>
      <c r="BJ23" s="683"/>
      <c r="BK23" s="683"/>
      <c r="BL23" s="683"/>
      <c r="BM23" s="683"/>
      <c r="BN23" s="684"/>
      <c r="BO23" s="685" t="s">
        <v>139</v>
      </c>
      <c r="BP23" s="685"/>
      <c r="BQ23" s="685"/>
      <c r="BR23" s="685"/>
      <c r="BS23" s="691" t="s">
        <v>236</v>
      </c>
      <c r="BT23" s="683"/>
      <c r="BU23" s="683"/>
      <c r="BV23" s="683"/>
      <c r="BW23" s="683"/>
      <c r="BX23" s="683"/>
      <c r="BY23" s="683"/>
      <c r="BZ23" s="683"/>
      <c r="CA23" s="683"/>
      <c r="CB23" s="692"/>
      <c r="CD23" s="664" t="s">
        <v>225</v>
      </c>
      <c r="CE23" s="665"/>
      <c r="CF23" s="665"/>
      <c r="CG23" s="665"/>
      <c r="CH23" s="665"/>
      <c r="CI23" s="665"/>
      <c r="CJ23" s="665"/>
      <c r="CK23" s="665"/>
      <c r="CL23" s="665"/>
      <c r="CM23" s="665"/>
      <c r="CN23" s="665"/>
      <c r="CO23" s="665"/>
      <c r="CP23" s="665"/>
      <c r="CQ23" s="666"/>
      <c r="CR23" s="664" t="s">
        <v>287</v>
      </c>
      <c r="CS23" s="665"/>
      <c r="CT23" s="665"/>
      <c r="CU23" s="665"/>
      <c r="CV23" s="665"/>
      <c r="CW23" s="665"/>
      <c r="CX23" s="665"/>
      <c r="CY23" s="666"/>
      <c r="CZ23" s="664" t="s">
        <v>288</v>
      </c>
      <c r="DA23" s="665"/>
      <c r="DB23" s="665"/>
      <c r="DC23" s="666"/>
      <c r="DD23" s="664" t="s">
        <v>289</v>
      </c>
      <c r="DE23" s="665"/>
      <c r="DF23" s="665"/>
      <c r="DG23" s="665"/>
      <c r="DH23" s="665"/>
      <c r="DI23" s="665"/>
      <c r="DJ23" s="665"/>
      <c r="DK23" s="666"/>
      <c r="DL23" s="712" t="s">
        <v>290</v>
      </c>
      <c r="DM23" s="713"/>
      <c r="DN23" s="713"/>
      <c r="DO23" s="713"/>
      <c r="DP23" s="713"/>
      <c r="DQ23" s="713"/>
      <c r="DR23" s="713"/>
      <c r="DS23" s="713"/>
      <c r="DT23" s="713"/>
      <c r="DU23" s="713"/>
      <c r="DV23" s="714"/>
      <c r="DW23" s="664" t="s">
        <v>291</v>
      </c>
      <c r="DX23" s="665"/>
      <c r="DY23" s="665"/>
      <c r="DZ23" s="665"/>
      <c r="EA23" s="665"/>
      <c r="EB23" s="665"/>
      <c r="EC23" s="666"/>
    </row>
    <row r="24" spans="2:133" ht="11.25" customHeight="1" x14ac:dyDescent="0.15">
      <c r="B24" s="679" t="s">
        <v>292</v>
      </c>
      <c r="C24" s="680"/>
      <c r="D24" s="680"/>
      <c r="E24" s="680"/>
      <c r="F24" s="680"/>
      <c r="G24" s="680"/>
      <c r="H24" s="680"/>
      <c r="I24" s="680"/>
      <c r="J24" s="680"/>
      <c r="K24" s="680"/>
      <c r="L24" s="680"/>
      <c r="M24" s="680"/>
      <c r="N24" s="680"/>
      <c r="O24" s="680"/>
      <c r="P24" s="680"/>
      <c r="Q24" s="681"/>
      <c r="R24" s="682">
        <v>544</v>
      </c>
      <c r="S24" s="683"/>
      <c r="T24" s="683"/>
      <c r="U24" s="683"/>
      <c r="V24" s="683"/>
      <c r="W24" s="683"/>
      <c r="X24" s="683"/>
      <c r="Y24" s="684"/>
      <c r="Z24" s="685">
        <v>0</v>
      </c>
      <c r="AA24" s="685"/>
      <c r="AB24" s="685"/>
      <c r="AC24" s="685"/>
      <c r="AD24" s="686" t="s">
        <v>236</v>
      </c>
      <c r="AE24" s="686"/>
      <c r="AF24" s="686"/>
      <c r="AG24" s="686"/>
      <c r="AH24" s="686"/>
      <c r="AI24" s="686"/>
      <c r="AJ24" s="686"/>
      <c r="AK24" s="686"/>
      <c r="AL24" s="687" t="s">
        <v>139</v>
      </c>
      <c r="AM24" s="688"/>
      <c r="AN24" s="688"/>
      <c r="AO24" s="689"/>
      <c r="AP24" s="700" t="s">
        <v>293</v>
      </c>
      <c r="AQ24" s="701"/>
      <c r="AR24" s="701"/>
      <c r="AS24" s="701"/>
      <c r="AT24" s="701"/>
      <c r="AU24" s="701"/>
      <c r="AV24" s="701"/>
      <c r="AW24" s="701"/>
      <c r="AX24" s="701"/>
      <c r="AY24" s="701"/>
      <c r="AZ24" s="701"/>
      <c r="BA24" s="701"/>
      <c r="BB24" s="701"/>
      <c r="BC24" s="701"/>
      <c r="BD24" s="701"/>
      <c r="BE24" s="701"/>
      <c r="BF24" s="702"/>
      <c r="BG24" s="682" t="s">
        <v>139</v>
      </c>
      <c r="BH24" s="683"/>
      <c r="BI24" s="683"/>
      <c r="BJ24" s="683"/>
      <c r="BK24" s="683"/>
      <c r="BL24" s="683"/>
      <c r="BM24" s="683"/>
      <c r="BN24" s="684"/>
      <c r="BO24" s="685" t="s">
        <v>139</v>
      </c>
      <c r="BP24" s="685"/>
      <c r="BQ24" s="685"/>
      <c r="BR24" s="685"/>
      <c r="BS24" s="691" t="s">
        <v>148</v>
      </c>
      <c r="BT24" s="683"/>
      <c r="BU24" s="683"/>
      <c r="BV24" s="683"/>
      <c r="BW24" s="683"/>
      <c r="BX24" s="683"/>
      <c r="BY24" s="683"/>
      <c r="BZ24" s="683"/>
      <c r="CA24" s="683"/>
      <c r="CB24" s="692"/>
      <c r="CD24" s="693" t="s">
        <v>294</v>
      </c>
      <c r="CE24" s="694"/>
      <c r="CF24" s="694"/>
      <c r="CG24" s="694"/>
      <c r="CH24" s="694"/>
      <c r="CI24" s="694"/>
      <c r="CJ24" s="694"/>
      <c r="CK24" s="694"/>
      <c r="CL24" s="694"/>
      <c r="CM24" s="694"/>
      <c r="CN24" s="694"/>
      <c r="CO24" s="694"/>
      <c r="CP24" s="694"/>
      <c r="CQ24" s="695"/>
      <c r="CR24" s="671">
        <v>980985</v>
      </c>
      <c r="CS24" s="672"/>
      <c r="CT24" s="672"/>
      <c r="CU24" s="672"/>
      <c r="CV24" s="672"/>
      <c r="CW24" s="672"/>
      <c r="CX24" s="672"/>
      <c r="CY24" s="673"/>
      <c r="CZ24" s="676">
        <v>23.6</v>
      </c>
      <c r="DA24" s="677"/>
      <c r="DB24" s="677"/>
      <c r="DC24" s="696"/>
      <c r="DD24" s="715">
        <v>885225</v>
      </c>
      <c r="DE24" s="672"/>
      <c r="DF24" s="672"/>
      <c r="DG24" s="672"/>
      <c r="DH24" s="672"/>
      <c r="DI24" s="672"/>
      <c r="DJ24" s="672"/>
      <c r="DK24" s="673"/>
      <c r="DL24" s="715">
        <v>864456</v>
      </c>
      <c r="DM24" s="672"/>
      <c r="DN24" s="672"/>
      <c r="DO24" s="672"/>
      <c r="DP24" s="672"/>
      <c r="DQ24" s="672"/>
      <c r="DR24" s="672"/>
      <c r="DS24" s="672"/>
      <c r="DT24" s="672"/>
      <c r="DU24" s="672"/>
      <c r="DV24" s="673"/>
      <c r="DW24" s="676">
        <v>61.2</v>
      </c>
      <c r="DX24" s="677"/>
      <c r="DY24" s="677"/>
      <c r="DZ24" s="677"/>
      <c r="EA24" s="677"/>
      <c r="EB24" s="677"/>
      <c r="EC24" s="678"/>
    </row>
    <row r="25" spans="2:133" ht="11.25" customHeight="1" x14ac:dyDescent="0.15">
      <c r="B25" s="679" t="s">
        <v>295</v>
      </c>
      <c r="C25" s="680"/>
      <c r="D25" s="680"/>
      <c r="E25" s="680"/>
      <c r="F25" s="680"/>
      <c r="G25" s="680"/>
      <c r="H25" s="680"/>
      <c r="I25" s="680"/>
      <c r="J25" s="680"/>
      <c r="K25" s="680"/>
      <c r="L25" s="680"/>
      <c r="M25" s="680"/>
      <c r="N25" s="680"/>
      <c r="O25" s="680"/>
      <c r="P25" s="680"/>
      <c r="Q25" s="681"/>
      <c r="R25" s="682">
        <v>27535</v>
      </c>
      <c r="S25" s="683"/>
      <c r="T25" s="683"/>
      <c r="U25" s="683"/>
      <c r="V25" s="683"/>
      <c r="W25" s="683"/>
      <c r="X25" s="683"/>
      <c r="Y25" s="684"/>
      <c r="Z25" s="685">
        <v>0.6</v>
      </c>
      <c r="AA25" s="685"/>
      <c r="AB25" s="685"/>
      <c r="AC25" s="685"/>
      <c r="AD25" s="686">
        <v>920</v>
      </c>
      <c r="AE25" s="686"/>
      <c r="AF25" s="686"/>
      <c r="AG25" s="686"/>
      <c r="AH25" s="686"/>
      <c r="AI25" s="686"/>
      <c r="AJ25" s="686"/>
      <c r="AK25" s="686"/>
      <c r="AL25" s="687">
        <v>0.1</v>
      </c>
      <c r="AM25" s="688"/>
      <c r="AN25" s="688"/>
      <c r="AO25" s="689"/>
      <c r="AP25" s="700" t="s">
        <v>296</v>
      </c>
      <c r="AQ25" s="701"/>
      <c r="AR25" s="701"/>
      <c r="AS25" s="701"/>
      <c r="AT25" s="701"/>
      <c r="AU25" s="701"/>
      <c r="AV25" s="701"/>
      <c r="AW25" s="701"/>
      <c r="AX25" s="701"/>
      <c r="AY25" s="701"/>
      <c r="AZ25" s="701"/>
      <c r="BA25" s="701"/>
      <c r="BB25" s="701"/>
      <c r="BC25" s="701"/>
      <c r="BD25" s="701"/>
      <c r="BE25" s="701"/>
      <c r="BF25" s="702"/>
      <c r="BG25" s="682" t="s">
        <v>139</v>
      </c>
      <c r="BH25" s="683"/>
      <c r="BI25" s="683"/>
      <c r="BJ25" s="683"/>
      <c r="BK25" s="683"/>
      <c r="BL25" s="683"/>
      <c r="BM25" s="683"/>
      <c r="BN25" s="684"/>
      <c r="BO25" s="685" t="s">
        <v>236</v>
      </c>
      <c r="BP25" s="685"/>
      <c r="BQ25" s="685"/>
      <c r="BR25" s="685"/>
      <c r="BS25" s="691" t="s">
        <v>139</v>
      </c>
      <c r="BT25" s="683"/>
      <c r="BU25" s="683"/>
      <c r="BV25" s="683"/>
      <c r="BW25" s="683"/>
      <c r="BX25" s="683"/>
      <c r="BY25" s="683"/>
      <c r="BZ25" s="683"/>
      <c r="CA25" s="683"/>
      <c r="CB25" s="692"/>
      <c r="CD25" s="697" t="s">
        <v>297</v>
      </c>
      <c r="CE25" s="698"/>
      <c r="CF25" s="698"/>
      <c r="CG25" s="698"/>
      <c r="CH25" s="698"/>
      <c r="CI25" s="698"/>
      <c r="CJ25" s="698"/>
      <c r="CK25" s="698"/>
      <c r="CL25" s="698"/>
      <c r="CM25" s="698"/>
      <c r="CN25" s="698"/>
      <c r="CO25" s="698"/>
      <c r="CP25" s="698"/>
      <c r="CQ25" s="699"/>
      <c r="CR25" s="682">
        <v>442393</v>
      </c>
      <c r="CS25" s="718"/>
      <c r="CT25" s="718"/>
      <c r="CU25" s="718"/>
      <c r="CV25" s="718"/>
      <c r="CW25" s="718"/>
      <c r="CX25" s="718"/>
      <c r="CY25" s="719"/>
      <c r="CZ25" s="687">
        <v>10.6</v>
      </c>
      <c r="DA25" s="716"/>
      <c r="DB25" s="716"/>
      <c r="DC25" s="720"/>
      <c r="DD25" s="691">
        <v>363920</v>
      </c>
      <c r="DE25" s="718"/>
      <c r="DF25" s="718"/>
      <c r="DG25" s="718"/>
      <c r="DH25" s="718"/>
      <c r="DI25" s="718"/>
      <c r="DJ25" s="718"/>
      <c r="DK25" s="719"/>
      <c r="DL25" s="691">
        <v>343757</v>
      </c>
      <c r="DM25" s="718"/>
      <c r="DN25" s="718"/>
      <c r="DO25" s="718"/>
      <c r="DP25" s="718"/>
      <c r="DQ25" s="718"/>
      <c r="DR25" s="718"/>
      <c r="DS25" s="718"/>
      <c r="DT25" s="718"/>
      <c r="DU25" s="718"/>
      <c r="DV25" s="719"/>
      <c r="DW25" s="687">
        <v>24.3</v>
      </c>
      <c r="DX25" s="716"/>
      <c r="DY25" s="716"/>
      <c r="DZ25" s="716"/>
      <c r="EA25" s="716"/>
      <c r="EB25" s="716"/>
      <c r="EC25" s="717"/>
    </row>
    <row r="26" spans="2:133" ht="11.25" customHeight="1" x14ac:dyDescent="0.15">
      <c r="B26" s="679" t="s">
        <v>298</v>
      </c>
      <c r="C26" s="680"/>
      <c r="D26" s="680"/>
      <c r="E26" s="680"/>
      <c r="F26" s="680"/>
      <c r="G26" s="680"/>
      <c r="H26" s="680"/>
      <c r="I26" s="680"/>
      <c r="J26" s="680"/>
      <c r="K26" s="680"/>
      <c r="L26" s="680"/>
      <c r="M26" s="680"/>
      <c r="N26" s="680"/>
      <c r="O26" s="680"/>
      <c r="P26" s="680"/>
      <c r="Q26" s="681"/>
      <c r="R26" s="682">
        <v>2094</v>
      </c>
      <c r="S26" s="683"/>
      <c r="T26" s="683"/>
      <c r="U26" s="683"/>
      <c r="V26" s="683"/>
      <c r="W26" s="683"/>
      <c r="X26" s="683"/>
      <c r="Y26" s="684"/>
      <c r="Z26" s="685">
        <v>0</v>
      </c>
      <c r="AA26" s="685"/>
      <c r="AB26" s="685"/>
      <c r="AC26" s="685"/>
      <c r="AD26" s="686" t="s">
        <v>236</v>
      </c>
      <c r="AE26" s="686"/>
      <c r="AF26" s="686"/>
      <c r="AG26" s="686"/>
      <c r="AH26" s="686"/>
      <c r="AI26" s="686"/>
      <c r="AJ26" s="686"/>
      <c r="AK26" s="686"/>
      <c r="AL26" s="687" t="s">
        <v>139</v>
      </c>
      <c r="AM26" s="688"/>
      <c r="AN26" s="688"/>
      <c r="AO26" s="689"/>
      <c r="AP26" s="700" t="s">
        <v>299</v>
      </c>
      <c r="AQ26" s="721"/>
      <c r="AR26" s="721"/>
      <c r="AS26" s="721"/>
      <c r="AT26" s="721"/>
      <c r="AU26" s="721"/>
      <c r="AV26" s="721"/>
      <c r="AW26" s="721"/>
      <c r="AX26" s="721"/>
      <c r="AY26" s="721"/>
      <c r="AZ26" s="721"/>
      <c r="BA26" s="721"/>
      <c r="BB26" s="721"/>
      <c r="BC26" s="721"/>
      <c r="BD26" s="721"/>
      <c r="BE26" s="721"/>
      <c r="BF26" s="702"/>
      <c r="BG26" s="682" t="s">
        <v>139</v>
      </c>
      <c r="BH26" s="683"/>
      <c r="BI26" s="683"/>
      <c r="BJ26" s="683"/>
      <c r="BK26" s="683"/>
      <c r="BL26" s="683"/>
      <c r="BM26" s="683"/>
      <c r="BN26" s="684"/>
      <c r="BO26" s="685" t="s">
        <v>139</v>
      </c>
      <c r="BP26" s="685"/>
      <c r="BQ26" s="685"/>
      <c r="BR26" s="685"/>
      <c r="BS26" s="691" t="s">
        <v>139</v>
      </c>
      <c r="BT26" s="683"/>
      <c r="BU26" s="683"/>
      <c r="BV26" s="683"/>
      <c r="BW26" s="683"/>
      <c r="BX26" s="683"/>
      <c r="BY26" s="683"/>
      <c r="BZ26" s="683"/>
      <c r="CA26" s="683"/>
      <c r="CB26" s="692"/>
      <c r="CD26" s="697" t="s">
        <v>300</v>
      </c>
      <c r="CE26" s="698"/>
      <c r="CF26" s="698"/>
      <c r="CG26" s="698"/>
      <c r="CH26" s="698"/>
      <c r="CI26" s="698"/>
      <c r="CJ26" s="698"/>
      <c r="CK26" s="698"/>
      <c r="CL26" s="698"/>
      <c r="CM26" s="698"/>
      <c r="CN26" s="698"/>
      <c r="CO26" s="698"/>
      <c r="CP26" s="698"/>
      <c r="CQ26" s="699"/>
      <c r="CR26" s="682">
        <v>169424</v>
      </c>
      <c r="CS26" s="683"/>
      <c r="CT26" s="683"/>
      <c r="CU26" s="683"/>
      <c r="CV26" s="683"/>
      <c r="CW26" s="683"/>
      <c r="CX26" s="683"/>
      <c r="CY26" s="684"/>
      <c r="CZ26" s="687">
        <v>4.0999999999999996</v>
      </c>
      <c r="DA26" s="716"/>
      <c r="DB26" s="716"/>
      <c r="DC26" s="720"/>
      <c r="DD26" s="691">
        <v>132888</v>
      </c>
      <c r="DE26" s="683"/>
      <c r="DF26" s="683"/>
      <c r="DG26" s="683"/>
      <c r="DH26" s="683"/>
      <c r="DI26" s="683"/>
      <c r="DJ26" s="683"/>
      <c r="DK26" s="684"/>
      <c r="DL26" s="691" t="s">
        <v>139</v>
      </c>
      <c r="DM26" s="683"/>
      <c r="DN26" s="683"/>
      <c r="DO26" s="683"/>
      <c r="DP26" s="683"/>
      <c r="DQ26" s="683"/>
      <c r="DR26" s="683"/>
      <c r="DS26" s="683"/>
      <c r="DT26" s="683"/>
      <c r="DU26" s="683"/>
      <c r="DV26" s="684"/>
      <c r="DW26" s="687" t="s">
        <v>139</v>
      </c>
      <c r="DX26" s="716"/>
      <c r="DY26" s="716"/>
      <c r="DZ26" s="716"/>
      <c r="EA26" s="716"/>
      <c r="EB26" s="716"/>
      <c r="EC26" s="717"/>
    </row>
    <row r="27" spans="2:133" ht="11.25" customHeight="1" x14ac:dyDescent="0.15">
      <c r="B27" s="679" t="s">
        <v>301</v>
      </c>
      <c r="C27" s="680"/>
      <c r="D27" s="680"/>
      <c r="E27" s="680"/>
      <c r="F27" s="680"/>
      <c r="G27" s="680"/>
      <c r="H27" s="680"/>
      <c r="I27" s="680"/>
      <c r="J27" s="680"/>
      <c r="K27" s="680"/>
      <c r="L27" s="680"/>
      <c r="M27" s="680"/>
      <c r="N27" s="680"/>
      <c r="O27" s="680"/>
      <c r="P27" s="680"/>
      <c r="Q27" s="681"/>
      <c r="R27" s="682">
        <v>1131545</v>
      </c>
      <c r="S27" s="683"/>
      <c r="T27" s="683"/>
      <c r="U27" s="683"/>
      <c r="V27" s="683"/>
      <c r="W27" s="683"/>
      <c r="X27" s="683"/>
      <c r="Y27" s="684"/>
      <c r="Z27" s="685">
        <v>26.7</v>
      </c>
      <c r="AA27" s="685"/>
      <c r="AB27" s="685"/>
      <c r="AC27" s="685"/>
      <c r="AD27" s="686" t="s">
        <v>148</v>
      </c>
      <c r="AE27" s="686"/>
      <c r="AF27" s="686"/>
      <c r="AG27" s="686"/>
      <c r="AH27" s="686"/>
      <c r="AI27" s="686"/>
      <c r="AJ27" s="686"/>
      <c r="AK27" s="686"/>
      <c r="AL27" s="687" t="s">
        <v>236</v>
      </c>
      <c r="AM27" s="688"/>
      <c r="AN27" s="688"/>
      <c r="AO27" s="689"/>
      <c r="AP27" s="679" t="s">
        <v>302</v>
      </c>
      <c r="AQ27" s="680"/>
      <c r="AR27" s="680"/>
      <c r="AS27" s="680"/>
      <c r="AT27" s="680"/>
      <c r="AU27" s="680"/>
      <c r="AV27" s="680"/>
      <c r="AW27" s="680"/>
      <c r="AX27" s="680"/>
      <c r="AY27" s="680"/>
      <c r="AZ27" s="680"/>
      <c r="BA27" s="680"/>
      <c r="BB27" s="680"/>
      <c r="BC27" s="680"/>
      <c r="BD27" s="680"/>
      <c r="BE27" s="680"/>
      <c r="BF27" s="681"/>
      <c r="BG27" s="682">
        <v>79748</v>
      </c>
      <c r="BH27" s="683"/>
      <c r="BI27" s="683"/>
      <c r="BJ27" s="683"/>
      <c r="BK27" s="683"/>
      <c r="BL27" s="683"/>
      <c r="BM27" s="683"/>
      <c r="BN27" s="684"/>
      <c r="BO27" s="685">
        <v>100</v>
      </c>
      <c r="BP27" s="685"/>
      <c r="BQ27" s="685"/>
      <c r="BR27" s="685"/>
      <c r="BS27" s="691" t="s">
        <v>139</v>
      </c>
      <c r="BT27" s="683"/>
      <c r="BU27" s="683"/>
      <c r="BV27" s="683"/>
      <c r="BW27" s="683"/>
      <c r="BX27" s="683"/>
      <c r="BY27" s="683"/>
      <c r="BZ27" s="683"/>
      <c r="CA27" s="683"/>
      <c r="CB27" s="692"/>
      <c r="CD27" s="697" t="s">
        <v>303</v>
      </c>
      <c r="CE27" s="698"/>
      <c r="CF27" s="698"/>
      <c r="CG27" s="698"/>
      <c r="CH27" s="698"/>
      <c r="CI27" s="698"/>
      <c r="CJ27" s="698"/>
      <c r="CK27" s="698"/>
      <c r="CL27" s="698"/>
      <c r="CM27" s="698"/>
      <c r="CN27" s="698"/>
      <c r="CO27" s="698"/>
      <c r="CP27" s="698"/>
      <c r="CQ27" s="699"/>
      <c r="CR27" s="682">
        <v>31283</v>
      </c>
      <c r="CS27" s="718"/>
      <c r="CT27" s="718"/>
      <c r="CU27" s="718"/>
      <c r="CV27" s="718"/>
      <c r="CW27" s="718"/>
      <c r="CX27" s="718"/>
      <c r="CY27" s="719"/>
      <c r="CZ27" s="687">
        <v>0.8</v>
      </c>
      <c r="DA27" s="716"/>
      <c r="DB27" s="716"/>
      <c r="DC27" s="720"/>
      <c r="DD27" s="691">
        <v>13996</v>
      </c>
      <c r="DE27" s="718"/>
      <c r="DF27" s="718"/>
      <c r="DG27" s="718"/>
      <c r="DH27" s="718"/>
      <c r="DI27" s="718"/>
      <c r="DJ27" s="718"/>
      <c r="DK27" s="719"/>
      <c r="DL27" s="691">
        <v>13390</v>
      </c>
      <c r="DM27" s="718"/>
      <c r="DN27" s="718"/>
      <c r="DO27" s="718"/>
      <c r="DP27" s="718"/>
      <c r="DQ27" s="718"/>
      <c r="DR27" s="718"/>
      <c r="DS27" s="718"/>
      <c r="DT27" s="718"/>
      <c r="DU27" s="718"/>
      <c r="DV27" s="719"/>
      <c r="DW27" s="687">
        <v>0.9</v>
      </c>
      <c r="DX27" s="716"/>
      <c r="DY27" s="716"/>
      <c r="DZ27" s="716"/>
      <c r="EA27" s="716"/>
      <c r="EB27" s="716"/>
      <c r="EC27" s="717"/>
    </row>
    <row r="28" spans="2:133" ht="11.25" customHeight="1" x14ac:dyDescent="0.15">
      <c r="B28" s="724" t="s">
        <v>304</v>
      </c>
      <c r="C28" s="725"/>
      <c r="D28" s="725"/>
      <c r="E28" s="725"/>
      <c r="F28" s="725"/>
      <c r="G28" s="725"/>
      <c r="H28" s="725"/>
      <c r="I28" s="725"/>
      <c r="J28" s="725"/>
      <c r="K28" s="725"/>
      <c r="L28" s="725"/>
      <c r="M28" s="725"/>
      <c r="N28" s="725"/>
      <c r="O28" s="725"/>
      <c r="P28" s="725"/>
      <c r="Q28" s="726"/>
      <c r="R28" s="682" t="s">
        <v>236</v>
      </c>
      <c r="S28" s="683"/>
      <c r="T28" s="683"/>
      <c r="U28" s="683"/>
      <c r="V28" s="683"/>
      <c r="W28" s="683"/>
      <c r="X28" s="683"/>
      <c r="Y28" s="684"/>
      <c r="Z28" s="685" t="s">
        <v>139</v>
      </c>
      <c r="AA28" s="685"/>
      <c r="AB28" s="685"/>
      <c r="AC28" s="685"/>
      <c r="AD28" s="686" t="s">
        <v>139</v>
      </c>
      <c r="AE28" s="686"/>
      <c r="AF28" s="686"/>
      <c r="AG28" s="686"/>
      <c r="AH28" s="686"/>
      <c r="AI28" s="686"/>
      <c r="AJ28" s="686"/>
      <c r="AK28" s="686"/>
      <c r="AL28" s="687" t="s">
        <v>148</v>
      </c>
      <c r="AM28" s="688"/>
      <c r="AN28" s="688"/>
      <c r="AO28" s="689"/>
      <c r="AP28" s="727"/>
      <c r="AQ28" s="728"/>
      <c r="AR28" s="728"/>
      <c r="AS28" s="728"/>
      <c r="AT28" s="728"/>
      <c r="AU28" s="728"/>
      <c r="AV28" s="728"/>
      <c r="AW28" s="728"/>
      <c r="AX28" s="728"/>
      <c r="AY28" s="728"/>
      <c r="AZ28" s="728"/>
      <c r="BA28" s="728"/>
      <c r="BB28" s="728"/>
      <c r="BC28" s="728"/>
      <c r="BD28" s="728"/>
      <c r="BE28" s="728"/>
      <c r="BF28" s="729"/>
      <c r="BG28" s="682"/>
      <c r="BH28" s="683"/>
      <c r="BI28" s="683"/>
      <c r="BJ28" s="683"/>
      <c r="BK28" s="683"/>
      <c r="BL28" s="683"/>
      <c r="BM28" s="683"/>
      <c r="BN28" s="684"/>
      <c r="BO28" s="685"/>
      <c r="BP28" s="685"/>
      <c r="BQ28" s="685"/>
      <c r="BR28" s="685"/>
      <c r="BS28" s="686"/>
      <c r="BT28" s="686"/>
      <c r="BU28" s="686"/>
      <c r="BV28" s="686"/>
      <c r="BW28" s="686"/>
      <c r="BX28" s="686"/>
      <c r="BY28" s="686"/>
      <c r="BZ28" s="686"/>
      <c r="CA28" s="686"/>
      <c r="CB28" s="690"/>
      <c r="CD28" s="697" t="s">
        <v>305</v>
      </c>
      <c r="CE28" s="698"/>
      <c r="CF28" s="698"/>
      <c r="CG28" s="698"/>
      <c r="CH28" s="698"/>
      <c r="CI28" s="698"/>
      <c r="CJ28" s="698"/>
      <c r="CK28" s="698"/>
      <c r="CL28" s="698"/>
      <c r="CM28" s="698"/>
      <c r="CN28" s="698"/>
      <c r="CO28" s="698"/>
      <c r="CP28" s="698"/>
      <c r="CQ28" s="699"/>
      <c r="CR28" s="682">
        <v>507309</v>
      </c>
      <c r="CS28" s="683"/>
      <c r="CT28" s="683"/>
      <c r="CU28" s="683"/>
      <c r="CV28" s="683"/>
      <c r="CW28" s="683"/>
      <c r="CX28" s="683"/>
      <c r="CY28" s="684"/>
      <c r="CZ28" s="687">
        <v>12.2</v>
      </c>
      <c r="DA28" s="716"/>
      <c r="DB28" s="716"/>
      <c r="DC28" s="720"/>
      <c r="DD28" s="691">
        <v>507309</v>
      </c>
      <c r="DE28" s="683"/>
      <c r="DF28" s="683"/>
      <c r="DG28" s="683"/>
      <c r="DH28" s="683"/>
      <c r="DI28" s="683"/>
      <c r="DJ28" s="683"/>
      <c r="DK28" s="684"/>
      <c r="DL28" s="691">
        <v>507309</v>
      </c>
      <c r="DM28" s="683"/>
      <c r="DN28" s="683"/>
      <c r="DO28" s="683"/>
      <c r="DP28" s="683"/>
      <c r="DQ28" s="683"/>
      <c r="DR28" s="683"/>
      <c r="DS28" s="683"/>
      <c r="DT28" s="683"/>
      <c r="DU28" s="683"/>
      <c r="DV28" s="684"/>
      <c r="DW28" s="687">
        <v>35.9</v>
      </c>
      <c r="DX28" s="716"/>
      <c r="DY28" s="716"/>
      <c r="DZ28" s="716"/>
      <c r="EA28" s="716"/>
      <c r="EB28" s="716"/>
      <c r="EC28" s="717"/>
    </row>
    <row r="29" spans="2:133" ht="11.25" customHeight="1" x14ac:dyDescent="0.15">
      <c r="B29" s="679" t="s">
        <v>306</v>
      </c>
      <c r="C29" s="680"/>
      <c r="D29" s="680"/>
      <c r="E29" s="680"/>
      <c r="F29" s="680"/>
      <c r="G29" s="680"/>
      <c r="H29" s="680"/>
      <c r="I29" s="680"/>
      <c r="J29" s="680"/>
      <c r="K29" s="680"/>
      <c r="L29" s="680"/>
      <c r="M29" s="680"/>
      <c r="N29" s="680"/>
      <c r="O29" s="680"/>
      <c r="P29" s="680"/>
      <c r="Q29" s="681"/>
      <c r="R29" s="682">
        <v>398535</v>
      </c>
      <c r="S29" s="683"/>
      <c r="T29" s="683"/>
      <c r="U29" s="683"/>
      <c r="V29" s="683"/>
      <c r="W29" s="683"/>
      <c r="X29" s="683"/>
      <c r="Y29" s="684"/>
      <c r="Z29" s="685">
        <v>9.4</v>
      </c>
      <c r="AA29" s="685"/>
      <c r="AB29" s="685"/>
      <c r="AC29" s="685"/>
      <c r="AD29" s="686" t="s">
        <v>139</v>
      </c>
      <c r="AE29" s="686"/>
      <c r="AF29" s="686"/>
      <c r="AG29" s="686"/>
      <c r="AH29" s="686"/>
      <c r="AI29" s="686"/>
      <c r="AJ29" s="686"/>
      <c r="AK29" s="686"/>
      <c r="AL29" s="687" t="s">
        <v>148</v>
      </c>
      <c r="AM29" s="688"/>
      <c r="AN29" s="688"/>
      <c r="AO29" s="689"/>
      <c r="AP29" s="661" t="s">
        <v>225</v>
      </c>
      <c r="AQ29" s="662"/>
      <c r="AR29" s="662"/>
      <c r="AS29" s="662"/>
      <c r="AT29" s="662"/>
      <c r="AU29" s="662"/>
      <c r="AV29" s="662"/>
      <c r="AW29" s="662"/>
      <c r="AX29" s="662"/>
      <c r="AY29" s="662"/>
      <c r="AZ29" s="662"/>
      <c r="BA29" s="662"/>
      <c r="BB29" s="662"/>
      <c r="BC29" s="662"/>
      <c r="BD29" s="662"/>
      <c r="BE29" s="662"/>
      <c r="BF29" s="663"/>
      <c r="BG29" s="661" t="s">
        <v>307</v>
      </c>
      <c r="BH29" s="722"/>
      <c r="BI29" s="722"/>
      <c r="BJ29" s="722"/>
      <c r="BK29" s="722"/>
      <c r="BL29" s="722"/>
      <c r="BM29" s="722"/>
      <c r="BN29" s="722"/>
      <c r="BO29" s="722"/>
      <c r="BP29" s="722"/>
      <c r="BQ29" s="723"/>
      <c r="BR29" s="661" t="s">
        <v>308</v>
      </c>
      <c r="BS29" s="722"/>
      <c r="BT29" s="722"/>
      <c r="BU29" s="722"/>
      <c r="BV29" s="722"/>
      <c r="BW29" s="722"/>
      <c r="BX29" s="722"/>
      <c r="BY29" s="722"/>
      <c r="BZ29" s="722"/>
      <c r="CA29" s="722"/>
      <c r="CB29" s="723"/>
      <c r="CD29" s="745" t="s">
        <v>309</v>
      </c>
      <c r="CE29" s="746"/>
      <c r="CF29" s="697" t="s">
        <v>310</v>
      </c>
      <c r="CG29" s="698"/>
      <c r="CH29" s="698"/>
      <c r="CI29" s="698"/>
      <c r="CJ29" s="698"/>
      <c r="CK29" s="698"/>
      <c r="CL29" s="698"/>
      <c r="CM29" s="698"/>
      <c r="CN29" s="698"/>
      <c r="CO29" s="698"/>
      <c r="CP29" s="698"/>
      <c r="CQ29" s="699"/>
      <c r="CR29" s="682">
        <v>507309</v>
      </c>
      <c r="CS29" s="718"/>
      <c r="CT29" s="718"/>
      <c r="CU29" s="718"/>
      <c r="CV29" s="718"/>
      <c r="CW29" s="718"/>
      <c r="CX29" s="718"/>
      <c r="CY29" s="719"/>
      <c r="CZ29" s="687">
        <v>12.2</v>
      </c>
      <c r="DA29" s="716"/>
      <c r="DB29" s="716"/>
      <c r="DC29" s="720"/>
      <c r="DD29" s="691">
        <v>507309</v>
      </c>
      <c r="DE29" s="718"/>
      <c r="DF29" s="718"/>
      <c r="DG29" s="718"/>
      <c r="DH29" s="718"/>
      <c r="DI29" s="718"/>
      <c r="DJ29" s="718"/>
      <c r="DK29" s="719"/>
      <c r="DL29" s="691">
        <v>507309</v>
      </c>
      <c r="DM29" s="718"/>
      <c r="DN29" s="718"/>
      <c r="DO29" s="718"/>
      <c r="DP29" s="718"/>
      <c r="DQ29" s="718"/>
      <c r="DR29" s="718"/>
      <c r="DS29" s="718"/>
      <c r="DT29" s="718"/>
      <c r="DU29" s="718"/>
      <c r="DV29" s="719"/>
      <c r="DW29" s="687">
        <v>35.9</v>
      </c>
      <c r="DX29" s="716"/>
      <c r="DY29" s="716"/>
      <c r="DZ29" s="716"/>
      <c r="EA29" s="716"/>
      <c r="EB29" s="716"/>
      <c r="EC29" s="717"/>
    </row>
    <row r="30" spans="2:133" ht="11.25" customHeight="1" x14ac:dyDescent="0.15">
      <c r="B30" s="679" t="s">
        <v>311</v>
      </c>
      <c r="C30" s="680"/>
      <c r="D30" s="680"/>
      <c r="E30" s="680"/>
      <c r="F30" s="680"/>
      <c r="G30" s="680"/>
      <c r="H30" s="680"/>
      <c r="I30" s="680"/>
      <c r="J30" s="680"/>
      <c r="K30" s="680"/>
      <c r="L30" s="680"/>
      <c r="M30" s="680"/>
      <c r="N30" s="680"/>
      <c r="O30" s="680"/>
      <c r="P30" s="680"/>
      <c r="Q30" s="681"/>
      <c r="R30" s="682">
        <v>22991</v>
      </c>
      <c r="S30" s="683"/>
      <c r="T30" s="683"/>
      <c r="U30" s="683"/>
      <c r="V30" s="683"/>
      <c r="W30" s="683"/>
      <c r="X30" s="683"/>
      <c r="Y30" s="684"/>
      <c r="Z30" s="685">
        <v>0.5</v>
      </c>
      <c r="AA30" s="685"/>
      <c r="AB30" s="685"/>
      <c r="AC30" s="685"/>
      <c r="AD30" s="686">
        <v>14378</v>
      </c>
      <c r="AE30" s="686"/>
      <c r="AF30" s="686"/>
      <c r="AG30" s="686"/>
      <c r="AH30" s="686"/>
      <c r="AI30" s="686"/>
      <c r="AJ30" s="686"/>
      <c r="AK30" s="686"/>
      <c r="AL30" s="687">
        <v>1.1000000000000001</v>
      </c>
      <c r="AM30" s="688"/>
      <c r="AN30" s="688"/>
      <c r="AO30" s="689"/>
      <c r="AP30" s="730" t="s">
        <v>312</v>
      </c>
      <c r="AQ30" s="731"/>
      <c r="AR30" s="731"/>
      <c r="AS30" s="731"/>
      <c r="AT30" s="736" t="s">
        <v>313</v>
      </c>
      <c r="AU30" s="230"/>
      <c r="AV30" s="230"/>
      <c r="AW30" s="230"/>
      <c r="AX30" s="668" t="s">
        <v>189</v>
      </c>
      <c r="AY30" s="669"/>
      <c r="AZ30" s="669"/>
      <c r="BA30" s="669"/>
      <c r="BB30" s="669"/>
      <c r="BC30" s="669"/>
      <c r="BD30" s="669"/>
      <c r="BE30" s="669"/>
      <c r="BF30" s="670"/>
      <c r="BG30" s="742">
        <v>99.7</v>
      </c>
      <c r="BH30" s="743"/>
      <c r="BI30" s="743"/>
      <c r="BJ30" s="743"/>
      <c r="BK30" s="743"/>
      <c r="BL30" s="743"/>
      <c r="BM30" s="677">
        <v>97.8</v>
      </c>
      <c r="BN30" s="743"/>
      <c r="BO30" s="743"/>
      <c r="BP30" s="743"/>
      <c r="BQ30" s="744"/>
      <c r="BR30" s="742">
        <v>99.7</v>
      </c>
      <c r="BS30" s="743"/>
      <c r="BT30" s="743"/>
      <c r="BU30" s="743"/>
      <c r="BV30" s="743"/>
      <c r="BW30" s="743"/>
      <c r="BX30" s="677">
        <v>97.9</v>
      </c>
      <c r="BY30" s="743"/>
      <c r="BZ30" s="743"/>
      <c r="CA30" s="743"/>
      <c r="CB30" s="744"/>
      <c r="CD30" s="747"/>
      <c r="CE30" s="748"/>
      <c r="CF30" s="697" t="s">
        <v>314</v>
      </c>
      <c r="CG30" s="698"/>
      <c r="CH30" s="698"/>
      <c r="CI30" s="698"/>
      <c r="CJ30" s="698"/>
      <c r="CK30" s="698"/>
      <c r="CL30" s="698"/>
      <c r="CM30" s="698"/>
      <c r="CN30" s="698"/>
      <c r="CO30" s="698"/>
      <c r="CP30" s="698"/>
      <c r="CQ30" s="699"/>
      <c r="CR30" s="682">
        <v>474262</v>
      </c>
      <c r="CS30" s="683"/>
      <c r="CT30" s="683"/>
      <c r="CU30" s="683"/>
      <c r="CV30" s="683"/>
      <c r="CW30" s="683"/>
      <c r="CX30" s="683"/>
      <c r="CY30" s="684"/>
      <c r="CZ30" s="687">
        <v>11.4</v>
      </c>
      <c r="DA30" s="716"/>
      <c r="DB30" s="716"/>
      <c r="DC30" s="720"/>
      <c r="DD30" s="691">
        <v>474262</v>
      </c>
      <c r="DE30" s="683"/>
      <c r="DF30" s="683"/>
      <c r="DG30" s="683"/>
      <c r="DH30" s="683"/>
      <c r="DI30" s="683"/>
      <c r="DJ30" s="683"/>
      <c r="DK30" s="684"/>
      <c r="DL30" s="691">
        <v>474262</v>
      </c>
      <c r="DM30" s="683"/>
      <c r="DN30" s="683"/>
      <c r="DO30" s="683"/>
      <c r="DP30" s="683"/>
      <c r="DQ30" s="683"/>
      <c r="DR30" s="683"/>
      <c r="DS30" s="683"/>
      <c r="DT30" s="683"/>
      <c r="DU30" s="683"/>
      <c r="DV30" s="684"/>
      <c r="DW30" s="687">
        <v>33.6</v>
      </c>
      <c r="DX30" s="716"/>
      <c r="DY30" s="716"/>
      <c r="DZ30" s="716"/>
      <c r="EA30" s="716"/>
      <c r="EB30" s="716"/>
      <c r="EC30" s="717"/>
    </row>
    <row r="31" spans="2:133" ht="11.25" customHeight="1" x14ac:dyDescent="0.15">
      <c r="B31" s="679" t="s">
        <v>315</v>
      </c>
      <c r="C31" s="680"/>
      <c r="D31" s="680"/>
      <c r="E31" s="680"/>
      <c r="F31" s="680"/>
      <c r="G31" s="680"/>
      <c r="H31" s="680"/>
      <c r="I31" s="680"/>
      <c r="J31" s="680"/>
      <c r="K31" s="680"/>
      <c r="L31" s="680"/>
      <c r="M31" s="680"/>
      <c r="N31" s="680"/>
      <c r="O31" s="680"/>
      <c r="P31" s="680"/>
      <c r="Q31" s="681"/>
      <c r="R31" s="682">
        <v>17057</v>
      </c>
      <c r="S31" s="683"/>
      <c r="T31" s="683"/>
      <c r="U31" s="683"/>
      <c r="V31" s="683"/>
      <c r="W31" s="683"/>
      <c r="X31" s="683"/>
      <c r="Y31" s="684"/>
      <c r="Z31" s="685">
        <v>0.4</v>
      </c>
      <c r="AA31" s="685"/>
      <c r="AB31" s="685"/>
      <c r="AC31" s="685"/>
      <c r="AD31" s="686" t="s">
        <v>236</v>
      </c>
      <c r="AE31" s="686"/>
      <c r="AF31" s="686"/>
      <c r="AG31" s="686"/>
      <c r="AH31" s="686"/>
      <c r="AI31" s="686"/>
      <c r="AJ31" s="686"/>
      <c r="AK31" s="686"/>
      <c r="AL31" s="687" t="s">
        <v>236</v>
      </c>
      <c r="AM31" s="688"/>
      <c r="AN31" s="688"/>
      <c r="AO31" s="689"/>
      <c r="AP31" s="732"/>
      <c r="AQ31" s="733"/>
      <c r="AR31" s="733"/>
      <c r="AS31" s="733"/>
      <c r="AT31" s="737"/>
      <c r="AU31" s="229" t="s">
        <v>316</v>
      </c>
      <c r="AV31" s="229"/>
      <c r="AW31" s="229"/>
      <c r="AX31" s="679" t="s">
        <v>317</v>
      </c>
      <c r="AY31" s="680"/>
      <c r="AZ31" s="680"/>
      <c r="BA31" s="680"/>
      <c r="BB31" s="680"/>
      <c r="BC31" s="680"/>
      <c r="BD31" s="680"/>
      <c r="BE31" s="680"/>
      <c r="BF31" s="681"/>
      <c r="BG31" s="739">
        <v>100</v>
      </c>
      <c r="BH31" s="718"/>
      <c r="BI31" s="718"/>
      <c r="BJ31" s="718"/>
      <c r="BK31" s="718"/>
      <c r="BL31" s="718"/>
      <c r="BM31" s="688">
        <v>99.3</v>
      </c>
      <c r="BN31" s="740"/>
      <c r="BO31" s="740"/>
      <c r="BP31" s="740"/>
      <c r="BQ31" s="741"/>
      <c r="BR31" s="739">
        <v>100</v>
      </c>
      <c r="BS31" s="718"/>
      <c r="BT31" s="718"/>
      <c r="BU31" s="718"/>
      <c r="BV31" s="718"/>
      <c r="BW31" s="718"/>
      <c r="BX31" s="688">
        <v>99.3</v>
      </c>
      <c r="BY31" s="740"/>
      <c r="BZ31" s="740"/>
      <c r="CA31" s="740"/>
      <c r="CB31" s="741"/>
      <c r="CD31" s="747"/>
      <c r="CE31" s="748"/>
      <c r="CF31" s="697" t="s">
        <v>318</v>
      </c>
      <c r="CG31" s="698"/>
      <c r="CH31" s="698"/>
      <c r="CI31" s="698"/>
      <c r="CJ31" s="698"/>
      <c r="CK31" s="698"/>
      <c r="CL31" s="698"/>
      <c r="CM31" s="698"/>
      <c r="CN31" s="698"/>
      <c r="CO31" s="698"/>
      <c r="CP31" s="698"/>
      <c r="CQ31" s="699"/>
      <c r="CR31" s="682">
        <v>33047</v>
      </c>
      <c r="CS31" s="718"/>
      <c r="CT31" s="718"/>
      <c r="CU31" s="718"/>
      <c r="CV31" s="718"/>
      <c r="CW31" s="718"/>
      <c r="CX31" s="718"/>
      <c r="CY31" s="719"/>
      <c r="CZ31" s="687">
        <v>0.8</v>
      </c>
      <c r="DA31" s="716"/>
      <c r="DB31" s="716"/>
      <c r="DC31" s="720"/>
      <c r="DD31" s="691">
        <v>33047</v>
      </c>
      <c r="DE31" s="718"/>
      <c r="DF31" s="718"/>
      <c r="DG31" s="718"/>
      <c r="DH31" s="718"/>
      <c r="DI31" s="718"/>
      <c r="DJ31" s="718"/>
      <c r="DK31" s="719"/>
      <c r="DL31" s="691">
        <v>33047</v>
      </c>
      <c r="DM31" s="718"/>
      <c r="DN31" s="718"/>
      <c r="DO31" s="718"/>
      <c r="DP31" s="718"/>
      <c r="DQ31" s="718"/>
      <c r="DR31" s="718"/>
      <c r="DS31" s="718"/>
      <c r="DT31" s="718"/>
      <c r="DU31" s="718"/>
      <c r="DV31" s="719"/>
      <c r="DW31" s="687">
        <v>2.2999999999999998</v>
      </c>
      <c r="DX31" s="716"/>
      <c r="DY31" s="716"/>
      <c r="DZ31" s="716"/>
      <c r="EA31" s="716"/>
      <c r="EB31" s="716"/>
      <c r="EC31" s="717"/>
    </row>
    <row r="32" spans="2:133" ht="11.25" customHeight="1" x14ac:dyDescent="0.15">
      <c r="B32" s="679" t="s">
        <v>319</v>
      </c>
      <c r="C32" s="680"/>
      <c r="D32" s="680"/>
      <c r="E32" s="680"/>
      <c r="F32" s="680"/>
      <c r="G32" s="680"/>
      <c r="H32" s="680"/>
      <c r="I32" s="680"/>
      <c r="J32" s="680"/>
      <c r="K32" s="680"/>
      <c r="L32" s="680"/>
      <c r="M32" s="680"/>
      <c r="N32" s="680"/>
      <c r="O32" s="680"/>
      <c r="P32" s="680"/>
      <c r="Q32" s="681"/>
      <c r="R32" s="682">
        <v>382530</v>
      </c>
      <c r="S32" s="683"/>
      <c r="T32" s="683"/>
      <c r="U32" s="683"/>
      <c r="V32" s="683"/>
      <c r="W32" s="683"/>
      <c r="X32" s="683"/>
      <c r="Y32" s="684"/>
      <c r="Z32" s="685">
        <v>9</v>
      </c>
      <c r="AA32" s="685"/>
      <c r="AB32" s="685"/>
      <c r="AC32" s="685"/>
      <c r="AD32" s="686" t="s">
        <v>139</v>
      </c>
      <c r="AE32" s="686"/>
      <c r="AF32" s="686"/>
      <c r="AG32" s="686"/>
      <c r="AH32" s="686"/>
      <c r="AI32" s="686"/>
      <c r="AJ32" s="686"/>
      <c r="AK32" s="686"/>
      <c r="AL32" s="687" t="s">
        <v>148</v>
      </c>
      <c r="AM32" s="688"/>
      <c r="AN32" s="688"/>
      <c r="AO32" s="689"/>
      <c r="AP32" s="734"/>
      <c r="AQ32" s="735"/>
      <c r="AR32" s="735"/>
      <c r="AS32" s="735"/>
      <c r="AT32" s="738"/>
      <c r="AU32" s="231"/>
      <c r="AV32" s="231"/>
      <c r="AW32" s="231"/>
      <c r="AX32" s="727" t="s">
        <v>320</v>
      </c>
      <c r="AY32" s="728"/>
      <c r="AZ32" s="728"/>
      <c r="BA32" s="728"/>
      <c r="BB32" s="728"/>
      <c r="BC32" s="728"/>
      <c r="BD32" s="728"/>
      <c r="BE32" s="728"/>
      <c r="BF32" s="729"/>
      <c r="BG32" s="751">
        <v>99.5</v>
      </c>
      <c r="BH32" s="752"/>
      <c r="BI32" s="752"/>
      <c r="BJ32" s="752"/>
      <c r="BK32" s="752"/>
      <c r="BL32" s="752"/>
      <c r="BM32" s="753">
        <v>96.5</v>
      </c>
      <c r="BN32" s="752"/>
      <c r="BO32" s="752"/>
      <c r="BP32" s="752"/>
      <c r="BQ32" s="754"/>
      <c r="BR32" s="751">
        <v>99.6</v>
      </c>
      <c r="BS32" s="752"/>
      <c r="BT32" s="752"/>
      <c r="BU32" s="752"/>
      <c r="BV32" s="752"/>
      <c r="BW32" s="752"/>
      <c r="BX32" s="753">
        <v>96.8</v>
      </c>
      <c r="BY32" s="752"/>
      <c r="BZ32" s="752"/>
      <c r="CA32" s="752"/>
      <c r="CB32" s="754"/>
      <c r="CD32" s="749"/>
      <c r="CE32" s="750"/>
      <c r="CF32" s="697" t="s">
        <v>321</v>
      </c>
      <c r="CG32" s="698"/>
      <c r="CH32" s="698"/>
      <c r="CI32" s="698"/>
      <c r="CJ32" s="698"/>
      <c r="CK32" s="698"/>
      <c r="CL32" s="698"/>
      <c r="CM32" s="698"/>
      <c r="CN32" s="698"/>
      <c r="CO32" s="698"/>
      <c r="CP32" s="698"/>
      <c r="CQ32" s="699"/>
      <c r="CR32" s="682" t="s">
        <v>139</v>
      </c>
      <c r="CS32" s="683"/>
      <c r="CT32" s="683"/>
      <c r="CU32" s="683"/>
      <c r="CV32" s="683"/>
      <c r="CW32" s="683"/>
      <c r="CX32" s="683"/>
      <c r="CY32" s="684"/>
      <c r="CZ32" s="687" t="s">
        <v>148</v>
      </c>
      <c r="DA32" s="716"/>
      <c r="DB32" s="716"/>
      <c r="DC32" s="720"/>
      <c r="DD32" s="691" t="s">
        <v>139</v>
      </c>
      <c r="DE32" s="683"/>
      <c r="DF32" s="683"/>
      <c r="DG32" s="683"/>
      <c r="DH32" s="683"/>
      <c r="DI32" s="683"/>
      <c r="DJ32" s="683"/>
      <c r="DK32" s="684"/>
      <c r="DL32" s="691" t="s">
        <v>139</v>
      </c>
      <c r="DM32" s="683"/>
      <c r="DN32" s="683"/>
      <c r="DO32" s="683"/>
      <c r="DP32" s="683"/>
      <c r="DQ32" s="683"/>
      <c r="DR32" s="683"/>
      <c r="DS32" s="683"/>
      <c r="DT32" s="683"/>
      <c r="DU32" s="683"/>
      <c r="DV32" s="684"/>
      <c r="DW32" s="687" t="s">
        <v>148</v>
      </c>
      <c r="DX32" s="716"/>
      <c r="DY32" s="716"/>
      <c r="DZ32" s="716"/>
      <c r="EA32" s="716"/>
      <c r="EB32" s="716"/>
      <c r="EC32" s="717"/>
    </row>
    <row r="33" spans="2:133" ht="11.25" customHeight="1" x14ac:dyDescent="0.15">
      <c r="B33" s="679" t="s">
        <v>322</v>
      </c>
      <c r="C33" s="680"/>
      <c r="D33" s="680"/>
      <c r="E33" s="680"/>
      <c r="F33" s="680"/>
      <c r="G33" s="680"/>
      <c r="H33" s="680"/>
      <c r="I33" s="680"/>
      <c r="J33" s="680"/>
      <c r="K33" s="680"/>
      <c r="L33" s="680"/>
      <c r="M33" s="680"/>
      <c r="N33" s="680"/>
      <c r="O33" s="680"/>
      <c r="P33" s="680"/>
      <c r="Q33" s="681"/>
      <c r="R33" s="682">
        <v>124765</v>
      </c>
      <c r="S33" s="683"/>
      <c r="T33" s="683"/>
      <c r="U33" s="683"/>
      <c r="V33" s="683"/>
      <c r="W33" s="683"/>
      <c r="X33" s="683"/>
      <c r="Y33" s="684"/>
      <c r="Z33" s="685">
        <v>2.9</v>
      </c>
      <c r="AA33" s="685"/>
      <c r="AB33" s="685"/>
      <c r="AC33" s="685"/>
      <c r="AD33" s="686" t="s">
        <v>148</v>
      </c>
      <c r="AE33" s="686"/>
      <c r="AF33" s="686"/>
      <c r="AG33" s="686"/>
      <c r="AH33" s="686"/>
      <c r="AI33" s="686"/>
      <c r="AJ33" s="686"/>
      <c r="AK33" s="686"/>
      <c r="AL33" s="687" t="s">
        <v>139</v>
      </c>
      <c r="AM33" s="688"/>
      <c r="AN33" s="688"/>
      <c r="AO33" s="689"/>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7" t="s">
        <v>323</v>
      </c>
      <c r="CE33" s="698"/>
      <c r="CF33" s="698"/>
      <c r="CG33" s="698"/>
      <c r="CH33" s="698"/>
      <c r="CI33" s="698"/>
      <c r="CJ33" s="698"/>
      <c r="CK33" s="698"/>
      <c r="CL33" s="698"/>
      <c r="CM33" s="698"/>
      <c r="CN33" s="698"/>
      <c r="CO33" s="698"/>
      <c r="CP33" s="698"/>
      <c r="CQ33" s="699"/>
      <c r="CR33" s="682">
        <v>1084403</v>
      </c>
      <c r="CS33" s="718"/>
      <c r="CT33" s="718"/>
      <c r="CU33" s="718"/>
      <c r="CV33" s="718"/>
      <c r="CW33" s="718"/>
      <c r="CX33" s="718"/>
      <c r="CY33" s="719"/>
      <c r="CZ33" s="687">
        <v>26.1</v>
      </c>
      <c r="DA33" s="716"/>
      <c r="DB33" s="716"/>
      <c r="DC33" s="720"/>
      <c r="DD33" s="691">
        <v>792267</v>
      </c>
      <c r="DE33" s="718"/>
      <c r="DF33" s="718"/>
      <c r="DG33" s="718"/>
      <c r="DH33" s="718"/>
      <c r="DI33" s="718"/>
      <c r="DJ33" s="718"/>
      <c r="DK33" s="719"/>
      <c r="DL33" s="691">
        <v>368646</v>
      </c>
      <c r="DM33" s="718"/>
      <c r="DN33" s="718"/>
      <c r="DO33" s="718"/>
      <c r="DP33" s="718"/>
      <c r="DQ33" s="718"/>
      <c r="DR33" s="718"/>
      <c r="DS33" s="718"/>
      <c r="DT33" s="718"/>
      <c r="DU33" s="718"/>
      <c r="DV33" s="719"/>
      <c r="DW33" s="687">
        <v>26.1</v>
      </c>
      <c r="DX33" s="716"/>
      <c r="DY33" s="716"/>
      <c r="DZ33" s="716"/>
      <c r="EA33" s="716"/>
      <c r="EB33" s="716"/>
      <c r="EC33" s="717"/>
    </row>
    <row r="34" spans="2:133" ht="11.25" customHeight="1" x14ac:dyDescent="0.15">
      <c r="B34" s="679" t="s">
        <v>324</v>
      </c>
      <c r="C34" s="680"/>
      <c r="D34" s="680"/>
      <c r="E34" s="680"/>
      <c r="F34" s="680"/>
      <c r="G34" s="680"/>
      <c r="H34" s="680"/>
      <c r="I34" s="680"/>
      <c r="J34" s="680"/>
      <c r="K34" s="680"/>
      <c r="L34" s="680"/>
      <c r="M34" s="680"/>
      <c r="N34" s="680"/>
      <c r="O34" s="680"/>
      <c r="P34" s="680"/>
      <c r="Q34" s="681"/>
      <c r="R34" s="682">
        <v>85095</v>
      </c>
      <c r="S34" s="683"/>
      <c r="T34" s="683"/>
      <c r="U34" s="683"/>
      <c r="V34" s="683"/>
      <c r="W34" s="683"/>
      <c r="X34" s="683"/>
      <c r="Y34" s="684"/>
      <c r="Z34" s="685">
        <v>2</v>
      </c>
      <c r="AA34" s="685"/>
      <c r="AB34" s="685"/>
      <c r="AC34" s="685"/>
      <c r="AD34" s="686">
        <v>3</v>
      </c>
      <c r="AE34" s="686"/>
      <c r="AF34" s="686"/>
      <c r="AG34" s="686"/>
      <c r="AH34" s="686"/>
      <c r="AI34" s="686"/>
      <c r="AJ34" s="686"/>
      <c r="AK34" s="686"/>
      <c r="AL34" s="687">
        <v>0</v>
      </c>
      <c r="AM34" s="688"/>
      <c r="AN34" s="688"/>
      <c r="AO34" s="689"/>
      <c r="AP34" s="234"/>
      <c r="AQ34" s="661" t="s">
        <v>325</v>
      </c>
      <c r="AR34" s="662"/>
      <c r="AS34" s="662"/>
      <c r="AT34" s="662"/>
      <c r="AU34" s="662"/>
      <c r="AV34" s="662"/>
      <c r="AW34" s="662"/>
      <c r="AX34" s="662"/>
      <c r="AY34" s="662"/>
      <c r="AZ34" s="662"/>
      <c r="BA34" s="662"/>
      <c r="BB34" s="662"/>
      <c r="BC34" s="662"/>
      <c r="BD34" s="662"/>
      <c r="BE34" s="662"/>
      <c r="BF34" s="663"/>
      <c r="BG34" s="661" t="s">
        <v>326</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697" t="s">
        <v>327</v>
      </c>
      <c r="CE34" s="698"/>
      <c r="CF34" s="698"/>
      <c r="CG34" s="698"/>
      <c r="CH34" s="698"/>
      <c r="CI34" s="698"/>
      <c r="CJ34" s="698"/>
      <c r="CK34" s="698"/>
      <c r="CL34" s="698"/>
      <c r="CM34" s="698"/>
      <c r="CN34" s="698"/>
      <c r="CO34" s="698"/>
      <c r="CP34" s="698"/>
      <c r="CQ34" s="699"/>
      <c r="CR34" s="682">
        <v>482643</v>
      </c>
      <c r="CS34" s="683"/>
      <c r="CT34" s="683"/>
      <c r="CU34" s="683"/>
      <c r="CV34" s="683"/>
      <c r="CW34" s="683"/>
      <c r="CX34" s="683"/>
      <c r="CY34" s="684"/>
      <c r="CZ34" s="687">
        <v>11.6</v>
      </c>
      <c r="DA34" s="716"/>
      <c r="DB34" s="716"/>
      <c r="DC34" s="720"/>
      <c r="DD34" s="691">
        <v>321231</v>
      </c>
      <c r="DE34" s="683"/>
      <c r="DF34" s="683"/>
      <c r="DG34" s="683"/>
      <c r="DH34" s="683"/>
      <c r="DI34" s="683"/>
      <c r="DJ34" s="683"/>
      <c r="DK34" s="684"/>
      <c r="DL34" s="691">
        <v>271643</v>
      </c>
      <c r="DM34" s="683"/>
      <c r="DN34" s="683"/>
      <c r="DO34" s="683"/>
      <c r="DP34" s="683"/>
      <c r="DQ34" s="683"/>
      <c r="DR34" s="683"/>
      <c r="DS34" s="683"/>
      <c r="DT34" s="683"/>
      <c r="DU34" s="683"/>
      <c r="DV34" s="684"/>
      <c r="DW34" s="687">
        <v>19.2</v>
      </c>
      <c r="DX34" s="716"/>
      <c r="DY34" s="716"/>
      <c r="DZ34" s="716"/>
      <c r="EA34" s="716"/>
      <c r="EB34" s="716"/>
      <c r="EC34" s="717"/>
    </row>
    <row r="35" spans="2:133" ht="11.25" customHeight="1" x14ac:dyDescent="0.15">
      <c r="B35" s="679" t="s">
        <v>328</v>
      </c>
      <c r="C35" s="680"/>
      <c r="D35" s="680"/>
      <c r="E35" s="680"/>
      <c r="F35" s="680"/>
      <c r="G35" s="680"/>
      <c r="H35" s="680"/>
      <c r="I35" s="680"/>
      <c r="J35" s="680"/>
      <c r="K35" s="680"/>
      <c r="L35" s="680"/>
      <c r="M35" s="680"/>
      <c r="N35" s="680"/>
      <c r="O35" s="680"/>
      <c r="P35" s="680"/>
      <c r="Q35" s="681"/>
      <c r="R35" s="682">
        <v>423760</v>
      </c>
      <c r="S35" s="683"/>
      <c r="T35" s="683"/>
      <c r="U35" s="683"/>
      <c r="V35" s="683"/>
      <c r="W35" s="683"/>
      <c r="X35" s="683"/>
      <c r="Y35" s="684"/>
      <c r="Z35" s="685">
        <v>10</v>
      </c>
      <c r="AA35" s="685"/>
      <c r="AB35" s="685"/>
      <c r="AC35" s="685"/>
      <c r="AD35" s="686" t="s">
        <v>139</v>
      </c>
      <c r="AE35" s="686"/>
      <c r="AF35" s="686"/>
      <c r="AG35" s="686"/>
      <c r="AH35" s="686"/>
      <c r="AI35" s="686"/>
      <c r="AJ35" s="686"/>
      <c r="AK35" s="686"/>
      <c r="AL35" s="687" t="s">
        <v>139</v>
      </c>
      <c r="AM35" s="688"/>
      <c r="AN35" s="688"/>
      <c r="AO35" s="689"/>
      <c r="AP35" s="234"/>
      <c r="AQ35" s="755" t="s">
        <v>329</v>
      </c>
      <c r="AR35" s="756"/>
      <c r="AS35" s="756"/>
      <c r="AT35" s="756"/>
      <c r="AU35" s="756"/>
      <c r="AV35" s="756"/>
      <c r="AW35" s="756"/>
      <c r="AX35" s="756"/>
      <c r="AY35" s="757"/>
      <c r="AZ35" s="671">
        <v>67050</v>
      </c>
      <c r="BA35" s="672"/>
      <c r="BB35" s="672"/>
      <c r="BC35" s="672"/>
      <c r="BD35" s="672"/>
      <c r="BE35" s="672"/>
      <c r="BF35" s="758"/>
      <c r="BG35" s="693" t="s">
        <v>330</v>
      </c>
      <c r="BH35" s="694"/>
      <c r="BI35" s="694"/>
      <c r="BJ35" s="694"/>
      <c r="BK35" s="694"/>
      <c r="BL35" s="694"/>
      <c r="BM35" s="694"/>
      <c r="BN35" s="694"/>
      <c r="BO35" s="694"/>
      <c r="BP35" s="694"/>
      <c r="BQ35" s="694"/>
      <c r="BR35" s="694"/>
      <c r="BS35" s="694"/>
      <c r="BT35" s="694"/>
      <c r="BU35" s="695"/>
      <c r="BV35" s="671">
        <v>65</v>
      </c>
      <c r="BW35" s="672"/>
      <c r="BX35" s="672"/>
      <c r="BY35" s="672"/>
      <c r="BZ35" s="672"/>
      <c r="CA35" s="672"/>
      <c r="CB35" s="758"/>
      <c r="CD35" s="697" t="s">
        <v>331</v>
      </c>
      <c r="CE35" s="698"/>
      <c r="CF35" s="698"/>
      <c r="CG35" s="698"/>
      <c r="CH35" s="698"/>
      <c r="CI35" s="698"/>
      <c r="CJ35" s="698"/>
      <c r="CK35" s="698"/>
      <c r="CL35" s="698"/>
      <c r="CM35" s="698"/>
      <c r="CN35" s="698"/>
      <c r="CO35" s="698"/>
      <c r="CP35" s="698"/>
      <c r="CQ35" s="699"/>
      <c r="CR35" s="682">
        <v>4652</v>
      </c>
      <c r="CS35" s="718"/>
      <c r="CT35" s="718"/>
      <c r="CU35" s="718"/>
      <c r="CV35" s="718"/>
      <c r="CW35" s="718"/>
      <c r="CX35" s="718"/>
      <c r="CY35" s="719"/>
      <c r="CZ35" s="687">
        <v>0.1</v>
      </c>
      <c r="DA35" s="716"/>
      <c r="DB35" s="716"/>
      <c r="DC35" s="720"/>
      <c r="DD35" s="691">
        <v>2485</v>
      </c>
      <c r="DE35" s="718"/>
      <c r="DF35" s="718"/>
      <c r="DG35" s="718"/>
      <c r="DH35" s="718"/>
      <c r="DI35" s="718"/>
      <c r="DJ35" s="718"/>
      <c r="DK35" s="719"/>
      <c r="DL35" s="691">
        <v>2485</v>
      </c>
      <c r="DM35" s="718"/>
      <c r="DN35" s="718"/>
      <c r="DO35" s="718"/>
      <c r="DP35" s="718"/>
      <c r="DQ35" s="718"/>
      <c r="DR35" s="718"/>
      <c r="DS35" s="718"/>
      <c r="DT35" s="718"/>
      <c r="DU35" s="718"/>
      <c r="DV35" s="719"/>
      <c r="DW35" s="687">
        <v>0.2</v>
      </c>
      <c r="DX35" s="716"/>
      <c r="DY35" s="716"/>
      <c r="DZ35" s="716"/>
      <c r="EA35" s="716"/>
      <c r="EB35" s="716"/>
      <c r="EC35" s="717"/>
    </row>
    <row r="36" spans="2:133" ht="11.25" customHeight="1" x14ac:dyDescent="0.15">
      <c r="B36" s="679" t="s">
        <v>332</v>
      </c>
      <c r="C36" s="680"/>
      <c r="D36" s="680"/>
      <c r="E36" s="680"/>
      <c r="F36" s="680"/>
      <c r="G36" s="680"/>
      <c r="H36" s="680"/>
      <c r="I36" s="680"/>
      <c r="J36" s="680"/>
      <c r="K36" s="680"/>
      <c r="L36" s="680"/>
      <c r="M36" s="680"/>
      <c r="N36" s="680"/>
      <c r="O36" s="680"/>
      <c r="P36" s="680"/>
      <c r="Q36" s="681"/>
      <c r="R36" s="682" t="s">
        <v>148</v>
      </c>
      <c r="S36" s="683"/>
      <c r="T36" s="683"/>
      <c r="U36" s="683"/>
      <c r="V36" s="683"/>
      <c r="W36" s="683"/>
      <c r="X36" s="683"/>
      <c r="Y36" s="684"/>
      <c r="Z36" s="685" t="s">
        <v>236</v>
      </c>
      <c r="AA36" s="685"/>
      <c r="AB36" s="685"/>
      <c r="AC36" s="685"/>
      <c r="AD36" s="686" t="s">
        <v>139</v>
      </c>
      <c r="AE36" s="686"/>
      <c r="AF36" s="686"/>
      <c r="AG36" s="686"/>
      <c r="AH36" s="686"/>
      <c r="AI36" s="686"/>
      <c r="AJ36" s="686"/>
      <c r="AK36" s="686"/>
      <c r="AL36" s="687" t="s">
        <v>236</v>
      </c>
      <c r="AM36" s="688"/>
      <c r="AN36" s="688"/>
      <c r="AO36" s="689"/>
      <c r="AQ36" s="759" t="s">
        <v>333</v>
      </c>
      <c r="AR36" s="760"/>
      <c r="AS36" s="760"/>
      <c r="AT36" s="760"/>
      <c r="AU36" s="760"/>
      <c r="AV36" s="760"/>
      <c r="AW36" s="760"/>
      <c r="AX36" s="760"/>
      <c r="AY36" s="761"/>
      <c r="AZ36" s="682">
        <v>18441</v>
      </c>
      <c r="BA36" s="683"/>
      <c r="BB36" s="683"/>
      <c r="BC36" s="683"/>
      <c r="BD36" s="718"/>
      <c r="BE36" s="718"/>
      <c r="BF36" s="741"/>
      <c r="BG36" s="697" t="s">
        <v>334</v>
      </c>
      <c r="BH36" s="698"/>
      <c r="BI36" s="698"/>
      <c r="BJ36" s="698"/>
      <c r="BK36" s="698"/>
      <c r="BL36" s="698"/>
      <c r="BM36" s="698"/>
      <c r="BN36" s="698"/>
      <c r="BO36" s="698"/>
      <c r="BP36" s="698"/>
      <c r="BQ36" s="698"/>
      <c r="BR36" s="698"/>
      <c r="BS36" s="698"/>
      <c r="BT36" s="698"/>
      <c r="BU36" s="699"/>
      <c r="BV36" s="682">
        <v>65</v>
      </c>
      <c r="BW36" s="683"/>
      <c r="BX36" s="683"/>
      <c r="BY36" s="683"/>
      <c r="BZ36" s="683"/>
      <c r="CA36" s="683"/>
      <c r="CB36" s="692"/>
      <c r="CD36" s="697" t="s">
        <v>335</v>
      </c>
      <c r="CE36" s="698"/>
      <c r="CF36" s="698"/>
      <c r="CG36" s="698"/>
      <c r="CH36" s="698"/>
      <c r="CI36" s="698"/>
      <c r="CJ36" s="698"/>
      <c r="CK36" s="698"/>
      <c r="CL36" s="698"/>
      <c r="CM36" s="698"/>
      <c r="CN36" s="698"/>
      <c r="CO36" s="698"/>
      <c r="CP36" s="698"/>
      <c r="CQ36" s="699"/>
      <c r="CR36" s="682">
        <v>219347</v>
      </c>
      <c r="CS36" s="683"/>
      <c r="CT36" s="683"/>
      <c r="CU36" s="683"/>
      <c r="CV36" s="683"/>
      <c r="CW36" s="683"/>
      <c r="CX36" s="683"/>
      <c r="CY36" s="684"/>
      <c r="CZ36" s="687">
        <v>5.3</v>
      </c>
      <c r="DA36" s="716"/>
      <c r="DB36" s="716"/>
      <c r="DC36" s="720"/>
      <c r="DD36" s="691">
        <v>116267</v>
      </c>
      <c r="DE36" s="683"/>
      <c r="DF36" s="683"/>
      <c r="DG36" s="683"/>
      <c r="DH36" s="683"/>
      <c r="DI36" s="683"/>
      <c r="DJ36" s="683"/>
      <c r="DK36" s="684"/>
      <c r="DL36" s="691">
        <v>51226</v>
      </c>
      <c r="DM36" s="683"/>
      <c r="DN36" s="683"/>
      <c r="DO36" s="683"/>
      <c r="DP36" s="683"/>
      <c r="DQ36" s="683"/>
      <c r="DR36" s="683"/>
      <c r="DS36" s="683"/>
      <c r="DT36" s="683"/>
      <c r="DU36" s="683"/>
      <c r="DV36" s="684"/>
      <c r="DW36" s="687">
        <v>3.6</v>
      </c>
      <c r="DX36" s="716"/>
      <c r="DY36" s="716"/>
      <c r="DZ36" s="716"/>
      <c r="EA36" s="716"/>
      <c r="EB36" s="716"/>
      <c r="EC36" s="717"/>
    </row>
    <row r="37" spans="2:133" ht="11.25" customHeight="1" x14ac:dyDescent="0.15">
      <c r="B37" s="679" t="s">
        <v>336</v>
      </c>
      <c r="C37" s="680"/>
      <c r="D37" s="680"/>
      <c r="E37" s="680"/>
      <c r="F37" s="680"/>
      <c r="G37" s="680"/>
      <c r="H37" s="680"/>
      <c r="I37" s="680"/>
      <c r="J37" s="680"/>
      <c r="K37" s="680"/>
      <c r="L37" s="680"/>
      <c r="M37" s="680"/>
      <c r="N37" s="680"/>
      <c r="O37" s="680"/>
      <c r="P37" s="680"/>
      <c r="Q37" s="681"/>
      <c r="R37" s="682">
        <v>48560</v>
      </c>
      <c r="S37" s="683"/>
      <c r="T37" s="683"/>
      <c r="U37" s="683"/>
      <c r="V37" s="683"/>
      <c r="W37" s="683"/>
      <c r="X37" s="683"/>
      <c r="Y37" s="684"/>
      <c r="Z37" s="685">
        <v>1.1000000000000001</v>
      </c>
      <c r="AA37" s="685"/>
      <c r="AB37" s="685"/>
      <c r="AC37" s="685"/>
      <c r="AD37" s="686" t="s">
        <v>148</v>
      </c>
      <c r="AE37" s="686"/>
      <c r="AF37" s="686"/>
      <c r="AG37" s="686"/>
      <c r="AH37" s="686"/>
      <c r="AI37" s="686"/>
      <c r="AJ37" s="686"/>
      <c r="AK37" s="686"/>
      <c r="AL37" s="687" t="s">
        <v>236</v>
      </c>
      <c r="AM37" s="688"/>
      <c r="AN37" s="688"/>
      <c r="AO37" s="689"/>
      <c r="AQ37" s="759" t="s">
        <v>337</v>
      </c>
      <c r="AR37" s="760"/>
      <c r="AS37" s="760"/>
      <c r="AT37" s="760"/>
      <c r="AU37" s="760"/>
      <c r="AV37" s="760"/>
      <c r="AW37" s="760"/>
      <c r="AX37" s="760"/>
      <c r="AY37" s="761"/>
      <c r="AZ37" s="682">
        <v>4853</v>
      </c>
      <c r="BA37" s="683"/>
      <c r="BB37" s="683"/>
      <c r="BC37" s="683"/>
      <c r="BD37" s="718"/>
      <c r="BE37" s="718"/>
      <c r="BF37" s="741"/>
      <c r="BG37" s="697" t="s">
        <v>338</v>
      </c>
      <c r="BH37" s="698"/>
      <c r="BI37" s="698"/>
      <c r="BJ37" s="698"/>
      <c r="BK37" s="698"/>
      <c r="BL37" s="698"/>
      <c r="BM37" s="698"/>
      <c r="BN37" s="698"/>
      <c r="BO37" s="698"/>
      <c r="BP37" s="698"/>
      <c r="BQ37" s="698"/>
      <c r="BR37" s="698"/>
      <c r="BS37" s="698"/>
      <c r="BT37" s="698"/>
      <c r="BU37" s="699"/>
      <c r="BV37" s="682">
        <v>152</v>
      </c>
      <c r="BW37" s="683"/>
      <c r="BX37" s="683"/>
      <c r="BY37" s="683"/>
      <c r="BZ37" s="683"/>
      <c r="CA37" s="683"/>
      <c r="CB37" s="692"/>
      <c r="CD37" s="697" t="s">
        <v>339</v>
      </c>
      <c r="CE37" s="698"/>
      <c r="CF37" s="698"/>
      <c r="CG37" s="698"/>
      <c r="CH37" s="698"/>
      <c r="CI37" s="698"/>
      <c r="CJ37" s="698"/>
      <c r="CK37" s="698"/>
      <c r="CL37" s="698"/>
      <c r="CM37" s="698"/>
      <c r="CN37" s="698"/>
      <c r="CO37" s="698"/>
      <c r="CP37" s="698"/>
      <c r="CQ37" s="699"/>
      <c r="CR37" s="682">
        <v>2713</v>
      </c>
      <c r="CS37" s="718"/>
      <c r="CT37" s="718"/>
      <c r="CU37" s="718"/>
      <c r="CV37" s="718"/>
      <c r="CW37" s="718"/>
      <c r="CX37" s="718"/>
      <c r="CY37" s="719"/>
      <c r="CZ37" s="687">
        <v>0.1</v>
      </c>
      <c r="DA37" s="716"/>
      <c r="DB37" s="716"/>
      <c r="DC37" s="720"/>
      <c r="DD37" s="691">
        <v>2713</v>
      </c>
      <c r="DE37" s="718"/>
      <c r="DF37" s="718"/>
      <c r="DG37" s="718"/>
      <c r="DH37" s="718"/>
      <c r="DI37" s="718"/>
      <c r="DJ37" s="718"/>
      <c r="DK37" s="719"/>
      <c r="DL37" s="691">
        <v>2713</v>
      </c>
      <c r="DM37" s="718"/>
      <c r="DN37" s="718"/>
      <c r="DO37" s="718"/>
      <c r="DP37" s="718"/>
      <c r="DQ37" s="718"/>
      <c r="DR37" s="718"/>
      <c r="DS37" s="718"/>
      <c r="DT37" s="718"/>
      <c r="DU37" s="718"/>
      <c r="DV37" s="719"/>
      <c r="DW37" s="687">
        <v>0.2</v>
      </c>
      <c r="DX37" s="716"/>
      <c r="DY37" s="716"/>
      <c r="DZ37" s="716"/>
      <c r="EA37" s="716"/>
      <c r="EB37" s="716"/>
      <c r="EC37" s="717"/>
    </row>
    <row r="38" spans="2:133" ht="11.25" customHeight="1" x14ac:dyDescent="0.15">
      <c r="B38" s="727" t="s">
        <v>340</v>
      </c>
      <c r="C38" s="728"/>
      <c r="D38" s="728"/>
      <c r="E38" s="728"/>
      <c r="F38" s="728"/>
      <c r="G38" s="728"/>
      <c r="H38" s="728"/>
      <c r="I38" s="728"/>
      <c r="J38" s="728"/>
      <c r="K38" s="728"/>
      <c r="L38" s="728"/>
      <c r="M38" s="728"/>
      <c r="N38" s="728"/>
      <c r="O38" s="728"/>
      <c r="P38" s="728"/>
      <c r="Q38" s="729"/>
      <c r="R38" s="762">
        <v>4243513</v>
      </c>
      <c r="S38" s="763"/>
      <c r="T38" s="763"/>
      <c r="U38" s="763"/>
      <c r="V38" s="763"/>
      <c r="W38" s="763"/>
      <c r="X38" s="763"/>
      <c r="Y38" s="764"/>
      <c r="Z38" s="765">
        <v>100</v>
      </c>
      <c r="AA38" s="765"/>
      <c r="AB38" s="765"/>
      <c r="AC38" s="765"/>
      <c r="AD38" s="766">
        <v>1364734</v>
      </c>
      <c r="AE38" s="766"/>
      <c r="AF38" s="766"/>
      <c r="AG38" s="766"/>
      <c r="AH38" s="766"/>
      <c r="AI38" s="766"/>
      <c r="AJ38" s="766"/>
      <c r="AK38" s="766"/>
      <c r="AL38" s="767">
        <v>100</v>
      </c>
      <c r="AM38" s="753"/>
      <c r="AN38" s="753"/>
      <c r="AO38" s="768"/>
      <c r="AQ38" s="759" t="s">
        <v>341</v>
      </c>
      <c r="AR38" s="760"/>
      <c r="AS38" s="760"/>
      <c r="AT38" s="760"/>
      <c r="AU38" s="760"/>
      <c r="AV38" s="760"/>
      <c r="AW38" s="760"/>
      <c r="AX38" s="760"/>
      <c r="AY38" s="761"/>
      <c r="AZ38" s="682" t="s">
        <v>139</v>
      </c>
      <c r="BA38" s="683"/>
      <c r="BB38" s="683"/>
      <c r="BC38" s="683"/>
      <c r="BD38" s="718"/>
      <c r="BE38" s="718"/>
      <c r="BF38" s="741"/>
      <c r="BG38" s="697" t="s">
        <v>342</v>
      </c>
      <c r="BH38" s="698"/>
      <c r="BI38" s="698"/>
      <c r="BJ38" s="698"/>
      <c r="BK38" s="698"/>
      <c r="BL38" s="698"/>
      <c r="BM38" s="698"/>
      <c r="BN38" s="698"/>
      <c r="BO38" s="698"/>
      <c r="BP38" s="698"/>
      <c r="BQ38" s="698"/>
      <c r="BR38" s="698"/>
      <c r="BS38" s="698"/>
      <c r="BT38" s="698"/>
      <c r="BU38" s="699"/>
      <c r="BV38" s="682">
        <v>239</v>
      </c>
      <c r="BW38" s="683"/>
      <c r="BX38" s="683"/>
      <c r="BY38" s="683"/>
      <c r="BZ38" s="683"/>
      <c r="CA38" s="683"/>
      <c r="CB38" s="692"/>
      <c r="CD38" s="697" t="s">
        <v>343</v>
      </c>
      <c r="CE38" s="698"/>
      <c r="CF38" s="698"/>
      <c r="CG38" s="698"/>
      <c r="CH38" s="698"/>
      <c r="CI38" s="698"/>
      <c r="CJ38" s="698"/>
      <c r="CK38" s="698"/>
      <c r="CL38" s="698"/>
      <c r="CM38" s="698"/>
      <c r="CN38" s="698"/>
      <c r="CO38" s="698"/>
      <c r="CP38" s="698"/>
      <c r="CQ38" s="699"/>
      <c r="CR38" s="682">
        <v>67050</v>
      </c>
      <c r="CS38" s="683"/>
      <c r="CT38" s="683"/>
      <c r="CU38" s="683"/>
      <c r="CV38" s="683"/>
      <c r="CW38" s="683"/>
      <c r="CX38" s="683"/>
      <c r="CY38" s="684"/>
      <c r="CZ38" s="687">
        <v>1.6</v>
      </c>
      <c r="DA38" s="716"/>
      <c r="DB38" s="716"/>
      <c r="DC38" s="720"/>
      <c r="DD38" s="691">
        <v>60590</v>
      </c>
      <c r="DE38" s="683"/>
      <c r="DF38" s="683"/>
      <c r="DG38" s="683"/>
      <c r="DH38" s="683"/>
      <c r="DI38" s="683"/>
      <c r="DJ38" s="683"/>
      <c r="DK38" s="684"/>
      <c r="DL38" s="691">
        <v>43292</v>
      </c>
      <c r="DM38" s="683"/>
      <c r="DN38" s="683"/>
      <c r="DO38" s="683"/>
      <c r="DP38" s="683"/>
      <c r="DQ38" s="683"/>
      <c r="DR38" s="683"/>
      <c r="DS38" s="683"/>
      <c r="DT38" s="683"/>
      <c r="DU38" s="683"/>
      <c r="DV38" s="684"/>
      <c r="DW38" s="687">
        <v>3.1</v>
      </c>
      <c r="DX38" s="716"/>
      <c r="DY38" s="716"/>
      <c r="DZ38" s="716"/>
      <c r="EA38" s="716"/>
      <c r="EB38" s="716"/>
      <c r="EC38" s="717"/>
    </row>
    <row r="39" spans="2:133" ht="11.25" customHeight="1" x14ac:dyDescent="0.15">
      <c r="AQ39" s="759" t="s">
        <v>344</v>
      </c>
      <c r="AR39" s="760"/>
      <c r="AS39" s="760"/>
      <c r="AT39" s="760"/>
      <c r="AU39" s="760"/>
      <c r="AV39" s="760"/>
      <c r="AW39" s="760"/>
      <c r="AX39" s="760"/>
      <c r="AY39" s="761"/>
      <c r="AZ39" s="682" t="s">
        <v>236</v>
      </c>
      <c r="BA39" s="683"/>
      <c r="BB39" s="683"/>
      <c r="BC39" s="683"/>
      <c r="BD39" s="718"/>
      <c r="BE39" s="718"/>
      <c r="BF39" s="741"/>
      <c r="BG39" s="773" t="s">
        <v>345</v>
      </c>
      <c r="BH39" s="774"/>
      <c r="BI39" s="774"/>
      <c r="BJ39" s="774"/>
      <c r="BK39" s="774"/>
      <c r="BL39" s="235"/>
      <c r="BM39" s="698" t="s">
        <v>346</v>
      </c>
      <c r="BN39" s="698"/>
      <c r="BO39" s="698"/>
      <c r="BP39" s="698"/>
      <c r="BQ39" s="698"/>
      <c r="BR39" s="698"/>
      <c r="BS39" s="698"/>
      <c r="BT39" s="698"/>
      <c r="BU39" s="699"/>
      <c r="BV39" s="682">
        <v>98</v>
      </c>
      <c r="BW39" s="683"/>
      <c r="BX39" s="683"/>
      <c r="BY39" s="683"/>
      <c r="BZ39" s="683"/>
      <c r="CA39" s="683"/>
      <c r="CB39" s="692"/>
      <c r="CD39" s="697" t="s">
        <v>347</v>
      </c>
      <c r="CE39" s="698"/>
      <c r="CF39" s="698"/>
      <c r="CG39" s="698"/>
      <c r="CH39" s="698"/>
      <c r="CI39" s="698"/>
      <c r="CJ39" s="698"/>
      <c r="CK39" s="698"/>
      <c r="CL39" s="698"/>
      <c r="CM39" s="698"/>
      <c r="CN39" s="698"/>
      <c r="CO39" s="698"/>
      <c r="CP39" s="698"/>
      <c r="CQ39" s="699"/>
      <c r="CR39" s="682">
        <v>310711</v>
      </c>
      <c r="CS39" s="718"/>
      <c r="CT39" s="718"/>
      <c r="CU39" s="718"/>
      <c r="CV39" s="718"/>
      <c r="CW39" s="718"/>
      <c r="CX39" s="718"/>
      <c r="CY39" s="719"/>
      <c r="CZ39" s="687">
        <v>7.5</v>
      </c>
      <c r="DA39" s="716"/>
      <c r="DB39" s="716"/>
      <c r="DC39" s="720"/>
      <c r="DD39" s="691">
        <v>291694</v>
      </c>
      <c r="DE39" s="718"/>
      <c r="DF39" s="718"/>
      <c r="DG39" s="718"/>
      <c r="DH39" s="718"/>
      <c r="DI39" s="718"/>
      <c r="DJ39" s="718"/>
      <c r="DK39" s="719"/>
      <c r="DL39" s="691" t="s">
        <v>148</v>
      </c>
      <c r="DM39" s="718"/>
      <c r="DN39" s="718"/>
      <c r="DO39" s="718"/>
      <c r="DP39" s="718"/>
      <c r="DQ39" s="718"/>
      <c r="DR39" s="718"/>
      <c r="DS39" s="718"/>
      <c r="DT39" s="718"/>
      <c r="DU39" s="718"/>
      <c r="DV39" s="719"/>
      <c r="DW39" s="687" t="s">
        <v>148</v>
      </c>
      <c r="DX39" s="716"/>
      <c r="DY39" s="716"/>
      <c r="DZ39" s="716"/>
      <c r="EA39" s="716"/>
      <c r="EB39" s="716"/>
      <c r="EC39" s="717"/>
    </row>
    <row r="40" spans="2:133" ht="11.25" customHeight="1" x14ac:dyDescent="0.15">
      <c r="AQ40" s="759" t="s">
        <v>348</v>
      </c>
      <c r="AR40" s="760"/>
      <c r="AS40" s="760"/>
      <c r="AT40" s="760"/>
      <c r="AU40" s="760"/>
      <c r="AV40" s="760"/>
      <c r="AW40" s="760"/>
      <c r="AX40" s="760"/>
      <c r="AY40" s="761"/>
      <c r="AZ40" s="682">
        <v>6339</v>
      </c>
      <c r="BA40" s="683"/>
      <c r="BB40" s="683"/>
      <c r="BC40" s="683"/>
      <c r="BD40" s="718"/>
      <c r="BE40" s="718"/>
      <c r="BF40" s="741"/>
      <c r="BG40" s="773"/>
      <c r="BH40" s="774"/>
      <c r="BI40" s="774"/>
      <c r="BJ40" s="774"/>
      <c r="BK40" s="774"/>
      <c r="BL40" s="235"/>
      <c r="BM40" s="698" t="s">
        <v>349</v>
      </c>
      <c r="BN40" s="698"/>
      <c r="BO40" s="698"/>
      <c r="BP40" s="698"/>
      <c r="BQ40" s="698"/>
      <c r="BR40" s="698"/>
      <c r="BS40" s="698"/>
      <c r="BT40" s="698"/>
      <c r="BU40" s="699"/>
      <c r="BV40" s="682" t="s">
        <v>148</v>
      </c>
      <c r="BW40" s="683"/>
      <c r="BX40" s="683"/>
      <c r="BY40" s="683"/>
      <c r="BZ40" s="683"/>
      <c r="CA40" s="683"/>
      <c r="CB40" s="692"/>
      <c r="CD40" s="697" t="s">
        <v>350</v>
      </c>
      <c r="CE40" s="698"/>
      <c r="CF40" s="698"/>
      <c r="CG40" s="698"/>
      <c r="CH40" s="698"/>
      <c r="CI40" s="698"/>
      <c r="CJ40" s="698"/>
      <c r="CK40" s="698"/>
      <c r="CL40" s="698"/>
      <c r="CM40" s="698"/>
      <c r="CN40" s="698"/>
      <c r="CO40" s="698"/>
      <c r="CP40" s="698"/>
      <c r="CQ40" s="699"/>
      <c r="CR40" s="682" t="s">
        <v>236</v>
      </c>
      <c r="CS40" s="683"/>
      <c r="CT40" s="683"/>
      <c r="CU40" s="683"/>
      <c r="CV40" s="683"/>
      <c r="CW40" s="683"/>
      <c r="CX40" s="683"/>
      <c r="CY40" s="684"/>
      <c r="CZ40" s="687" t="s">
        <v>139</v>
      </c>
      <c r="DA40" s="716"/>
      <c r="DB40" s="716"/>
      <c r="DC40" s="720"/>
      <c r="DD40" s="691" t="s">
        <v>148</v>
      </c>
      <c r="DE40" s="683"/>
      <c r="DF40" s="683"/>
      <c r="DG40" s="683"/>
      <c r="DH40" s="683"/>
      <c r="DI40" s="683"/>
      <c r="DJ40" s="683"/>
      <c r="DK40" s="684"/>
      <c r="DL40" s="691" t="s">
        <v>139</v>
      </c>
      <c r="DM40" s="683"/>
      <c r="DN40" s="683"/>
      <c r="DO40" s="683"/>
      <c r="DP40" s="683"/>
      <c r="DQ40" s="683"/>
      <c r="DR40" s="683"/>
      <c r="DS40" s="683"/>
      <c r="DT40" s="683"/>
      <c r="DU40" s="683"/>
      <c r="DV40" s="684"/>
      <c r="DW40" s="687" t="s">
        <v>236</v>
      </c>
      <c r="DX40" s="716"/>
      <c r="DY40" s="716"/>
      <c r="DZ40" s="716"/>
      <c r="EA40" s="716"/>
      <c r="EB40" s="716"/>
      <c r="EC40" s="717"/>
    </row>
    <row r="41" spans="2:133" ht="11.25" customHeight="1" x14ac:dyDescent="0.15">
      <c r="AQ41" s="769" t="s">
        <v>351</v>
      </c>
      <c r="AR41" s="770"/>
      <c r="AS41" s="770"/>
      <c r="AT41" s="770"/>
      <c r="AU41" s="770"/>
      <c r="AV41" s="770"/>
      <c r="AW41" s="770"/>
      <c r="AX41" s="770"/>
      <c r="AY41" s="771"/>
      <c r="AZ41" s="762">
        <v>37417</v>
      </c>
      <c r="BA41" s="763"/>
      <c r="BB41" s="763"/>
      <c r="BC41" s="763"/>
      <c r="BD41" s="752"/>
      <c r="BE41" s="752"/>
      <c r="BF41" s="754"/>
      <c r="BG41" s="775"/>
      <c r="BH41" s="776"/>
      <c r="BI41" s="776"/>
      <c r="BJ41" s="776"/>
      <c r="BK41" s="776"/>
      <c r="BL41" s="236"/>
      <c r="BM41" s="707" t="s">
        <v>352</v>
      </c>
      <c r="BN41" s="707"/>
      <c r="BO41" s="707"/>
      <c r="BP41" s="707"/>
      <c r="BQ41" s="707"/>
      <c r="BR41" s="707"/>
      <c r="BS41" s="707"/>
      <c r="BT41" s="707"/>
      <c r="BU41" s="708"/>
      <c r="BV41" s="762">
        <v>309</v>
      </c>
      <c r="BW41" s="763"/>
      <c r="BX41" s="763"/>
      <c r="BY41" s="763"/>
      <c r="BZ41" s="763"/>
      <c r="CA41" s="763"/>
      <c r="CB41" s="772"/>
      <c r="CD41" s="697" t="s">
        <v>353</v>
      </c>
      <c r="CE41" s="698"/>
      <c r="CF41" s="698"/>
      <c r="CG41" s="698"/>
      <c r="CH41" s="698"/>
      <c r="CI41" s="698"/>
      <c r="CJ41" s="698"/>
      <c r="CK41" s="698"/>
      <c r="CL41" s="698"/>
      <c r="CM41" s="698"/>
      <c r="CN41" s="698"/>
      <c r="CO41" s="698"/>
      <c r="CP41" s="698"/>
      <c r="CQ41" s="699"/>
      <c r="CR41" s="682" t="s">
        <v>139</v>
      </c>
      <c r="CS41" s="718"/>
      <c r="CT41" s="718"/>
      <c r="CU41" s="718"/>
      <c r="CV41" s="718"/>
      <c r="CW41" s="718"/>
      <c r="CX41" s="718"/>
      <c r="CY41" s="719"/>
      <c r="CZ41" s="687" t="s">
        <v>236</v>
      </c>
      <c r="DA41" s="716"/>
      <c r="DB41" s="716"/>
      <c r="DC41" s="720"/>
      <c r="DD41" s="691" t="s">
        <v>148</v>
      </c>
      <c r="DE41" s="718"/>
      <c r="DF41" s="718"/>
      <c r="DG41" s="718"/>
      <c r="DH41" s="718"/>
      <c r="DI41" s="718"/>
      <c r="DJ41" s="718"/>
      <c r="DK41" s="719"/>
      <c r="DL41" s="777"/>
      <c r="DM41" s="778"/>
      <c r="DN41" s="778"/>
      <c r="DO41" s="778"/>
      <c r="DP41" s="778"/>
      <c r="DQ41" s="778"/>
      <c r="DR41" s="778"/>
      <c r="DS41" s="778"/>
      <c r="DT41" s="778"/>
      <c r="DU41" s="778"/>
      <c r="DV41" s="779"/>
      <c r="DW41" s="780"/>
      <c r="DX41" s="781"/>
      <c r="DY41" s="781"/>
      <c r="DZ41" s="781"/>
      <c r="EA41" s="781"/>
      <c r="EB41" s="781"/>
      <c r="EC41" s="782"/>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9" t="s">
        <v>355</v>
      </c>
      <c r="CE42" s="680"/>
      <c r="CF42" s="680"/>
      <c r="CG42" s="680"/>
      <c r="CH42" s="680"/>
      <c r="CI42" s="680"/>
      <c r="CJ42" s="680"/>
      <c r="CK42" s="680"/>
      <c r="CL42" s="680"/>
      <c r="CM42" s="680"/>
      <c r="CN42" s="680"/>
      <c r="CO42" s="680"/>
      <c r="CP42" s="680"/>
      <c r="CQ42" s="681"/>
      <c r="CR42" s="682">
        <v>2096222</v>
      </c>
      <c r="CS42" s="683"/>
      <c r="CT42" s="683"/>
      <c r="CU42" s="683"/>
      <c r="CV42" s="683"/>
      <c r="CW42" s="683"/>
      <c r="CX42" s="683"/>
      <c r="CY42" s="684"/>
      <c r="CZ42" s="687">
        <v>50.4</v>
      </c>
      <c r="DA42" s="688"/>
      <c r="DB42" s="688"/>
      <c r="DC42" s="783"/>
      <c r="DD42" s="691">
        <v>275582</v>
      </c>
      <c r="DE42" s="683"/>
      <c r="DF42" s="683"/>
      <c r="DG42" s="683"/>
      <c r="DH42" s="683"/>
      <c r="DI42" s="683"/>
      <c r="DJ42" s="683"/>
      <c r="DK42" s="684"/>
      <c r="DL42" s="777"/>
      <c r="DM42" s="778"/>
      <c r="DN42" s="778"/>
      <c r="DO42" s="778"/>
      <c r="DP42" s="778"/>
      <c r="DQ42" s="778"/>
      <c r="DR42" s="778"/>
      <c r="DS42" s="778"/>
      <c r="DT42" s="778"/>
      <c r="DU42" s="778"/>
      <c r="DV42" s="779"/>
      <c r="DW42" s="780"/>
      <c r="DX42" s="781"/>
      <c r="DY42" s="781"/>
      <c r="DZ42" s="781"/>
      <c r="EA42" s="781"/>
      <c r="EB42" s="781"/>
      <c r="EC42" s="782"/>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9" t="s">
        <v>357</v>
      </c>
      <c r="CE43" s="680"/>
      <c r="CF43" s="680"/>
      <c r="CG43" s="680"/>
      <c r="CH43" s="680"/>
      <c r="CI43" s="680"/>
      <c r="CJ43" s="680"/>
      <c r="CK43" s="680"/>
      <c r="CL43" s="680"/>
      <c r="CM43" s="680"/>
      <c r="CN43" s="680"/>
      <c r="CO43" s="680"/>
      <c r="CP43" s="680"/>
      <c r="CQ43" s="681"/>
      <c r="CR43" s="682">
        <v>20313</v>
      </c>
      <c r="CS43" s="718"/>
      <c r="CT43" s="718"/>
      <c r="CU43" s="718"/>
      <c r="CV43" s="718"/>
      <c r="CW43" s="718"/>
      <c r="CX43" s="718"/>
      <c r="CY43" s="719"/>
      <c r="CZ43" s="687">
        <v>0.5</v>
      </c>
      <c r="DA43" s="716"/>
      <c r="DB43" s="716"/>
      <c r="DC43" s="720"/>
      <c r="DD43" s="691">
        <v>20313</v>
      </c>
      <c r="DE43" s="718"/>
      <c r="DF43" s="718"/>
      <c r="DG43" s="718"/>
      <c r="DH43" s="718"/>
      <c r="DI43" s="718"/>
      <c r="DJ43" s="718"/>
      <c r="DK43" s="719"/>
      <c r="DL43" s="777"/>
      <c r="DM43" s="778"/>
      <c r="DN43" s="778"/>
      <c r="DO43" s="778"/>
      <c r="DP43" s="778"/>
      <c r="DQ43" s="778"/>
      <c r="DR43" s="778"/>
      <c r="DS43" s="778"/>
      <c r="DT43" s="778"/>
      <c r="DU43" s="778"/>
      <c r="DV43" s="779"/>
      <c r="DW43" s="780"/>
      <c r="DX43" s="781"/>
      <c r="DY43" s="781"/>
      <c r="DZ43" s="781"/>
      <c r="EA43" s="781"/>
      <c r="EB43" s="781"/>
      <c r="EC43" s="782"/>
    </row>
    <row r="44" spans="2:133" ht="11.25" customHeight="1" x14ac:dyDescent="0.15">
      <c r="B44" s="240" t="s">
        <v>358</v>
      </c>
      <c r="CD44" s="794" t="s">
        <v>309</v>
      </c>
      <c r="CE44" s="795"/>
      <c r="CF44" s="679" t="s">
        <v>359</v>
      </c>
      <c r="CG44" s="680"/>
      <c r="CH44" s="680"/>
      <c r="CI44" s="680"/>
      <c r="CJ44" s="680"/>
      <c r="CK44" s="680"/>
      <c r="CL44" s="680"/>
      <c r="CM44" s="680"/>
      <c r="CN44" s="680"/>
      <c r="CO44" s="680"/>
      <c r="CP44" s="680"/>
      <c r="CQ44" s="681"/>
      <c r="CR44" s="682">
        <v>1906210</v>
      </c>
      <c r="CS44" s="683"/>
      <c r="CT44" s="683"/>
      <c r="CU44" s="683"/>
      <c r="CV44" s="683"/>
      <c r="CW44" s="683"/>
      <c r="CX44" s="683"/>
      <c r="CY44" s="684"/>
      <c r="CZ44" s="687">
        <v>45.8</v>
      </c>
      <c r="DA44" s="688"/>
      <c r="DB44" s="688"/>
      <c r="DC44" s="783"/>
      <c r="DD44" s="691">
        <v>238453</v>
      </c>
      <c r="DE44" s="683"/>
      <c r="DF44" s="683"/>
      <c r="DG44" s="683"/>
      <c r="DH44" s="683"/>
      <c r="DI44" s="683"/>
      <c r="DJ44" s="683"/>
      <c r="DK44" s="684"/>
      <c r="DL44" s="777"/>
      <c r="DM44" s="778"/>
      <c r="DN44" s="778"/>
      <c r="DO44" s="778"/>
      <c r="DP44" s="778"/>
      <c r="DQ44" s="778"/>
      <c r="DR44" s="778"/>
      <c r="DS44" s="778"/>
      <c r="DT44" s="778"/>
      <c r="DU44" s="778"/>
      <c r="DV44" s="779"/>
      <c r="DW44" s="780"/>
      <c r="DX44" s="781"/>
      <c r="DY44" s="781"/>
      <c r="DZ44" s="781"/>
      <c r="EA44" s="781"/>
      <c r="EB44" s="781"/>
      <c r="EC44" s="782"/>
    </row>
    <row r="45" spans="2:133" ht="11.25" customHeight="1" x14ac:dyDescent="0.15">
      <c r="CD45" s="796"/>
      <c r="CE45" s="797"/>
      <c r="CF45" s="679" t="s">
        <v>360</v>
      </c>
      <c r="CG45" s="680"/>
      <c r="CH45" s="680"/>
      <c r="CI45" s="680"/>
      <c r="CJ45" s="680"/>
      <c r="CK45" s="680"/>
      <c r="CL45" s="680"/>
      <c r="CM45" s="680"/>
      <c r="CN45" s="680"/>
      <c r="CO45" s="680"/>
      <c r="CP45" s="680"/>
      <c r="CQ45" s="681"/>
      <c r="CR45" s="682">
        <v>1434759</v>
      </c>
      <c r="CS45" s="718"/>
      <c r="CT45" s="718"/>
      <c r="CU45" s="718"/>
      <c r="CV45" s="718"/>
      <c r="CW45" s="718"/>
      <c r="CX45" s="718"/>
      <c r="CY45" s="719"/>
      <c r="CZ45" s="687">
        <v>34.5</v>
      </c>
      <c r="DA45" s="716"/>
      <c r="DB45" s="716"/>
      <c r="DC45" s="720"/>
      <c r="DD45" s="691">
        <v>16092</v>
      </c>
      <c r="DE45" s="718"/>
      <c r="DF45" s="718"/>
      <c r="DG45" s="718"/>
      <c r="DH45" s="718"/>
      <c r="DI45" s="718"/>
      <c r="DJ45" s="718"/>
      <c r="DK45" s="719"/>
      <c r="DL45" s="777"/>
      <c r="DM45" s="778"/>
      <c r="DN45" s="778"/>
      <c r="DO45" s="778"/>
      <c r="DP45" s="778"/>
      <c r="DQ45" s="778"/>
      <c r="DR45" s="778"/>
      <c r="DS45" s="778"/>
      <c r="DT45" s="778"/>
      <c r="DU45" s="778"/>
      <c r="DV45" s="779"/>
      <c r="DW45" s="780"/>
      <c r="DX45" s="781"/>
      <c r="DY45" s="781"/>
      <c r="DZ45" s="781"/>
      <c r="EA45" s="781"/>
      <c r="EB45" s="781"/>
      <c r="EC45" s="782"/>
    </row>
    <row r="46" spans="2:133" ht="11.25" customHeight="1" x14ac:dyDescent="0.15">
      <c r="CD46" s="796"/>
      <c r="CE46" s="797"/>
      <c r="CF46" s="679" t="s">
        <v>361</v>
      </c>
      <c r="CG46" s="680"/>
      <c r="CH46" s="680"/>
      <c r="CI46" s="680"/>
      <c r="CJ46" s="680"/>
      <c r="CK46" s="680"/>
      <c r="CL46" s="680"/>
      <c r="CM46" s="680"/>
      <c r="CN46" s="680"/>
      <c r="CO46" s="680"/>
      <c r="CP46" s="680"/>
      <c r="CQ46" s="681"/>
      <c r="CR46" s="682">
        <v>465985</v>
      </c>
      <c r="CS46" s="683"/>
      <c r="CT46" s="683"/>
      <c r="CU46" s="683"/>
      <c r="CV46" s="683"/>
      <c r="CW46" s="683"/>
      <c r="CX46" s="683"/>
      <c r="CY46" s="684"/>
      <c r="CZ46" s="687">
        <v>11.2</v>
      </c>
      <c r="DA46" s="688"/>
      <c r="DB46" s="688"/>
      <c r="DC46" s="783"/>
      <c r="DD46" s="691">
        <v>216895</v>
      </c>
      <c r="DE46" s="683"/>
      <c r="DF46" s="683"/>
      <c r="DG46" s="683"/>
      <c r="DH46" s="683"/>
      <c r="DI46" s="683"/>
      <c r="DJ46" s="683"/>
      <c r="DK46" s="684"/>
      <c r="DL46" s="777"/>
      <c r="DM46" s="778"/>
      <c r="DN46" s="778"/>
      <c r="DO46" s="778"/>
      <c r="DP46" s="778"/>
      <c r="DQ46" s="778"/>
      <c r="DR46" s="778"/>
      <c r="DS46" s="778"/>
      <c r="DT46" s="778"/>
      <c r="DU46" s="778"/>
      <c r="DV46" s="779"/>
      <c r="DW46" s="780"/>
      <c r="DX46" s="781"/>
      <c r="DY46" s="781"/>
      <c r="DZ46" s="781"/>
      <c r="EA46" s="781"/>
      <c r="EB46" s="781"/>
      <c r="EC46" s="782"/>
    </row>
    <row r="47" spans="2:133" ht="11.25" customHeight="1" x14ac:dyDescent="0.15">
      <c r="CD47" s="796"/>
      <c r="CE47" s="797"/>
      <c r="CF47" s="679" t="s">
        <v>362</v>
      </c>
      <c r="CG47" s="680"/>
      <c r="CH47" s="680"/>
      <c r="CI47" s="680"/>
      <c r="CJ47" s="680"/>
      <c r="CK47" s="680"/>
      <c r="CL47" s="680"/>
      <c r="CM47" s="680"/>
      <c r="CN47" s="680"/>
      <c r="CO47" s="680"/>
      <c r="CP47" s="680"/>
      <c r="CQ47" s="681"/>
      <c r="CR47" s="682">
        <v>190012</v>
      </c>
      <c r="CS47" s="718"/>
      <c r="CT47" s="718"/>
      <c r="CU47" s="718"/>
      <c r="CV47" s="718"/>
      <c r="CW47" s="718"/>
      <c r="CX47" s="718"/>
      <c r="CY47" s="719"/>
      <c r="CZ47" s="687">
        <v>4.5999999999999996</v>
      </c>
      <c r="DA47" s="716"/>
      <c r="DB47" s="716"/>
      <c r="DC47" s="720"/>
      <c r="DD47" s="691">
        <v>37129</v>
      </c>
      <c r="DE47" s="718"/>
      <c r="DF47" s="718"/>
      <c r="DG47" s="718"/>
      <c r="DH47" s="718"/>
      <c r="DI47" s="718"/>
      <c r="DJ47" s="718"/>
      <c r="DK47" s="719"/>
      <c r="DL47" s="777"/>
      <c r="DM47" s="778"/>
      <c r="DN47" s="778"/>
      <c r="DO47" s="778"/>
      <c r="DP47" s="778"/>
      <c r="DQ47" s="778"/>
      <c r="DR47" s="778"/>
      <c r="DS47" s="778"/>
      <c r="DT47" s="778"/>
      <c r="DU47" s="778"/>
      <c r="DV47" s="779"/>
      <c r="DW47" s="780"/>
      <c r="DX47" s="781"/>
      <c r="DY47" s="781"/>
      <c r="DZ47" s="781"/>
      <c r="EA47" s="781"/>
      <c r="EB47" s="781"/>
      <c r="EC47" s="782"/>
    </row>
    <row r="48" spans="2:133" x14ac:dyDescent="0.15">
      <c r="CD48" s="798"/>
      <c r="CE48" s="799"/>
      <c r="CF48" s="679" t="s">
        <v>363</v>
      </c>
      <c r="CG48" s="680"/>
      <c r="CH48" s="680"/>
      <c r="CI48" s="680"/>
      <c r="CJ48" s="680"/>
      <c r="CK48" s="680"/>
      <c r="CL48" s="680"/>
      <c r="CM48" s="680"/>
      <c r="CN48" s="680"/>
      <c r="CO48" s="680"/>
      <c r="CP48" s="680"/>
      <c r="CQ48" s="681"/>
      <c r="CR48" s="682" t="s">
        <v>139</v>
      </c>
      <c r="CS48" s="683"/>
      <c r="CT48" s="683"/>
      <c r="CU48" s="683"/>
      <c r="CV48" s="683"/>
      <c r="CW48" s="683"/>
      <c r="CX48" s="683"/>
      <c r="CY48" s="684"/>
      <c r="CZ48" s="687" t="s">
        <v>236</v>
      </c>
      <c r="DA48" s="688"/>
      <c r="DB48" s="688"/>
      <c r="DC48" s="783"/>
      <c r="DD48" s="691" t="s">
        <v>139</v>
      </c>
      <c r="DE48" s="683"/>
      <c r="DF48" s="683"/>
      <c r="DG48" s="683"/>
      <c r="DH48" s="683"/>
      <c r="DI48" s="683"/>
      <c r="DJ48" s="683"/>
      <c r="DK48" s="684"/>
      <c r="DL48" s="777"/>
      <c r="DM48" s="778"/>
      <c r="DN48" s="778"/>
      <c r="DO48" s="778"/>
      <c r="DP48" s="778"/>
      <c r="DQ48" s="778"/>
      <c r="DR48" s="778"/>
      <c r="DS48" s="778"/>
      <c r="DT48" s="778"/>
      <c r="DU48" s="778"/>
      <c r="DV48" s="779"/>
      <c r="DW48" s="780"/>
      <c r="DX48" s="781"/>
      <c r="DY48" s="781"/>
      <c r="DZ48" s="781"/>
      <c r="EA48" s="781"/>
      <c r="EB48" s="781"/>
      <c r="EC48" s="782"/>
    </row>
    <row r="49" spans="82:133" ht="11.25" customHeight="1" x14ac:dyDescent="0.15">
      <c r="CD49" s="727" t="s">
        <v>364</v>
      </c>
      <c r="CE49" s="728"/>
      <c r="CF49" s="728"/>
      <c r="CG49" s="728"/>
      <c r="CH49" s="728"/>
      <c r="CI49" s="728"/>
      <c r="CJ49" s="728"/>
      <c r="CK49" s="728"/>
      <c r="CL49" s="728"/>
      <c r="CM49" s="728"/>
      <c r="CN49" s="728"/>
      <c r="CO49" s="728"/>
      <c r="CP49" s="728"/>
      <c r="CQ49" s="729"/>
      <c r="CR49" s="762">
        <v>4161610</v>
      </c>
      <c r="CS49" s="752"/>
      <c r="CT49" s="752"/>
      <c r="CU49" s="752"/>
      <c r="CV49" s="752"/>
      <c r="CW49" s="752"/>
      <c r="CX49" s="752"/>
      <c r="CY49" s="784"/>
      <c r="CZ49" s="767">
        <v>100</v>
      </c>
      <c r="DA49" s="785"/>
      <c r="DB49" s="785"/>
      <c r="DC49" s="786"/>
      <c r="DD49" s="787">
        <v>1953074</v>
      </c>
      <c r="DE49" s="752"/>
      <c r="DF49" s="752"/>
      <c r="DG49" s="752"/>
      <c r="DH49" s="752"/>
      <c r="DI49" s="752"/>
      <c r="DJ49" s="752"/>
      <c r="DK49" s="784"/>
      <c r="DL49" s="788"/>
      <c r="DM49" s="789"/>
      <c r="DN49" s="789"/>
      <c r="DO49" s="789"/>
      <c r="DP49" s="789"/>
      <c r="DQ49" s="789"/>
      <c r="DR49" s="789"/>
      <c r="DS49" s="789"/>
      <c r="DT49" s="789"/>
      <c r="DU49" s="789"/>
      <c r="DV49" s="790"/>
      <c r="DW49" s="791"/>
      <c r="DX49" s="792"/>
      <c r="DY49" s="792"/>
      <c r="DZ49" s="792"/>
      <c r="EA49" s="792"/>
      <c r="EB49" s="792"/>
      <c r="EC49" s="793"/>
    </row>
    <row r="50" spans="82:133" hidden="1" x14ac:dyDescent="0.15"/>
    <row r="51" spans="82:133" hidden="1" x14ac:dyDescent="0.15"/>
    <row r="52" spans="82:133" hidden="1" x14ac:dyDescent="0.15"/>
    <row r="53" spans="82:133" hidden="1" x14ac:dyDescent="0.15"/>
  </sheetData>
  <sheetProtection algorithmName="SHA-512" hashValue="B2QawQZ3y7vBZIlisiPeLJ8l+Wcov2K0Ceiaqh/VD9WJlAq6h1M5NAcJa9CGpVkAOZUV9/tl7NbYQtLuK6b7Aw==" saltValue="VREHh28+6cQcvmalfHi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9" t="s">
        <v>366</v>
      </c>
      <c r="DK2" s="830"/>
      <c r="DL2" s="830"/>
      <c r="DM2" s="830"/>
      <c r="DN2" s="830"/>
      <c r="DO2" s="831"/>
      <c r="DP2" s="249"/>
      <c r="DQ2" s="829" t="s">
        <v>367</v>
      </c>
      <c r="DR2" s="830"/>
      <c r="DS2" s="830"/>
      <c r="DT2" s="830"/>
      <c r="DU2" s="830"/>
      <c r="DV2" s="830"/>
      <c r="DW2" s="830"/>
      <c r="DX2" s="830"/>
      <c r="DY2" s="830"/>
      <c r="DZ2" s="83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2" t="s">
        <v>368</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3" t="s">
        <v>370</v>
      </c>
      <c r="B5" s="824"/>
      <c r="C5" s="824"/>
      <c r="D5" s="824"/>
      <c r="E5" s="824"/>
      <c r="F5" s="824"/>
      <c r="G5" s="824"/>
      <c r="H5" s="824"/>
      <c r="I5" s="824"/>
      <c r="J5" s="824"/>
      <c r="K5" s="824"/>
      <c r="L5" s="824"/>
      <c r="M5" s="824"/>
      <c r="N5" s="824"/>
      <c r="O5" s="824"/>
      <c r="P5" s="825"/>
      <c r="Q5" s="800" t="s">
        <v>371</v>
      </c>
      <c r="R5" s="801"/>
      <c r="S5" s="801"/>
      <c r="T5" s="801"/>
      <c r="U5" s="802"/>
      <c r="V5" s="800" t="s">
        <v>372</v>
      </c>
      <c r="W5" s="801"/>
      <c r="X5" s="801"/>
      <c r="Y5" s="801"/>
      <c r="Z5" s="802"/>
      <c r="AA5" s="800" t="s">
        <v>373</v>
      </c>
      <c r="AB5" s="801"/>
      <c r="AC5" s="801"/>
      <c r="AD5" s="801"/>
      <c r="AE5" s="801"/>
      <c r="AF5" s="833" t="s">
        <v>374</v>
      </c>
      <c r="AG5" s="801"/>
      <c r="AH5" s="801"/>
      <c r="AI5" s="801"/>
      <c r="AJ5" s="812"/>
      <c r="AK5" s="801" t="s">
        <v>375</v>
      </c>
      <c r="AL5" s="801"/>
      <c r="AM5" s="801"/>
      <c r="AN5" s="801"/>
      <c r="AO5" s="802"/>
      <c r="AP5" s="800" t="s">
        <v>376</v>
      </c>
      <c r="AQ5" s="801"/>
      <c r="AR5" s="801"/>
      <c r="AS5" s="801"/>
      <c r="AT5" s="802"/>
      <c r="AU5" s="800" t="s">
        <v>377</v>
      </c>
      <c r="AV5" s="801"/>
      <c r="AW5" s="801"/>
      <c r="AX5" s="801"/>
      <c r="AY5" s="812"/>
      <c r="AZ5" s="256"/>
      <c r="BA5" s="256"/>
      <c r="BB5" s="256"/>
      <c r="BC5" s="256"/>
      <c r="BD5" s="256"/>
      <c r="BE5" s="257"/>
      <c r="BF5" s="257"/>
      <c r="BG5" s="257"/>
      <c r="BH5" s="257"/>
      <c r="BI5" s="257"/>
      <c r="BJ5" s="257"/>
      <c r="BK5" s="257"/>
      <c r="BL5" s="257"/>
      <c r="BM5" s="257"/>
      <c r="BN5" s="257"/>
      <c r="BO5" s="257"/>
      <c r="BP5" s="257"/>
      <c r="BQ5" s="823" t="s">
        <v>378</v>
      </c>
      <c r="BR5" s="824"/>
      <c r="BS5" s="824"/>
      <c r="BT5" s="824"/>
      <c r="BU5" s="824"/>
      <c r="BV5" s="824"/>
      <c r="BW5" s="824"/>
      <c r="BX5" s="824"/>
      <c r="BY5" s="824"/>
      <c r="BZ5" s="824"/>
      <c r="CA5" s="824"/>
      <c r="CB5" s="824"/>
      <c r="CC5" s="824"/>
      <c r="CD5" s="824"/>
      <c r="CE5" s="824"/>
      <c r="CF5" s="824"/>
      <c r="CG5" s="825"/>
      <c r="CH5" s="800" t="s">
        <v>379</v>
      </c>
      <c r="CI5" s="801"/>
      <c r="CJ5" s="801"/>
      <c r="CK5" s="801"/>
      <c r="CL5" s="802"/>
      <c r="CM5" s="800" t="s">
        <v>380</v>
      </c>
      <c r="CN5" s="801"/>
      <c r="CO5" s="801"/>
      <c r="CP5" s="801"/>
      <c r="CQ5" s="802"/>
      <c r="CR5" s="800" t="s">
        <v>381</v>
      </c>
      <c r="CS5" s="801"/>
      <c r="CT5" s="801"/>
      <c r="CU5" s="801"/>
      <c r="CV5" s="802"/>
      <c r="CW5" s="800" t="s">
        <v>382</v>
      </c>
      <c r="CX5" s="801"/>
      <c r="CY5" s="801"/>
      <c r="CZ5" s="801"/>
      <c r="DA5" s="802"/>
      <c r="DB5" s="800" t="s">
        <v>383</v>
      </c>
      <c r="DC5" s="801"/>
      <c r="DD5" s="801"/>
      <c r="DE5" s="801"/>
      <c r="DF5" s="802"/>
      <c r="DG5" s="806" t="s">
        <v>384</v>
      </c>
      <c r="DH5" s="807"/>
      <c r="DI5" s="807"/>
      <c r="DJ5" s="807"/>
      <c r="DK5" s="808"/>
      <c r="DL5" s="806" t="s">
        <v>385</v>
      </c>
      <c r="DM5" s="807"/>
      <c r="DN5" s="807"/>
      <c r="DO5" s="807"/>
      <c r="DP5" s="808"/>
      <c r="DQ5" s="800" t="s">
        <v>386</v>
      </c>
      <c r="DR5" s="801"/>
      <c r="DS5" s="801"/>
      <c r="DT5" s="801"/>
      <c r="DU5" s="802"/>
      <c r="DV5" s="800" t="s">
        <v>377</v>
      </c>
      <c r="DW5" s="801"/>
      <c r="DX5" s="801"/>
      <c r="DY5" s="801"/>
      <c r="DZ5" s="812"/>
      <c r="EA5" s="254"/>
    </row>
    <row r="6" spans="1:131" s="255"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2"/>
      <c r="BA6" s="252"/>
      <c r="BB6" s="252"/>
      <c r="BC6" s="252"/>
      <c r="BD6" s="252"/>
      <c r="BE6" s="253"/>
      <c r="BF6" s="253"/>
      <c r="BG6" s="253"/>
      <c r="BH6" s="253"/>
      <c r="BI6" s="253"/>
      <c r="BJ6" s="253"/>
      <c r="BK6" s="253"/>
      <c r="BL6" s="253"/>
      <c r="BM6" s="253"/>
      <c r="BN6" s="253"/>
      <c r="BO6" s="253"/>
      <c r="BP6" s="253"/>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4"/>
    </row>
    <row r="7" spans="1:131" s="255" customFormat="1" ht="26.25" customHeight="1" thickTop="1" x14ac:dyDescent="0.15">
      <c r="A7" s="258">
        <v>1</v>
      </c>
      <c r="B7" s="814" t="s">
        <v>387</v>
      </c>
      <c r="C7" s="815"/>
      <c r="D7" s="815"/>
      <c r="E7" s="815"/>
      <c r="F7" s="815"/>
      <c r="G7" s="815"/>
      <c r="H7" s="815"/>
      <c r="I7" s="815"/>
      <c r="J7" s="815"/>
      <c r="K7" s="815"/>
      <c r="L7" s="815"/>
      <c r="M7" s="815"/>
      <c r="N7" s="815"/>
      <c r="O7" s="815"/>
      <c r="P7" s="816"/>
      <c r="Q7" s="817">
        <v>4244</v>
      </c>
      <c r="R7" s="818"/>
      <c r="S7" s="818"/>
      <c r="T7" s="818"/>
      <c r="U7" s="818"/>
      <c r="V7" s="818">
        <v>4162</v>
      </c>
      <c r="W7" s="818"/>
      <c r="X7" s="818"/>
      <c r="Y7" s="818"/>
      <c r="Z7" s="818"/>
      <c r="AA7" s="818">
        <v>82</v>
      </c>
      <c r="AB7" s="818"/>
      <c r="AC7" s="818"/>
      <c r="AD7" s="818"/>
      <c r="AE7" s="819"/>
      <c r="AF7" s="820">
        <v>41</v>
      </c>
      <c r="AG7" s="821"/>
      <c r="AH7" s="821"/>
      <c r="AI7" s="821"/>
      <c r="AJ7" s="822"/>
      <c r="AK7" s="857" t="s">
        <v>582</v>
      </c>
      <c r="AL7" s="858"/>
      <c r="AM7" s="858"/>
      <c r="AN7" s="858"/>
      <c r="AO7" s="858"/>
      <c r="AP7" s="858">
        <v>4291</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c r="BT7" s="862"/>
      <c r="BU7" s="862"/>
      <c r="BV7" s="862"/>
      <c r="BW7" s="862"/>
      <c r="BX7" s="862"/>
      <c r="BY7" s="862"/>
      <c r="BZ7" s="862"/>
      <c r="CA7" s="862"/>
      <c r="CB7" s="862"/>
      <c r="CC7" s="862"/>
      <c r="CD7" s="862"/>
      <c r="CE7" s="862"/>
      <c r="CF7" s="862"/>
      <c r="CG7" s="863"/>
      <c r="CH7" s="854"/>
      <c r="CI7" s="855"/>
      <c r="CJ7" s="855"/>
      <c r="CK7" s="855"/>
      <c r="CL7" s="856"/>
      <c r="CM7" s="854"/>
      <c r="CN7" s="855"/>
      <c r="CO7" s="855"/>
      <c r="CP7" s="855"/>
      <c r="CQ7" s="856"/>
      <c r="CR7" s="854"/>
      <c r="CS7" s="855"/>
      <c r="CT7" s="855"/>
      <c r="CU7" s="855"/>
      <c r="CV7" s="856"/>
      <c r="CW7" s="854"/>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35"/>
      <c r="DW7" s="836"/>
      <c r="DX7" s="836"/>
      <c r="DY7" s="836"/>
      <c r="DZ7" s="837"/>
      <c r="EA7" s="254"/>
    </row>
    <row r="8" spans="1:131" s="255" customFormat="1" ht="26.25" customHeight="1" x14ac:dyDescent="0.15">
      <c r="A8" s="261">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52"/>
      <c r="BA8" s="252"/>
      <c r="BB8" s="252"/>
      <c r="BC8" s="252"/>
      <c r="BD8" s="252"/>
      <c r="BE8" s="253"/>
      <c r="BF8" s="253"/>
      <c r="BG8" s="253"/>
      <c r="BH8" s="253"/>
      <c r="BI8" s="253"/>
      <c r="BJ8" s="253"/>
      <c r="BK8" s="253"/>
      <c r="BL8" s="253"/>
      <c r="BM8" s="253"/>
      <c r="BN8" s="253"/>
      <c r="BO8" s="253"/>
      <c r="BP8" s="253"/>
      <c r="BQ8" s="262">
        <v>2</v>
      </c>
      <c r="BR8" s="263"/>
      <c r="BS8" s="851"/>
      <c r="BT8" s="852"/>
      <c r="BU8" s="852"/>
      <c r="BV8" s="852"/>
      <c r="BW8" s="852"/>
      <c r="BX8" s="852"/>
      <c r="BY8" s="852"/>
      <c r="BZ8" s="852"/>
      <c r="CA8" s="852"/>
      <c r="CB8" s="852"/>
      <c r="CC8" s="852"/>
      <c r="CD8" s="852"/>
      <c r="CE8" s="852"/>
      <c r="CF8" s="852"/>
      <c r="CG8" s="85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4"/>
    </row>
    <row r="9" spans="1:131" s="255" customFormat="1" ht="26.25" customHeight="1" x14ac:dyDescent="0.15">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2"/>
      <c r="BA9" s="252"/>
      <c r="BB9" s="252"/>
      <c r="BC9" s="252"/>
      <c r="BD9" s="252"/>
      <c r="BE9" s="253"/>
      <c r="BF9" s="253"/>
      <c r="BG9" s="253"/>
      <c r="BH9" s="253"/>
      <c r="BI9" s="253"/>
      <c r="BJ9" s="253"/>
      <c r="BK9" s="253"/>
      <c r="BL9" s="253"/>
      <c r="BM9" s="253"/>
      <c r="BN9" s="253"/>
      <c r="BO9" s="253"/>
      <c r="BP9" s="253"/>
      <c r="BQ9" s="262">
        <v>3</v>
      </c>
      <c r="BR9" s="263"/>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4"/>
    </row>
    <row r="10" spans="1:131" s="255" customFormat="1" ht="26.25" customHeight="1" x14ac:dyDescent="0.15">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2"/>
      <c r="BA10" s="252"/>
      <c r="BB10" s="252"/>
      <c r="BC10" s="252"/>
      <c r="BD10" s="252"/>
      <c r="BE10" s="253"/>
      <c r="BF10" s="253"/>
      <c r="BG10" s="253"/>
      <c r="BH10" s="253"/>
      <c r="BI10" s="253"/>
      <c r="BJ10" s="253"/>
      <c r="BK10" s="253"/>
      <c r="BL10" s="253"/>
      <c r="BM10" s="253"/>
      <c r="BN10" s="253"/>
      <c r="BO10" s="253"/>
      <c r="BP10" s="253"/>
      <c r="BQ10" s="262">
        <v>4</v>
      </c>
      <c r="BR10" s="263"/>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x14ac:dyDescent="0.15">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2"/>
      <c r="BA11" s="252"/>
      <c r="BB11" s="252"/>
      <c r="BC11" s="252"/>
      <c r="BD11" s="252"/>
      <c r="BE11" s="253"/>
      <c r="BF11" s="253"/>
      <c r="BG11" s="253"/>
      <c r="BH11" s="253"/>
      <c r="BI11" s="253"/>
      <c r="BJ11" s="253"/>
      <c r="BK11" s="253"/>
      <c r="BL11" s="253"/>
      <c r="BM11" s="253"/>
      <c r="BN11" s="253"/>
      <c r="BO11" s="253"/>
      <c r="BP11" s="253"/>
      <c r="BQ11" s="262">
        <v>5</v>
      </c>
      <c r="BR11" s="263"/>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x14ac:dyDescent="0.15">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2"/>
      <c r="BA12" s="252"/>
      <c r="BB12" s="252"/>
      <c r="BC12" s="252"/>
      <c r="BD12" s="252"/>
      <c r="BE12" s="253"/>
      <c r="BF12" s="253"/>
      <c r="BG12" s="253"/>
      <c r="BH12" s="253"/>
      <c r="BI12" s="253"/>
      <c r="BJ12" s="253"/>
      <c r="BK12" s="253"/>
      <c r="BL12" s="253"/>
      <c r="BM12" s="253"/>
      <c r="BN12" s="253"/>
      <c r="BO12" s="253"/>
      <c r="BP12" s="253"/>
      <c r="BQ12" s="262">
        <v>6</v>
      </c>
      <c r="BR12" s="263"/>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x14ac:dyDescent="0.15">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2"/>
      <c r="BA13" s="252"/>
      <c r="BB13" s="252"/>
      <c r="BC13" s="252"/>
      <c r="BD13" s="252"/>
      <c r="BE13" s="253"/>
      <c r="BF13" s="253"/>
      <c r="BG13" s="253"/>
      <c r="BH13" s="253"/>
      <c r="BI13" s="253"/>
      <c r="BJ13" s="253"/>
      <c r="BK13" s="253"/>
      <c r="BL13" s="253"/>
      <c r="BM13" s="253"/>
      <c r="BN13" s="253"/>
      <c r="BO13" s="253"/>
      <c r="BP13" s="253"/>
      <c r="BQ13" s="262">
        <v>7</v>
      </c>
      <c r="BR13" s="263"/>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x14ac:dyDescent="0.15">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2"/>
      <c r="BA14" s="252"/>
      <c r="BB14" s="252"/>
      <c r="BC14" s="252"/>
      <c r="BD14" s="252"/>
      <c r="BE14" s="253"/>
      <c r="BF14" s="253"/>
      <c r="BG14" s="253"/>
      <c r="BH14" s="253"/>
      <c r="BI14" s="253"/>
      <c r="BJ14" s="253"/>
      <c r="BK14" s="253"/>
      <c r="BL14" s="253"/>
      <c r="BM14" s="253"/>
      <c r="BN14" s="253"/>
      <c r="BO14" s="253"/>
      <c r="BP14" s="253"/>
      <c r="BQ14" s="262">
        <v>8</v>
      </c>
      <c r="BR14" s="263"/>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x14ac:dyDescent="0.15">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2"/>
      <c r="BA15" s="252"/>
      <c r="BB15" s="252"/>
      <c r="BC15" s="252"/>
      <c r="BD15" s="252"/>
      <c r="BE15" s="253"/>
      <c r="BF15" s="253"/>
      <c r="BG15" s="253"/>
      <c r="BH15" s="253"/>
      <c r="BI15" s="253"/>
      <c r="BJ15" s="253"/>
      <c r="BK15" s="253"/>
      <c r="BL15" s="253"/>
      <c r="BM15" s="253"/>
      <c r="BN15" s="253"/>
      <c r="BO15" s="253"/>
      <c r="BP15" s="253"/>
      <c r="BQ15" s="262">
        <v>9</v>
      </c>
      <c r="BR15" s="263"/>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x14ac:dyDescent="0.15">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2"/>
      <c r="BA16" s="252"/>
      <c r="BB16" s="252"/>
      <c r="BC16" s="252"/>
      <c r="BD16" s="252"/>
      <c r="BE16" s="253"/>
      <c r="BF16" s="253"/>
      <c r="BG16" s="253"/>
      <c r="BH16" s="253"/>
      <c r="BI16" s="253"/>
      <c r="BJ16" s="253"/>
      <c r="BK16" s="253"/>
      <c r="BL16" s="253"/>
      <c r="BM16" s="253"/>
      <c r="BN16" s="253"/>
      <c r="BO16" s="253"/>
      <c r="BP16" s="253"/>
      <c r="BQ16" s="262">
        <v>10</v>
      </c>
      <c r="BR16" s="263"/>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x14ac:dyDescent="0.15">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2"/>
      <c r="BA17" s="252"/>
      <c r="BB17" s="252"/>
      <c r="BC17" s="252"/>
      <c r="BD17" s="252"/>
      <c r="BE17" s="253"/>
      <c r="BF17" s="253"/>
      <c r="BG17" s="253"/>
      <c r="BH17" s="253"/>
      <c r="BI17" s="253"/>
      <c r="BJ17" s="253"/>
      <c r="BK17" s="253"/>
      <c r="BL17" s="253"/>
      <c r="BM17" s="253"/>
      <c r="BN17" s="253"/>
      <c r="BO17" s="253"/>
      <c r="BP17" s="253"/>
      <c r="BQ17" s="262">
        <v>11</v>
      </c>
      <c r="BR17" s="263"/>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x14ac:dyDescent="0.15">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2"/>
      <c r="BA18" s="252"/>
      <c r="BB18" s="252"/>
      <c r="BC18" s="252"/>
      <c r="BD18" s="252"/>
      <c r="BE18" s="253"/>
      <c r="BF18" s="253"/>
      <c r="BG18" s="253"/>
      <c r="BH18" s="253"/>
      <c r="BI18" s="253"/>
      <c r="BJ18" s="253"/>
      <c r="BK18" s="253"/>
      <c r="BL18" s="253"/>
      <c r="BM18" s="253"/>
      <c r="BN18" s="253"/>
      <c r="BO18" s="253"/>
      <c r="BP18" s="253"/>
      <c r="BQ18" s="262">
        <v>12</v>
      </c>
      <c r="BR18" s="263"/>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x14ac:dyDescent="0.15">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2"/>
      <c r="BA19" s="252"/>
      <c r="BB19" s="252"/>
      <c r="BC19" s="252"/>
      <c r="BD19" s="252"/>
      <c r="BE19" s="253"/>
      <c r="BF19" s="253"/>
      <c r="BG19" s="253"/>
      <c r="BH19" s="253"/>
      <c r="BI19" s="253"/>
      <c r="BJ19" s="253"/>
      <c r="BK19" s="253"/>
      <c r="BL19" s="253"/>
      <c r="BM19" s="253"/>
      <c r="BN19" s="253"/>
      <c r="BO19" s="253"/>
      <c r="BP19" s="253"/>
      <c r="BQ19" s="262">
        <v>13</v>
      </c>
      <c r="BR19" s="263"/>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x14ac:dyDescent="0.15">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2"/>
      <c r="BA20" s="252"/>
      <c r="BB20" s="252"/>
      <c r="BC20" s="252"/>
      <c r="BD20" s="252"/>
      <c r="BE20" s="253"/>
      <c r="BF20" s="253"/>
      <c r="BG20" s="253"/>
      <c r="BH20" s="253"/>
      <c r="BI20" s="253"/>
      <c r="BJ20" s="253"/>
      <c r="BK20" s="253"/>
      <c r="BL20" s="253"/>
      <c r="BM20" s="253"/>
      <c r="BN20" s="253"/>
      <c r="BO20" s="253"/>
      <c r="BP20" s="253"/>
      <c r="BQ20" s="262">
        <v>14</v>
      </c>
      <c r="BR20" s="263"/>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x14ac:dyDescent="0.2">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2"/>
      <c r="BA21" s="252"/>
      <c r="BB21" s="252"/>
      <c r="BC21" s="252"/>
      <c r="BD21" s="252"/>
      <c r="BE21" s="253"/>
      <c r="BF21" s="253"/>
      <c r="BG21" s="253"/>
      <c r="BH21" s="253"/>
      <c r="BI21" s="253"/>
      <c r="BJ21" s="253"/>
      <c r="BK21" s="253"/>
      <c r="BL21" s="253"/>
      <c r="BM21" s="253"/>
      <c r="BN21" s="253"/>
      <c r="BO21" s="253"/>
      <c r="BP21" s="253"/>
      <c r="BQ21" s="262">
        <v>15</v>
      </c>
      <c r="BR21" s="263"/>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x14ac:dyDescent="0.15">
      <c r="A22" s="261">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388</v>
      </c>
      <c r="BA22" s="889"/>
      <c r="BB22" s="889"/>
      <c r="BC22" s="889"/>
      <c r="BD22" s="890"/>
      <c r="BE22" s="253"/>
      <c r="BF22" s="253"/>
      <c r="BG22" s="253"/>
      <c r="BH22" s="253"/>
      <c r="BI22" s="253"/>
      <c r="BJ22" s="253"/>
      <c r="BK22" s="253"/>
      <c r="BL22" s="253"/>
      <c r="BM22" s="253"/>
      <c r="BN22" s="253"/>
      <c r="BO22" s="253"/>
      <c r="BP22" s="253"/>
      <c r="BQ22" s="262">
        <v>16</v>
      </c>
      <c r="BR22" s="263"/>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x14ac:dyDescent="0.2">
      <c r="A23" s="264" t="s">
        <v>389</v>
      </c>
      <c r="B23" s="873" t="s">
        <v>390</v>
      </c>
      <c r="C23" s="874"/>
      <c r="D23" s="874"/>
      <c r="E23" s="874"/>
      <c r="F23" s="874"/>
      <c r="G23" s="874"/>
      <c r="H23" s="874"/>
      <c r="I23" s="874"/>
      <c r="J23" s="874"/>
      <c r="K23" s="874"/>
      <c r="L23" s="874"/>
      <c r="M23" s="874"/>
      <c r="N23" s="874"/>
      <c r="O23" s="874"/>
      <c r="P23" s="875"/>
      <c r="Q23" s="876">
        <v>4244</v>
      </c>
      <c r="R23" s="877"/>
      <c r="S23" s="877"/>
      <c r="T23" s="877"/>
      <c r="U23" s="877"/>
      <c r="V23" s="877">
        <v>4162</v>
      </c>
      <c r="W23" s="877"/>
      <c r="X23" s="877"/>
      <c r="Y23" s="877"/>
      <c r="Z23" s="877"/>
      <c r="AA23" s="877">
        <v>82</v>
      </c>
      <c r="AB23" s="877"/>
      <c r="AC23" s="877"/>
      <c r="AD23" s="877"/>
      <c r="AE23" s="878"/>
      <c r="AF23" s="879">
        <v>41</v>
      </c>
      <c r="AG23" s="877"/>
      <c r="AH23" s="877"/>
      <c r="AI23" s="877"/>
      <c r="AJ23" s="880"/>
      <c r="AK23" s="881"/>
      <c r="AL23" s="882"/>
      <c r="AM23" s="882"/>
      <c r="AN23" s="882"/>
      <c r="AO23" s="882"/>
      <c r="AP23" s="877">
        <v>4291</v>
      </c>
      <c r="AQ23" s="877"/>
      <c r="AR23" s="877"/>
      <c r="AS23" s="877"/>
      <c r="AT23" s="877"/>
      <c r="AU23" s="883"/>
      <c r="AV23" s="883"/>
      <c r="AW23" s="883"/>
      <c r="AX23" s="883"/>
      <c r="AY23" s="884"/>
      <c r="AZ23" s="892" t="s">
        <v>139</v>
      </c>
      <c r="BA23" s="893"/>
      <c r="BB23" s="893"/>
      <c r="BC23" s="893"/>
      <c r="BD23" s="894"/>
      <c r="BE23" s="253"/>
      <c r="BF23" s="253"/>
      <c r="BG23" s="253"/>
      <c r="BH23" s="253"/>
      <c r="BI23" s="253"/>
      <c r="BJ23" s="253"/>
      <c r="BK23" s="253"/>
      <c r="BL23" s="253"/>
      <c r="BM23" s="253"/>
      <c r="BN23" s="253"/>
      <c r="BO23" s="253"/>
      <c r="BP23" s="253"/>
      <c r="BQ23" s="262">
        <v>17</v>
      </c>
      <c r="BR23" s="263"/>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x14ac:dyDescent="0.15">
      <c r="A24" s="891" t="s">
        <v>391</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x14ac:dyDescent="0.2">
      <c r="A25" s="832" t="s">
        <v>392</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2"/>
      <c r="BK25" s="252"/>
      <c r="BL25" s="252"/>
      <c r="BM25" s="252"/>
      <c r="BN25" s="252"/>
      <c r="BO25" s="265"/>
      <c r="BP25" s="265"/>
      <c r="BQ25" s="262">
        <v>19</v>
      </c>
      <c r="BR25" s="263"/>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x14ac:dyDescent="0.15">
      <c r="A26" s="823" t="s">
        <v>370</v>
      </c>
      <c r="B26" s="824"/>
      <c r="C26" s="824"/>
      <c r="D26" s="824"/>
      <c r="E26" s="824"/>
      <c r="F26" s="824"/>
      <c r="G26" s="824"/>
      <c r="H26" s="824"/>
      <c r="I26" s="824"/>
      <c r="J26" s="824"/>
      <c r="K26" s="824"/>
      <c r="L26" s="824"/>
      <c r="M26" s="824"/>
      <c r="N26" s="824"/>
      <c r="O26" s="824"/>
      <c r="P26" s="825"/>
      <c r="Q26" s="800" t="s">
        <v>393</v>
      </c>
      <c r="R26" s="801"/>
      <c r="S26" s="801"/>
      <c r="T26" s="801"/>
      <c r="U26" s="802"/>
      <c r="V26" s="800" t="s">
        <v>394</v>
      </c>
      <c r="W26" s="801"/>
      <c r="X26" s="801"/>
      <c r="Y26" s="801"/>
      <c r="Z26" s="802"/>
      <c r="AA26" s="800" t="s">
        <v>395</v>
      </c>
      <c r="AB26" s="801"/>
      <c r="AC26" s="801"/>
      <c r="AD26" s="801"/>
      <c r="AE26" s="801"/>
      <c r="AF26" s="895" t="s">
        <v>396</v>
      </c>
      <c r="AG26" s="896"/>
      <c r="AH26" s="896"/>
      <c r="AI26" s="896"/>
      <c r="AJ26" s="897"/>
      <c r="AK26" s="801" t="s">
        <v>397</v>
      </c>
      <c r="AL26" s="801"/>
      <c r="AM26" s="801"/>
      <c r="AN26" s="801"/>
      <c r="AO26" s="802"/>
      <c r="AP26" s="800" t="s">
        <v>398</v>
      </c>
      <c r="AQ26" s="801"/>
      <c r="AR26" s="801"/>
      <c r="AS26" s="801"/>
      <c r="AT26" s="802"/>
      <c r="AU26" s="800" t="s">
        <v>399</v>
      </c>
      <c r="AV26" s="801"/>
      <c r="AW26" s="801"/>
      <c r="AX26" s="801"/>
      <c r="AY26" s="802"/>
      <c r="AZ26" s="800" t="s">
        <v>400</v>
      </c>
      <c r="BA26" s="801"/>
      <c r="BB26" s="801"/>
      <c r="BC26" s="801"/>
      <c r="BD26" s="802"/>
      <c r="BE26" s="800" t="s">
        <v>377</v>
      </c>
      <c r="BF26" s="801"/>
      <c r="BG26" s="801"/>
      <c r="BH26" s="801"/>
      <c r="BI26" s="812"/>
      <c r="BJ26" s="252"/>
      <c r="BK26" s="252"/>
      <c r="BL26" s="252"/>
      <c r="BM26" s="252"/>
      <c r="BN26" s="252"/>
      <c r="BO26" s="265"/>
      <c r="BP26" s="265"/>
      <c r="BQ26" s="262">
        <v>20</v>
      </c>
      <c r="BR26" s="263"/>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2"/>
      <c r="BK27" s="252"/>
      <c r="BL27" s="252"/>
      <c r="BM27" s="252"/>
      <c r="BN27" s="252"/>
      <c r="BO27" s="265"/>
      <c r="BP27" s="265"/>
      <c r="BQ27" s="262">
        <v>21</v>
      </c>
      <c r="BR27" s="263"/>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x14ac:dyDescent="0.15">
      <c r="A28" s="266">
        <v>1</v>
      </c>
      <c r="B28" s="814" t="s">
        <v>401</v>
      </c>
      <c r="C28" s="815"/>
      <c r="D28" s="815"/>
      <c r="E28" s="815"/>
      <c r="F28" s="815"/>
      <c r="G28" s="815"/>
      <c r="H28" s="815"/>
      <c r="I28" s="815"/>
      <c r="J28" s="815"/>
      <c r="K28" s="815"/>
      <c r="L28" s="815"/>
      <c r="M28" s="815"/>
      <c r="N28" s="815"/>
      <c r="O28" s="815"/>
      <c r="P28" s="816"/>
      <c r="Q28" s="905">
        <v>139</v>
      </c>
      <c r="R28" s="906"/>
      <c r="S28" s="906"/>
      <c r="T28" s="906"/>
      <c r="U28" s="906"/>
      <c r="V28" s="906">
        <v>139</v>
      </c>
      <c r="W28" s="906"/>
      <c r="X28" s="906"/>
      <c r="Y28" s="906"/>
      <c r="Z28" s="906"/>
      <c r="AA28" s="906">
        <v>0</v>
      </c>
      <c r="AB28" s="906"/>
      <c r="AC28" s="906"/>
      <c r="AD28" s="906"/>
      <c r="AE28" s="907"/>
      <c r="AF28" s="908">
        <v>0</v>
      </c>
      <c r="AG28" s="906"/>
      <c r="AH28" s="906"/>
      <c r="AI28" s="906"/>
      <c r="AJ28" s="909"/>
      <c r="AK28" s="910">
        <v>6</v>
      </c>
      <c r="AL28" s="901"/>
      <c r="AM28" s="901"/>
      <c r="AN28" s="901"/>
      <c r="AO28" s="901"/>
      <c r="AP28" s="901" t="s">
        <v>582</v>
      </c>
      <c r="AQ28" s="901"/>
      <c r="AR28" s="901"/>
      <c r="AS28" s="901"/>
      <c r="AT28" s="901"/>
      <c r="AU28" s="901" t="s">
        <v>582</v>
      </c>
      <c r="AV28" s="901"/>
      <c r="AW28" s="901"/>
      <c r="AX28" s="901"/>
      <c r="AY28" s="901"/>
      <c r="AZ28" s="902" t="s">
        <v>582</v>
      </c>
      <c r="BA28" s="902"/>
      <c r="BB28" s="902"/>
      <c r="BC28" s="902"/>
      <c r="BD28" s="902"/>
      <c r="BE28" s="903"/>
      <c r="BF28" s="903"/>
      <c r="BG28" s="903"/>
      <c r="BH28" s="903"/>
      <c r="BI28" s="904"/>
      <c r="BJ28" s="252"/>
      <c r="BK28" s="252"/>
      <c r="BL28" s="252"/>
      <c r="BM28" s="252"/>
      <c r="BN28" s="252"/>
      <c r="BO28" s="265"/>
      <c r="BP28" s="265"/>
      <c r="BQ28" s="262">
        <v>22</v>
      </c>
      <c r="BR28" s="263"/>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x14ac:dyDescent="0.15">
      <c r="A29" s="266">
        <v>2</v>
      </c>
      <c r="B29" s="838" t="s">
        <v>402</v>
      </c>
      <c r="C29" s="839"/>
      <c r="D29" s="839"/>
      <c r="E29" s="839"/>
      <c r="F29" s="839"/>
      <c r="G29" s="839"/>
      <c r="H29" s="839"/>
      <c r="I29" s="839"/>
      <c r="J29" s="839"/>
      <c r="K29" s="839"/>
      <c r="L29" s="839"/>
      <c r="M29" s="839"/>
      <c r="N29" s="839"/>
      <c r="O29" s="839"/>
      <c r="P29" s="840"/>
      <c r="Q29" s="841">
        <v>92</v>
      </c>
      <c r="R29" s="842"/>
      <c r="S29" s="842"/>
      <c r="T29" s="842"/>
      <c r="U29" s="842"/>
      <c r="V29" s="842">
        <v>86</v>
      </c>
      <c r="W29" s="842"/>
      <c r="X29" s="842"/>
      <c r="Y29" s="842"/>
      <c r="Z29" s="842"/>
      <c r="AA29" s="842">
        <v>6</v>
      </c>
      <c r="AB29" s="842"/>
      <c r="AC29" s="842"/>
      <c r="AD29" s="842"/>
      <c r="AE29" s="843"/>
      <c r="AF29" s="844">
        <v>6</v>
      </c>
      <c r="AG29" s="845"/>
      <c r="AH29" s="845"/>
      <c r="AI29" s="845"/>
      <c r="AJ29" s="846"/>
      <c r="AK29" s="913">
        <v>25</v>
      </c>
      <c r="AL29" s="914"/>
      <c r="AM29" s="914"/>
      <c r="AN29" s="914"/>
      <c r="AO29" s="914"/>
      <c r="AP29" s="914" t="s">
        <v>582</v>
      </c>
      <c r="AQ29" s="914"/>
      <c r="AR29" s="914"/>
      <c r="AS29" s="914"/>
      <c r="AT29" s="914"/>
      <c r="AU29" s="914" t="s">
        <v>582</v>
      </c>
      <c r="AV29" s="914"/>
      <c r="AW29" s="914"/>
      <c r="AX29" s="914"/>
      <c r="AY29" s="914"/>
      <c r="AZ29" s="915" t="s">
        <v>582</v>
      </c>
      <c r="BA29" s="915"/>
      <c r="BB29" s="915"/>
      <c r="BC29" s="915"/>
      <c r="BD29" s="915"/>
      <c r="BE29" s="911"/>
      <c r="BF29" s="911"/>
      <c r="BG29" s="911"/>
      <c r="BH29" s="911"/>
      <c r="BI29" s="912"/>
      <c r="BJ29" s="252"/>
      <c r="BK29" s="252"/>
      <c r="BL29" s="252"/>
      <c r="BM29" s="252"/>
      <c r="BN29" s="252"/>
      <c r="BO29" s="265"/>
      <c r="BP29" s="265"/>
      <c r="BQ29" s="262">
        <v>23</v>
      </c>
      <c r="BR29" s="263"/>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x14ac:dyDescent="0.15">
      <c r="A30" s="266">
        <v>3</v>
      </c>
      <c r="B30" s="838" t="s">
        <v>403</v>
      </c>
      <c r="C30" s="839"/>
      <c r="D30" s="839"/>
      <c r="E30" s="839"/>
      <c r="F30" s="839"/>
      <c r="G30" s="839"/>
      <c r="H30" s="839"/>
      <c r="I30" s="839"/>
      <c r="J30" s="839"/>
      <c r="K30" s="839"/>
      <c r="L30" s="839"/>
      <c r="M30" s="839"/>
      <c r="N30" s="839"/>
      <c r="O30" s="839"/>
      <c r="P30" s="840"/>
      <c r="Q30" s="841">
        <v>7</v>
      </c>
      <c r="R30" s="842"/>
      <c r="S30" s="842"/>
      <c r="T30" s="842"/>
      <c r="U30" s="842"/>
      <c r="V30" s="842">
        <v>6</v>
      </c>
      <c r="W30" s="842"/>
      <c r="X30" s="842"/>
      <c r="Y30" s="842"/>
      <c r="Z30" s="842"/>
      <c r="AA30" s="842">
        <v>1</v>
      </c>
      <c r="AB30" s="842"/>
      <c r="AC30" s="842"/>
      <c r="AD30" s="842"/>
      <c r="AE30" s="843"/>
      <c r="AF30" s="844">
        <v>1</v>
      </c>
      <c r="AG30" s="845"/>
      <c r="AH30" s="845"/>
      <c r="AI30" s="845"/>
      <c r="AJ30" s="846"/>
      <c r="AK30" s="913">
        <v>3</v>
      </c>
      <c r="AL30" s="914"/>
      <c r="AM30" s="914"/>
      <c r="AN30" s="914"/>
      <c r="AO30" s="914"/>
      <c r="AP30" s="914" t="s">
        <v>582</v>
      </c>
      <c r="AQ30" s="914"/>
      <c r="AR30" s="914"/>
      <c r="AS30" s="914"/>
      <c r="AT30" s="914"/>
      <c r="AU30" s="914" t="s">
        <v>582</v>
      </c>
      <c r="AV30" s="914"/>
      <c r="AW30" s="914"/>
      <c r="AX30" s="914"/>
      <c r="AY30" s="914"/>
      <c r="AZ30" s="915" t="s">
        <v>582</v>
      </c>
      <c r="BA30" s="915"/>
      <c r="BB30" s="915"/>
      <c r="BC30" s="915"/>
      <c r="BD30" s="915"/>
      <c r="BE30" s="911"/>
      <c r="BF30" s="911"/>
      <c r="BG30" s="911"/>
      <c r="BH30" s="911"/>
      <c r="BI30" s="912"/>
      <c r="BJ30" s="252"/>
      <c r="BK30" s="252"/>
      <c r="BL30" s="252"/>
      <c r="BM30" s="252"/>
      <c r="BN30" s="252"/>
      <c r="BO30" s="265"/>
      <c r="BP30" s="265"/>
      <c r="BQ30" s="262">
        <v>24</v>
      </c>
      <c r="BR30" s="263"/>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x14ac:dyDescent="0.15">
      <c r="A31" s="266">
        <v>4</v>
      </c>
      <c r="B31" s="838" t="s">
        <v>404</v>
      </c>
      <c r="C31" s="839"/>
      <c r="D31" s="839"/>
      <c r="E31" s="839"/>
      <c r="F31" s="839"/>
      <c r="G31" s="839"/>
      <c r="H31" s="839"/>
      <c r="I31" s="839"/>
      <c r="J31" s="839"/>
      <c r="K31" s="839"/>
      <c r="L31" s="839"/>
      <c r="M31" s="839"/>
      <c r="N31" s="839"/>
      <c r="O31" s="839"/>
      <c r="P31" s="840"/>
      <c r="Q31" s="841">
        <v>1345</v>
      </c>
      <c r="R31" s="842"/>
      <c r="S31" s="842"/>
      <c r="T31" s="842"/>
      <c r="U31" s="842"/>
      <c r="V31" s="842">
        <v>1073</v>
      </c>
      <c r="W31" s="842"/>
      <c r="X31" s="842"/>
      <c r="Y31" s="842"/>
      <c r="Z31" s="842"/>
      <c r="AA31" s="842">
        <v>272</v>
      </c>
      <c r="AB31" s="842"/>
      <c r="AC31" s="842"/>
      <c r="AD31" s="842"/>
      <c r="AE31" s="843"/>
      <c r="AF31" s="844">
        <v>272</v>
      </c>
      <c r="AG31" s="845"/>
      <c r="AH31" s="845"/>
      <c r="AI31" s="845"/>
      <c r="AJ31" s="846"/>
      <c r="AK31" s="913">
        <v>5</v>
      </c>
      <c r="AL31" s="914"/>
      <c r="AM31" s="914"/>
      <c r="AN31" s="914"/>
      <c r="AO31" s="914"/>
      <c r="AP31" s="914">
        <v>2745</v>
      </c>
      <c r="AQ31" s="914"/>
      <c r="AR31" s="914"/>
      <c r="AS31" s="914"/>
      <c r="AT31" s="914"/>
      <c r="AU31" s="914">
        <v>27</v>
      </c>
      <c r="AV31" s="914"/>
      <c r="AW31" s="914"/>
      <c r="AX31" s="914"/>
      <c r="AY31" s="914"/>
      <c r="AZ31" s="915" t="s">
        <v>582</v>
      </c>
      <c r="BA31" s="915"/>
      <c r="BB31" s="915"/>
      <c r="BC31" s="915"/>
      <c r="BD31" s="915"/>
      <c r="BE31" s="911" t="s">
        <v>405</v>
      </c>
      <c r="BF31" s="911"/>
      <c r="BG31" s="911"/>
      <c r="BH31" s="911"/>
      <c r="BI31" s="912"/>
      <c r="BJ31" s="252"/>
      <c r="BK31" s="252"/>
      <c r="BL31" s="252"/>
      <c r="BM31" s="252"/>
      <c r="BN31" s="252"/>
      <c r="BO31" s="265"/>
      <c r="BP31" s="265"/>
      <c r="BQ31" s="262">
        <v>25</v>
      </c>
      <c r="BR31" s="263"/>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x14ac:dyDescent="0.15">
      <c r="A32" s="266">
        <v>5</v>
      </c>
      <c r="B32" s="838" t="s">
        <v>406</v>
      </c>
      <c r="C32" s="839"/>
      <c r="D32" s="839"/>
      <c r="E32" s="839"/>
      <c r="F32" s="839"/>
      <c r="G32" s="839"/>
      <c r="H32" s="839"/>
      <c r="I32" s="839"/>
      <c r="J32" s="839"/>
      <c r="K32" s="839"/>
      <c r="L32" s="839"/>
      <c r="M32" s="839"/>
      <c r="N32" s="839"/>
      <c r="O32" s="839"/>
      <c r="P32" s="840"/>
      <c r="Q32" s="841">
        <v>103</v>
      </c>
      <c r="R32" s="842"/>
      <c r="S32" s="842"/>
      <c r="T32" s="842"/>
      <c r="U32" s="842"/>
      <c r="V32" s="842">
        <v>103</v>
      </c>
      <c r="W32" s="842"/>
      <c r="X32" s="842"/>
      <c r="Y32" s="842"/>
      <c r="Z32" s="842"/>
      <c r="AA32" s="842">
        <v>0</v>
      </c>
      <c r="AB32" s="842"/>
      <c r="AC32" s="842"/>
      <c r="AD32" s="842"/>
      <c r="AE32" s="843"/>
      <c r="AF32" s="844">
        <v>0</v>
      </c>
      <c r="AG32" s="845"/>
      <c r="AH32" s="845"/>
      <c r="AI32" s="845"/>
      <c r="AJ32" s="846"/>
      <c r="AK32" s="913">
        <v>15</v>
      </c>
      <c r="AL32" s="914"/>
      <c r="AM32" s="914"/>
      <c r="AN32" s="914"/>
      <c r="AO32" s="914"/>
      <c r="AP32" s="914">
        <v>174</v>
      </c>
      <c r="AQ32" s="914"/>
      <c r="AR32" s="914"/>
      <c r="AS32" s="914"/>
      <c r="AT32" s="914"/>
      <c r="AU32" s="914">
        <v>130</v>
      </c>
      <c r="AV32" s="914"/>
      <c r="AW32" s="914"/>
      <c r="AX32" s="914"/>
      <c r="AY32" s="914"/>
      <c r="AZ32" s="915" t="s">
        <v>582</v>
      </c>
      <c r="BA32" s="915"/>
      <c r="BB32" s="915"/>
      <c r="BC32" s="915"/>
      <c r="BD32" s="915"/>
      <c r="BE32" s="911" t="s">
        <v>407</v>
      </c>
      <c r="BF32" s="911"/>
      <c r="BG32" s="911"/>
      <c r="BH32" s="911"/>
      <c r="BI32" s="912"/>
      <c r="BJ32" s="252"/>
      <c r="BK32" s="252"/>
      <c r="BL32" s="252"/>
      <c r="BM32" s="252"/>
      <c r="BN32" s="252"/>
      <c r="BO32" s="265"/>
      <c r="BP32" s="265"/>
      <c r="BQ32" s="262">
        <v>26</v>
      </c>
      <c r="BR32" s="263"/>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x14ac:dyDescent="0.15">
      <c r="A33" s="266">
        <v>6</v>
      </c>
      <c r="B33" s="838"/>
      <c r="C33" s="839"/>
      <c r="D33" s="839"/>
      <c r="E33" s="839"/>
      <c r="F33" s="839"/>
      <c r="G33" s="839"/>
      <c r="H33" s="839"/>
      <c r="I33" s="839"/>
      <c r="J33" s="839"/>
      <c r="K33" s="839"/>
      <c r="L33" s="839"/>
      <c r="M33" s="839"/>
      <c r="N33" s="839"/>
      <c r="O33" s="839"/>
      <c r="P33" s="840"/>
      <c r="Q33" s="841"/>
      <c r="R33" s="842"/>
      <c r="S33" s="842"/>
      <c r="T33" s="842"/>
      <c r="U33" s="842"/>
      <c r="V33" s="842"/>
      <c r="W33" s="842"/>
      <c r="X33" s="842"/>
      <c r="Y33" s="842"/>
      <c r="Z33" s="842"/>
      <c r="AA33" s="842"/>
      <c r="AB33" s="842"/>
      <c r="AC33" s="842"/>
      <c r="AD33" s="842"/>
      <c r="AE33" s="843"/>
      <c r="AF33" s="844"/>
      <c r="AG33" s="845"/>
      <c r="AH33" s="845"/>
      <c r="AI33" s="845"/>
      <c r="AJ33" s="846"/>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2"/>
      <c r="BK33" s="252"/>
      <c r="BL33" s="252"/>
      <c r="BM33" s="252"/>
      <c r="BN33" s="252"/>
      <c r="BO33" s="265"/>
      <c r="BP33" s="265"/>
      <c r="BQ33" s="262">
        <v>27</v>
      </c>
      <c r="BR33" s="263"/>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x14ac:dyDescent="0.15">
      <c r="A34" s="266">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2"/>
      <c r="BK34" s="252"/>
      <c r="BL34" s="252"/>
      <c r="BM34" s="252"/>
      <c r="BN34" s="252"/>
      <c r="BO34" s="265"/>
      <c r="BP34" s="265"/>
      <c r="BQ34" s="262">
        <v>28</v>
      </c>
      <c r="BR34" s="263"/>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x14ac:dyDescent="0.15">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2"/>
      <c r="BK35" s="252"/>
      <c r="BL35" s="252"/>
      <c r="BM35" s="252"/>
      <c r="BN35" s="252"/>
      <c r="BO35" s="265"/>
      <c r="BP35" s="265"/>
      <c r="BQ35" s="262">
        <v>29</v>
      </c>
      <c r="BR35" s="263"/>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x14ac:dyDescent="0.15">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2"/>
      <c r="BK36" s="252"/>
      <c r="BL36" s="252"/>
      <c r="BM36" s="252"/>
      <c r="BN36" s="252"/>
      <c r="BO36" s="265"/>
      <c r="BP36" s="265"/>
      <c r="BQ36" s="262">
        <v>30</v>
      </c>
      <c r="BR36" s="263"/>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x14ac:dyDescent="0.15">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2"/>
      <c r="BK37" s="252"/>
      <c r="BL37" s="252"/>
      <c r="BM37" s="252"/>
      <c r="BN37" s="252"/>
      <c r="BO37" s="265"/>
      <c r="BP37" s="265"/>
      <c r="BQ37" s="262">
        <v>31</v>
      </c>
      <c r="BR37" s="263"/>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x14ac:dyDescent="0.15">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2"/>
      <c r="BK38" s="252"/>
      <c r="BL38" s="252"/>
      <c r="BM38" s="252"/>
      <c r="BN38" s="252"/>
      <c r="BO38" s="265"/>
      <c r="BP38" s="265"/>
      <c r="BQ38" s="262">
        <v>32</v>
      </c>
      <c r="BR38" s="263"/>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x14ac:dyDescent="0.15">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2"/>
      <c r="BK39" s="252"/>
      <c r="BL39" s="252"/>
      <c r="BM39" s="252"/>
      <c r="BN39" s="252"/>
      <c r="BO39" s="265"/>
      <c r="BP39" s="265"/>
      <c r="BQ39" s="262">
        <v>33</v>
      </c>
      <c r="BR39" s="263"/>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x14ac:dyDescent="0.15">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2"/>
      <c r="BK40" s="252"/>
      <c r="BL40" s="252"/>
      <c r="BM40" s="252"/>
      <c r="BN40" s="252"/>
      <c r="BO40" s="265"/>
      <c r="BP40" s="265"/>
      <c r="BQ40" s="262">
        <v>34</v>
      </c>
      <c r="BR40" s="263"/>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x14ac:dyDescent="0.15">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2"/>
      <c r="BK41" s="252"/>
      <c r="BL41" s="252"/>
      <c r="BM41" s="252"/>
      <c r="BN41" s="252"/>
      <c r="BO41" s="265"/>
      <c r="BP41" s="265"/>
      <c r="BQ41" s="262">
        <v>35</v>
      </c>
      <c r="BR41" s="263"/>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x14ac:dyDescent="0.15">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2"/>
      <c r="BK42" s="252"/>
      <c r="BL42" s="252"/>
      <c r="BM42" s="252"/>
      <c r="BN42" s="252"/>
      <c r="BO42" s="265"/>
      <c r="BP42" s="265"/>
      <c r="BQ42" s="262">
        <v>36</v>
      </c>
      <c r="BR42" s="263"/>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x14ac:dyDescent="0.15">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2"/>
      <c r="BK43" s="252"/>
      <c r="BL43" s="252"/>
      <c r="BM43" s="252"/>
      <c r="BN43" s="252"/>
      <c r="BO43" s="265"/>
      <c r="BP43" s="265"/>
      <c r="BQ43" s="262">
        <v>37</v>
      </c>
      <c r="BR43" s="263"/>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x14ac:dyDescent="0.15">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2"/>
      <c r="BK44" s="252"/>
      <c r="BL44" s="252"/>
      <c r="BM44" s="252"/>
      <c r="BN44" s="252"/>
      <c r="BO44" s="265"/>
      <c r="BP44" s="265"/>
      <c r="BQ44" s="262">
        <v>38</v>
      </c>
      <c r="BR44" s="263"/>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x14ac:dyDescent="0.15">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2"/>
      <c r="BK45" s="252"/>
      <c r="BL45" s="252"/>
      <c r="BM45" s="252"/>
      <c r="BN45" s="252"/>
      <c r="BO45" s="265"/>
      <c r="BP45" s="265"/>
      <c r="BQ45" s="262">
        <v>39</v>
      </c>
      <c r="BR45" s="263"/>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x14ac:dyDescent="0.15">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2"/>
      <c r="BK46" s="252"/>
      <c r="BL46" s="252"/>
      <c r="BM46" s="252"/>
      <c r="BN46" s="252"/>
      <c r="BO46" s="265"/>
      <c r="BP46" s="265"/>
      <c r="BQ46" s="262">
        <v>40</v>
      </c>
      <c r="BR46" s="263"/>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x14ac:dyDescent="0.15">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2"/>
      <c r="BK47" s="252"/>
      <c r="BL47" s="252"/>
      <c r="BM47" s="252"/>
      <c r="BN47" s="252"/>
      <c r="BO47" s="265"/>
      <c r="BP47" s="265"/>
      <c r="BQ47" s="262">
        <v>41</v>
      </c>
      <c r="BR47" s="263"/>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x14ac:dyDescent="0.15">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2"/>
      <c r="BK48" s="252"/>
      <c r="BL48" s="252"/>
      <c r="BM48" s="252"/>
      <c r="BN48" s="252"/>
      <c r="BO48" s="265"/>
      <c r="BP48" s="265"/>
      <c r="BQ48" s="262">
        <v>42</v>
      </c>
      <c r="BR48" s="263"/>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x14ac:dyDescent="0.15">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2"/>
      <c r="BK49" s="252"/>
      <c r="BL49" s="252"/>
      <c r="BM49" s="252"/>
      <c r="BN49" s="252"/>
      <c r="BO49" s="265"/>
      <c r="BP49" s="265"/>
      <c r="BQ49" s="262">
        <v>43</v>
      </c>
      <c r="BR49" s="263"/>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x14ac:dyDescent="0.15">
      <c r="A50" s="261">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2"/>
      <c r="BK50" s="252"/>
      <c r="BL50" s="252"/>
      <c r="BM50" s="252"/>
      <c r="BN50" s="252"/>
      <c r="BO50" s="265"/>
      <c r="BP50" s="265"/>
      <c r="BQ50" s="262">
        <v>44</v>
      </c>
      <c r="BR50" s="263"/>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x14ac:dyDescent="0.15">
      <c r="A51" s="261">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2"/>
      <c r="BK51" s="252"/>
      <c r="BL51" s="252"/>
      <c r="BM51" s="252"/>
      <c r="BN51" s="252"/>
      <c r="BO51" s="265"/>
      <c r="BP51" s="265"/>
      <c r="BQ51" s="262">
        <v>45</v>
      </c>
      <c r="BR51" s="263"/>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x14ac:dyDescent="0.15">
      <c r="A52" s="261">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2"/>
      <c r="BK52" s="252"/>
      <c r="BL52" s="252"/>
      <c r="BM52" s="252"/>
      <c r="BN52" s="252"/>
      <c r="BO52" s="265"/>
      <c r="BP52" s="265"/>
      <c r="BQ52" s="262">
        <v>46</v>
      </c>
      <c r="BR52" s="263"/>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x14ac:dyDescent="0.15">
      <c r="A53" s="261">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2"/>
      <c r="BK53" s="252"/>
      <c r="BL53" s="252"/>
      <c r="BM53" s="252"/>
      <c r="BN53" s="252"/>
      <c r="BO53" s="265"/>
      <c r="BP53" s="265"/>
      <c r="BQ53" s="262">
        <v>47</v>
      </c>
      <c r="BR53" s="263"/>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x14ac:dyDescent="0.15">
      <c r="A54" s="261">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2"/>
      <c r="BK54" s="252"/>
      <c r="BL54" s="252"/>
      <c r="BM54" s="252"/>
      <c r="BN54" s="252"/>
      <c r="BO54" s="265"/>
      <c r="BP54" s="265"/>
      <c r="BQ54" s="262">
        <v>48</v>
      </c>
      <c r="BR54" s="263"/>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x14ac:dyDescent="0.15">
      <c r="A55" s="261">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2"/>
      <c r="BK55" s="252"/>
      <c r="BL55" s="252"/>
      <c r="BM55" s="252"/>
      <c r="BN55" s="252"/>
      <c r="BO55" s="265"/>
      <c r="BP55" s="265"/>
      <c r="BQ55" s="262">
        <v>49</v>
      </c>
      <c r="BR55" s="263"/>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x14ac:dyDescent="0.15">
      <c r="A56" s="261">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2"/>
      <c r="BK56" s="252"/>
      <c r="BL56" s="252"/>
      <c r="BM56" s="252"/>
      <c r="BN56" s="252"/>
      <c r="BO56" s="265"/>
      <c r="BP56" s="265"/>
      <c r="BQ56" s="262">
        <v>50</v>
      </c>
      <c r="BR56" s="263"/>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x14ac:dyDescent="0.15">
      <c r="A57" s="261">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2"/>
      <c r="BK57" s="252"/>
      <c r="BL57" s="252"/>
      <c r="BM57" s="252"/>
      <c r="BN57" s="252"/>
      <c r="BO57" s="265"/>
      <c r="BP57" s="265"/>
      <c r="BQ57" s="262">
        <v>51</v>
      </c>
      <c r="BR57" s="263"/>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x14ac:dyDescent="0.15">
      <c r="A58" s="261">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2"/>
      <c r="BK58" s="252"/>
      <c r="BL58" s="252"/>
      <c r="BM58" s="252"/>
      <c r="BN58" s="252"/>
      <c r="BO58" s="265"/>
      <c r="BP58" s="265"/>
      <c r="BQ58" s="262">
        <v>52</v>
      </c>
      <c r="BR58" s="263"/>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x14ac:dyDescent="0.15">
      <c r="A59" s="261">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2"/>
      <c r="BK59" s="252"/>
      <c r="BL59" s="252"/>
      <c r="BM59" s="252"/>
      <c r="BN59" s="252"/>
      <c r="BO59" s="265"/>
      <c r="BP59" s="265"/>
      <c r="BQ59" s="262">
        <v>53</v>
      </c>
      <c r="BR59" s="263"/>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x14ac:dyDescent="0.15">
      <c r="A60" s="261">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2"/>
      <c r="BK60" s="252"/>
      <c r="BL60" s="252"/>
      <c r="BM60" s="252"/>
      <c r="BN60" s="252"/>
      <c r="BO60" s="265"/>
      <c r="BP60" s="265"/>
      <c r="BQ60" s="262">
        <v>54</v>
      </c>
      <c r="BR60" s="263"/>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x14ac:dyDescent="0.2">
      <c r="A61" s="261">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2"/>
      <c r="BK61" s="252"/>
      <c r="BL61" s="252"/>
      <c r="BM61" s="252"/>
      <c r="BN61" s="252"/>
      <c r="BO61" s="265"/>
      <c r="BP61" s="265"/>
      <c r="BQ61" s="262">
        <v>55</v>
      </c>
      <c r="BR61" s="263"/>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x14ac:dyDescent="0.15">
      <c r="A62" s="261">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408</v>
      </c>
      <c r="BK62" s="889"/>
      <c r="BL62" s="889"/>
      <c r="BM62" s="889"/>
      <c r="BN62" s="890"/>
      <c r="BO62" s="265"/>
      <c r="BP62" s="265"/>
      <c r="BQ62" s="262">
        <v>56</v>
      </c>
      <c r="BR62" s="263"/>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x14ac:dyDescent="0.2">
      <c r="A63" s="264" t="s">
        <v>389</v>
      </c>
      <c r="B63" s="873" t="s">
        <v>409</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279</v>
      </c>
      <c r="AG63" s="925"/>
      <c r="AH63" s="925"/>
      <c r="AI63" s="925"/>
      <c r="AJ63" s="926"/>
      <c r="AK63" s="927"/>
      <c r="AL63" s="922"/>
      <c r="AM63" s="922"/>
      <c r="AN63" s="922"/>
      <c r="AO63" s="922"/>
      <c r="AP63" s="925">
        <v>2919</v>
      </c>
      <c r="AQ63" s="925"/>
      <c r="AR63" s="925"/>
      <c r="AS63" s="925"/>
      <c r="AT63" s="925"/>
      <c r="AU63" s="925">
        <v>1180</v>
      </c>
      <c r="AV63" s="925"/>
      <c r="AW63" s="925"/>
      <c r="AX63" s="925"/>
      <c r="AY63" s="925"/>
      <c r="AZ63" s="929"/>
      <c r="BA63" s="929"/>
      <c r="BB63" s="929"/>
      <c r="BC63" s="929"/>
      <c r="BD63" s="929"/>
      <c r="BE63" s="930"/>
      <c r="BF63" s="930"/>
      <c r="BG63" s="930"/>
      <c r="BH63" s="930"/>
      <c r="BI63" s="931"/>
      <c r="BJ63" s="932" t="s">
        <v>410</v>
      </c>
      <c r="BK63" s="933"/>
      <c r="BL63" s="933"/>
      <c r="BM63" s="933"/>
      <c r="BN63" s="934"/>
      <c r="BO63" s="265"/>
      <c r="BP63" s="265"/>
      <c r="BQ63" s="262">
        <v>57</v>
      </c>
      <c r="BR63" s="263"/>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x14ac:dyDescent="0.15">
      <c r="A66" s="823" t="s">
        <v>412</v>
      </c>
      <c r="B66" s="824"/>
      <c r="C66" s="824"/>
      <c r="D66" s="824"/>
      <c r="E66" s="824"/>
      <c r="F66" s="824"/>
      <c r="G66" s="824"/>
      <c r="H66" s="824"/>
      <c r="I66" s="824"/>
      <c r="J66" s="824"/>
      <c r="K66" s="824"/>
      <c r="L66" s="824"/>
      <c r="M66" s="824"/>
      <c r="N66" s="824"/>
      <c r="O66" s="824"/>
      <c r="P66" s="825"/>
      <c r="Q66" s="800" t="s">
        <v>413</v>
      </c>
      <c r="R66" s="801"/>
      <c r="S66" s="801"/>
      <c r="T66" s="801"/>
      <c r="U66" s="802"/>
      <c r="V66" s="800" t="s">
        <v>414</v>
      </c>
      <c r="W66" s="801"/>
      <c r="X66" s="801"/>
      <c r="Y66" s="801"/>
      <c r="Z66" s="802"/>
      <c r="AA66" s="800" t="s">
        <v>415</v>
      </c>
      <c r="AB66" s="801"/>
      <c r="AC66" s="801"/>
      <c r="AD66" s="801"/>
      <c r="AE66" s="802"/>
      <c r="AF66" s="935" t="s">
        <v>416</v>
      </c>
      <c r="AG66" s="896"/>
      <c r="AH66" s="896"/>
      <c r="AI66" s="896"/>
      <c r="AJ66" s="936"/>
      <c r="AK66" s="800" t="s">
        <v>417</v>
      </c>
      <c r="AL66" s="824"/>
      <c r="AM66" s="824"/>
      <c r="AN66" s="824"/>
      <c r="AO66" s="825"/>
      <c r="AP66" s="800" t="s">
        <v>418</v>
      </c>
      <c r="AQ66" s="801"/>
      <c r="AR66" s="801"/>
      <c r="AS66" s="801"/>
      <c r="AT66" s="802"/>
      <c r="AU66" s="800" t="s">
        <v>419</v>
      </c>
      <c r="AV66" s="801"/>
      <c r="AW66" s="801"/>
      <c r="AX66" s="801"/>
      <c r="AY66" s="802"/>
      <c r="AZ66" s="800" t="s">
        <v>377</v>
      </c>
      <c r="BA66" s="801"/>
      <c r="BB66" s="801"/>
      <c r="BC66" s="801"/>
      <c r="BD66" s="812"/>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583</v>
      </c>
      <c r="C68" s="953"/>
      <c r="D68" s="953"/>
      <c r="E68" s="953"/>
      <c r="F68" s="953"/>
      <c r="G68" s="953"/>
      <c r="H68" s="953"/>
      <c r="I68" s="953"/>
      <c r="J68" s="953"/>
      <c r="K68" s="953"/>
      <c r="L68" s="953"/>
      <c r="M68" s="953"/>
      <c r="N68" s="953"/>
      <c r="O68" s="953"/>
      <c r="P68" s="954"/>
      <c r="Q68" s="955">
        <v>13006</v>
      </c>
      <c r="R68" s="949"/>
      <c r="S68" s="949"/>
      <c r="T68" s="949"/>
      <c r="U68" s="949"/>
      <c r="V68" s="949">
        <v>12626</v>
      </c>
      <c r="W68" s="949"/>
      <c r="X68" s="949"/>
      <c r="Y68" s="949"/>
      <c r="Z68" s="949"/>
      <c r="AA68" s="949">
        <v>379</v>
      </c>
      <c r="AB68" s="949"/>
      <c r="AC68" s="949"/>
      <c r="AD68" s="949"/>
      <c r="AE68" s="949"/>
      <c r="AF68" s="949">
        <v>379</v>
      </c>
      <c r="AG68" s="949"/>
      <c r="AH68" s="949"/>
      <c r="AI68" s="949"/>
      <c r="AJ68" s="949"/>
      <c r="AK68" s="949">
        <v>300</v>
      </c>
      <c r="AL68" s="949"/>
      <c r="AM68" s="949"/>
      <c r="AN68" s="949"/>
      <c r="AO68" s="949"/>
      <c r="AP68" s="949" t="s">
        <v>582</v>
      </c>
      <c r="AQ68" s="949"/>
      <c r="AR68" s="949"/>
      <c r="AS68" s="949"/>
      <c r="AT68" s="949"/>
      <c r="AU68" s="949" t="s">
        <v>586</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584</v>
      </c>
      <c r="C69" s="957"/>
      <c r="D69" s="957"/>
      <c r="E69" s="957"/>
      <c r="F69" s="957"/>
      <c r="G69" s="957"/>
      <c r="H69" s="957"/>
      <c r="I69" s="957"/>
      <c r="J69" s="957"/>
      <c r="K69" s="957"/>
      <c r="L69" s="957"/>
      <c r="M69" s="957"/>
      <c r="N69" s="957"/>
      <c r="O69" s="957"/>
      <c r="P69" s="958"/>
      <c r="Q69" s="959">
        <v>1507</v>
      </c>
      <c r="R69" s="914"/>
      <c r="S69" s="914"/>
      <c r="T69" s="914"/>
      <c r="U69" s="914"/>
      <c r="V69" s="914">
        <v>1503</v>
      </c>
      <c r="W69" s="914"/>
      <c r="X69" s="914"/>
      <c r="Y69" s="914"/>
      <c r="Z69" s="914"/>
      <c r="AA69" s="914">
        <v>4</v>
      </c>
      <c r="AB69" s="914"/>
      <c r="AC69" s="914"/>
      <c r="AD69" s="914"/>
      <c r="AE69" s="914"/>
      <c r="AF69" s="914">
        <v>4</v>
      </c>
      <c r="AG69" s="914"/>
      <c r="AH69" s="914"/>
      <c r="AI69" s="914"/>
      <c r="AJ69" s="914"/>
      <c r="AK69" s="914">
        <v>1</v>
      </c>
      <c r="AL69" s="914"/>
      <c r="AM69" s="914"/>
      <c r="AN69" s="914"/>
      <c r="AO69" s="914"/>
      <c r="AP69" s="914" t="s">
        <v>582</v>
      </c>
      <c r="AQ69" s="914"/>
      <c r="AR69" s="914"/>
      <c r="AS69" s="914"/>
      <c r="AT69" s="914"/>
      <c r="AU69" s="914" t="s">
        <v>582</v>
      </c>
      <c r="AV69" s="914"/>
      <c r="AW69" s="914"/>
      <c r="AX69" s="914"/>
      <c r="AY69" s="914"/>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585</v>
      </c>
      <c r="C70" s="957"/>
      <c r="D70" s="957"/>
      <c r="E70" s="957"/>
      <c r="F70" s="957"/>
      <c r="G70" s="957"/>
      <c r="H70" s="957"/>
      <c r="I70" s="957"/>
      <c r="J70" s="957"/>
      <c r="K70" s="957"/>
      <c r="L70" s="957"/>
      <c r="M70" s="957"/>
      <c r="N70" s="957"/>
      <c r="O70" s="957"/>
      <c r="P70" s="958"/>
      <c r="Q70" s="959">
        <v>282568</v>
      </c>
      <c r="R70" s="914"/>
      <c r="S70" s="914"/>
      <c r="T70" s="914"/>
      <c r="U70" s="914"/>
      <c r="V70" s="914">
        <v>273461</v>
      </c>
      <c r="W70" s="914"/>
      <c r="X70" s="914"/>
      <c r="Y70" s="914"/>
      <c r="Z70" s="914"/>
      <c r="AA70" s="914">
        <v>9107</v>
      </c>
      <c r="AB70" s="914"/>
      <c r="AC70" s="914"/>
      <c r="AD70" s="914"/>
      <c r="AE70" s="914"/>
      <c r="AF70" s="914">
        <v>9107</v>
      </c>
      <c r="AG70" s="914"/>
      <c r="AH70" s="914"/>
      <c r="AI70" s="914"/>
      <c r="AJ70" s="914"/>
      <c r="AK70" s="914">
        <v>1429</v>
      </c>
      <c r="AL70" s="914"/>
      <c r="AM70" s="914"/>
      <c r="AN70" s="914"/>
      <c r="AO70" s="914"/>
      <c r="AP70" s="914" t="s">
        <v>582</v>
      </c>
      <c r="AQ70" s="914"/>
      <c r="AR70" s="914"/>
      <c r="AS70" s="914"/>
      <c r="AT70" s="914"/>
      <c r="AU70" s="914" t="s">
        <v>582</v>
      </c>
      <c r="AV70" s="914"/>
      <c r="AW70" s="914"/>
      <c r="AX70" s="914"/>
      <c r="AY70" s="914"/>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c r="C71" s="957"/>
      <c r="D71" s="957"/>
      <c r="E71" s="957"/>
      <c r="F71" s="957"/>
      <c r="G71" s="957"/>
      <c r="H71" s="957"/>
      <c r="I71" s="957"/>
      <c r="J71" s="957"/>
      <c r="K71" s="957"/>
      <c r="L71" s="957"/>
      <c r="M71" s="957"/>
      <c r="N71" s="957"/>
      <c r="O71" s="957"/>
      <c r="P71" s="958"/>
      <c r="Q71" s="959"/>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c r="C72" s="957"/>
      <c r="D72" s="957"/>
      <c r="E72" s="957"/>
      <c r="F72" s="957"/>
      <c r="G72" s="957"/>
      <c r="H72" s="957"/>
      <c r="I72" s="957"/>
      <c r="J72" s="957"/>
      <c r="K72" s="957"/>
      <c r="L72" s="957"/>
      <c r="M72" s="957"/>
      <c r="N72" s="957"/>
      <c r="O72" s="957"/>
      <c r="P72" s="958"/>
      <c r="Q72" s="959"/>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c r="C73" s="957"/>
      <c r="D73" s="957"/>
      <c r="E73" s="957"/>
      <c r="F73" s="957"/>
      <c r="G73" s="957"/>
      <c r="H73" s="957"/>
      <c r="I73" s="957"/>
      <c r="J73" s="957"/>
      <c r="K73" s="957"/>
      <c r="L73" s="957"/>
      <c r="M73" s="957"/>
      <c r="N73" s="957"/>
      <c r="O73" s="957"/>
      <c r="P73" s="958"/>
      <c r="Q73" s="959"/>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c r="C74" s="957"/>
      <c r="D74" s="957"/>
      <c r="E74" s="957"/>
      <c r="F74" s="957"/>
      <c r="G74" s="957"/>
      <c r="H74" s="957"/>
      <c r="I74" s="957"/>
      <c r="J74" s="957"/>
      <c r="K74" s="957"/>
      <c r="L74" s="957"/>
      <c r="M74" s="957"/>
      <c r="N74" s="957"/>
      <c r="O74" s="957"/>
      <c r="P74" s="958"/>
      <c r="Q74" s="959"/>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389</v>
      </c>
      <c r="B88" s="873" t="s">
        <v>420</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9490</v>
      </c>
      <c r="AG88" s="925"/>
      <c r="AH88" s="925"/>
      <c r="AI88" s="925"/>
      <c r="AJ88" s="925"/>
      <c r="AK88" s="922"/>
      <c r="AL88" s="922"/>
      <c r="AM88" s="922"/>
      <c r="AN88" s="922"/>
      <c r="AO88" s="922"/>
      <c r="AP88" s="925" t="s">
        <v>582</v>
      </c>
      <c r="AQ88" s="925"/>
      <c r="AR88" s="925"/>
      <c r="AS88" s="925"/>
      <c r="AT88" s="925"/>
      <c r="AU88" s="925" t="s">
        <v>582</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3" t="s">
        <v>421</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428</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429</v>
      </c>
      <c r="AB109" s="978"/>
      <c r="AC109" s="978"/>
      <c r="AD109" s="978"/>
      <c r="AE109" s="979"/>
      <c r="AF109" s="977" t="s">
        <v>308</v>
      </c>
      <c r="AG109" s="978"/>
      <c r="AH109" s="978"/>
      <c r="AI109" s="978"/>
      <c r="AJ109" s="979"/>
      <c r="AK109" s="977" t="s">
        <v>307</v>
      </c>
      <c r="AL109" s="978"/>
      <c r="AM109" s="978"/>
      <c r="AN109" s="978"/>
      <c r="AO109" s="979"/>
      <c r="AP109" s="977" t="s">
        <v>430</v>
      </c>
      <c r="AQ109" s="978"/>
      <c r="AR109" s="978"/>
      <c r="AS109" s="978"/>
      <c r="AT109" s="980"/>
      <c r="AU109" s="997" t="s">
        <v>428</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429</v>
      </c>
      <c r="BR109" s="978"/>
      <c r="BS109" s="978"/>
      <c r="BT109" s="978"/>
      <c r="BU109" s="979"/>
      <c r="BV109" s="977" t="s">
        <v>308</v>
      </c>
      <c r="BW109" s="978"/>
      <c r="BX109" s="978"/>
      <c r="BY109" s="978"/>
      <c r="BZ109" s="979"/>
      <c r="CA109" s="977" t="s">
        <v>307</v>
      </c>
      <c r="CB109" s="978"/>
      <c r="CC109" s="978"/>
      <c r="CD109" s="978"/>
      <c r="CE109" s="979"/>
      <c r="CF109" s="998" t="s">
        <v>430</v>
      </c>
      <c r="CG109" s="998"/>
      <c r="CH109" s="998"/>
      <c r="CI109" s="998"/>
      <c r="CJ109" s="998"/>
      <c r="CK109" s="977" t="s">
        <v>431</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429</v>
      </c>
      <c r="DH109" s="978"/>
      <c r="DI109" s="978"/>
      <c r="DJ109" s="978"/>
      <c r="DK109" s="979"/>
      <c r="DL109" s="977" t="s">
        <v>308</v>
      </c>
      <c r="DM109" s="978"/>
      <c r="DN109" s="978"/>
      <c r="DO109" s="978"/>
      <c r="DP109" s="979"/>
      <c r="DQ109" s="977" t="s">
        <v>307</v>
      </c>
      <c r="DR109" s="978"/>
      <c r="DS109" s="978"/>
      <c r="DT109" s="978"/>
      <c r="DU109" s="979"/>
      <c r="DV109" s="977" t="s">
        <v>430</v>
      </c>
      <c r="DW109" s="978"/>
      <c r="DX109" s="978"/>
      <c r="DY109" s="978"/>
      <c r="DZ109" s="980"/>
    </row>
    <row r="110" spans="1:131" s="246" customFormat="1" ht="26.25" customHeight="1" x14ac:dyDescent="0.15">
      <c r="A110" s="981" t="s">
        <v>432</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410734</v>
      </c>
      <c r="AB110" s="985"/>
      <c r="AC110" s="985"/>
      <c r="AD110" s="985"/>
      <c r="AE110" s="986"/>
      <c r="AF110" s="987">
        <v>549017</v>
      </c>
      <c r="AG110" s="985"/>
      <c r="AH110" s="985"/>
      <c r="AI110" s="985"/>
      <c r="AJ110" s="986"/>
      <c r="AK110" s="987">
        <v>507309</v>
      </c>
      <c r="AL110" s="985"/>
      <c r="AM110" s="985"/>
      <c r="AN110" s="985"/>
      <c r="AO110" s="986"/>
      <c r="AP110" s="988">
        <v>50.7</v>
      </c>
      <c r="AQ110" s="989"/>
      <c r="AR110" s="989"/>
      <c r="AS110" s="989"/>
      <c r="AT110" s="990"/>
      <c r="AU110" s="991" t="s">
        <v>73</v>
      </c>
      <c r="AV110" s="992"/>
      <c r="AW110" s="992"/>
      <c r="AX110" s="992"/>
      <c r="AY110" s="992"/>
      <c r="AZ110" s="1033" t="s">
        <v>433</v>
      </c>
      <c r="BA110" s="982"/>
      <c r="BB110" s="982"/>
      <c r="BC110" s="982"/>
      <c r="BD110" s="982"/>
      <c r="BE110" s="982"/>
      <c r="BF110" s="982"/>
      <c r="BG110" s="982"/>
      <c r="BH110" s="982"/>
      <c r="BI110" s="982"/>
      <c r="BJ110" s="982"/>
      <c r="BK110" s="982"/>
      <c r="BL110" s="982"/>
      <c r="BM110" s="982"/>
      <c r="BN110" s="982"/>
      <c r="BO110" s="982"/>
      <c r="BP110" s="983"/>
      <c r="BQ110" s="1019">
        <v>4384305</v>
      </c>
      <c r="BR110" s="1020"/>
      <c r="BS110" s="1020"/>
      <c r="BT110" s="1020"/>
      <c r="BU110" s="1020"/>
      <c r="BV110" s="1020">
        <v>4341049</v>
      </c>
      <c r="BW110" s="1020"/>
      <c r="BX110" s="1020"/>
      <c r="BY110" s="1020"/>
      <c r="BZ110" s="1020"/>
      <c r="CA110" s="1020">
        <v>4290547</v>
      </c>
      <c r="CB110" s="1020"/>
      <c r="CC110" s="1020"/>
      <c r="CD110" s="1020"/>
      <c r="CE110" s="1020"/>
      <c r="CF110" s="1034">
        <v>429.2</v>
      </c>
      <c r="CG110" s="1035"/>
      <c r="CH110" s="1035"/>
      <c r="CI110" s="1035"/>
      <c r="CJ110" s="1035"/>
      <c r="CK110" s="1036" t="s">
        <v>434</v>
      </c>
      <c r="CL110" s="1037"/>
      <c r="CM110" s="1016" t="s">
        <v>435</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436</v>
      </c>
      <c r="DH110" s="1020"/>
      <c r="DI110" s="1020"/>
      <c r="DJ110" s="1020"/>
      <c r="DK110" s="1020"/>
      <c r="DL110" s="1020" t="s">
        <v>139</v>
      </c>
      <c r="DM110" s="1020"/>
      <c r="DN110" s="1020"/>
      <c r="DO110" s="1020"/>
      <c r="DP110" s="1020"/>
      <c r="DQ110" s="1020" t="s">
        <v>437</v>
      </c>
      <c r="DR110" s="1020"/>
      <c r="DS110" s="1020"/>
      <c r="DT110" s="1020"/>
      <c r="DU110" s="1020"/>
      <c r="DV110" s="1021" t="s">
        <v>437</v>
      </c>
      <c r="DW110" s="1021"/>
      <c r="DX110" s="1021"/>
      <c r="DY110" s="1021"/>
      <c r="DZ110" s="1022"/>
    </row>
    <row r="111" spans="1:131" s="246" customFormat="1" ht="26.25" customHeight="1" x14ac:dyDescent="0.15">
      <c r="A111" s="1023" t="s">
        <v>438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437</v>
      </c>
      <c r="AB111" s="1027"/>
      <c r="AC111" s="1027"/>
      <c r="AD111" s="1027"/>
      <c r="AE111" s="1028"/>
      <c r="AF111" s="1029" t="s">
        <v>437</v>
      </c>
      <c r="AG111" s="1027"/>
      <c r="AH111" s="1027"/>
      <c r="AI111" s="1027"/>
      <c r="AJ111" s="1028"/>
      <c r="AK111" s="1029" t="s">
        <v>437</v>
      </c>
      <c r="AL111" s="1027"/>
      <c r="AM111" s="1027"/>
      <c r="AN111" s="1027"/>
      <c r="AO111" s="1028"/>
      <c r="AP111" s="1030" t="s">
        <v>139</v>
      </c>
      <c r="AQ111" s="1031"/>
      <c r="AR111" s="1031"/>
      <c r="AS111" s="1031"/>
      <c r="AT111" s="1032"/>
      <c r="AU111" s="993"/>
      <c r="AV111" s="994"/>
      <c r="AW111" s="994"/>
      <c r="AX111" s="994"/>
      <c r="AY111" s="994"/>
      <c r="AZ111" s="1042" t="s">
        <v>439</v>
      </c>
      <c r="BA111" s="1043"/>
      <c r="BB111" s="1043"/>
      <c r="BC111" s="1043"/>
      <c r="BD111" s="1043"/>
      <c r="BE111" s="1043"/>
      <c r="BF111" s="1043"/>
      <c r="BG111" s="1043"/>
      <c r="BH111" s="1043"/>
      <c r="BI111" s="1043"/>
      <c r="BJ111" s="1043"/>
      <c r="BK111" s="1043"/>
      <c r="BL111" s="1043"/>
      <c r="BM111" s="1043"/>
      <c r="BN111" s="1043"/>
      <c r="BO111" s="1043"/>
      <c r="BP111" s="1044"/>
      <c r="BQ111" s="1012" t="s">
        <v>437</v>
      </c>
      <c r="BR111" s="1013"/>
      <c r="BS111" s="1013"/>
      <c r="BT111" s="1013"/>
      <c r="BU111" s="1013"/>
      <c r="BV111" s="1013" t="s">
        <v>139</v>
      </c>
      <c r="BW111" s="1013"/>
      <c r="BX111" s="1013"/>
      <c r="BY111" s="1013"/>
      <c r="BZ111" s="1013"/>
      <c r="CA111" s="1013" t="s">
        <v>437</v>
      </c>
      <c r="CB111" s="1013"/>
      <c r="CC111" s="1013"/>
      <c r="CD111" s="1013"/>
      <c r="CE111" s="1013"/>
      <c r="CF111" s="1007" t="s">
        <v>437</v>
      </c>
      <c r="CG111" s="1008"/>
      <c r="CH111" s="1008"/>
      <c r="CI111" s="1008"/>
      <c r="CJ111" s="1008"/>
      <c r="CK111" s="1038"/>
      <c r="CL111" s="1039"/>
      <c r="CM111" s="1009" t="s">
        <v>440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441</v>
      </c>
      <c r="DH111" s="1013"/>
      <c r="DI111" s="1013"/>
      <c r="DJ111" s="1013"/>
      <c r="DK111" s="1013"/>
      <c r="DL111" s="1013" t="s">
        <v>437</v>
      </c>
      <c r="DM111" s="1013"/>
      <c r="DN111" s="1013"/>
      <c r="DO111" s="1013"/>
      <c r="DP111" s="1013"/>
      <c r="DQ111" s="1013" t="s">
        <v>437</v>
      </c>
      <c r="DR111" s="1013"/>
      <c r="DS111" s="1013"/>
      <c r="DT111" s="1013"/>
      <c r="DU111" s="1013"/>
      <c r="DV111" s="1014" t="s">
        <v>139</v>
      </c>
      <c r="DW111" s="1014"/>
      <c r="DX111" s="1014"/>
      <c r="DY111" s="1014"/>
      <c r="DZ111" s="1015"/>
    </row>
    <row r="112" spans="1:131" s="246" customFormat="1" ht="26.25" customHeight="1" x14ac:dyDescent="0.15">
      <c r="A112" s="1045" t="s">
        <v>442</v>
      </c>
      <c r="B112" s="1046"/>
      <c r="C112" s="1043" t="s">
        <v>443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436</v>
      </c>
      <c r="AB112" s="1052"/>
      <c r="AC112" s="1052"/>
      <c r="AD112" s="1052"/>
      <c r="AE112" s="1053"/>
      <c r="AF112" s="1054" t="s">
        <v>441</v>
      </c>
      <c r="AG112" s="1052"/>
      <c r="AH112" s="1052"/>
      <c r="AI112" s="1052"/>
      <c r="AJ112" s="1053"/>
      <c r="AK112" s="1054" t="s">
        <v>437</v>
      </c>
      <c r="AL112" s="1052"/>
      <c r="AM112" s="1052"/>
      <c r="AN112" s="1052"/>
      <c r="AO112" s="1053"/>
      <c r="AP112" s="1055" t="s">
        <v>437</v>
      </c>
      <c r="AQ112" s="1056"/>
      <c r="AR112" s="1056"/>
      <c r="AS112" s="1056"/>
      <c r="AT112" s="1057"/>
      <c r="AU112" s="993"/>
      <c r="AV112" s="994"/>
      <c r="AW112" s="994"/>
      <c r="AX112" s="994"/>
      <c r="AY112" s="994"/>
      <c r="AZ112" s="1042" t="s">
        <v>444</v>
      </c>
      <c r="BA112" s="1043"/>
      <c r="BB112" s="1043"/>
      <c r="BC112" s="1043"/>
      <c r="BD112" s="1043"/>
      <c r="BE112" s="1043"/>
      <c r="BF112" s="1043"/>
      <c r="BG112" s="1043"/>
      <c r="BH112" s="1043"/>
      <c r="BI112" s="1043"/>
      <c r="BJ112" s="1043"/>
      <c r="BK112" s="1043"/>
      <c r="BL112" s="1043"/>
      <c r="BM112" s="1043"/>
      <c r="BN112" s="1043"/>
      <c r="BO112" s="1043"/>
      <c r="BP112" s="1044"/>
      <c r="BQ112" s="1012">
        <v>136484</v>
      </c>
      <c r="BR112" s="1013"/>
      <c r="BS112" s="1013"/>
      <c r="BT112" s="1013"/>
      <c r="BU112" s="1013"/>
      <c r="BV112" s="1013">
        <v>151252</v>
      </c>
      <c r="BW112" s="1013"/>
      <c r="BX112" s="1013"/>
      <c r="BY112" s="1013"/>
      <c r="BZ112" s="1013"/>
      <c r="CA112" s="1013">
        <v>154824</v>
      </c>
      <c r="CB112" s="1013"/>
      <c r="CC112" s="1013"/>
      <c r="CD112" s="1013"/>
      <c r="CE112" s="1013"/>
      <c r="CF112" s="1007">
        <v>15.5</v>
      </c>
      <c r="CG112" s="1008"/>
      <c r="CH112" s="1008"/>
      <c r="CI112" s="1008"/>
      <c r="CJ112" s="1008"/>
      <c r="CK112" s="1038"/>
      <c r="CL112" s="1039"/>
      <c r="CM112" s="1009" t="s">
        <v>445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436</v>
      </c>
      <c r="DH112" s="1013"/>
      <c r="DI112" s="1013"/>
      <c r="DJ112" s="1013"/>
      <c r="DK112" s="1013"/>
      <c r="DL112" s="1013" t="s">
        <v>437</v>
      </c>
      <c r="DM112" s="1013"/>
      <c r="DN112" s="1013"/>
      <c r="DO112" s="1013"/>
      <c r="DP112" s="1013"/>
      <c r="DQ112" s="1013" t="s">
        <v>437</v>
      </c>
      <c r="DR112" s="1013"/>
      <c r="DS112" s="1013"/>
      <c r="DT112" s="1013"/>
      <c r="DU112" s="1013"/>
      <c r="DV112" s="1014" t="s">
        <v>441</v>
      </c>
      <c r="DW112" s="1014"/>
      <c r="DX112" s="1014"/>
      <c r="DY112" s="1014"/>
      <c r="DZ112" s="1015"/>
    </row>
    <row r="113" spans="1:130" s="246" customFormat="1" ht="26.25" customHeight="1" x14ac:dyDescent="0.15">
      <c r="A113" s="1047"/>
      <c r="B113" s="1048"/>
      <c r="C113" s="1043" t="s">
        <v>446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7208</v>
      </c>
      <c r="AB113" s="1027"/>
      <c r="AC113" s="1027"/>
      <c r="AD113" s="1027"/>
      <c r="AE113" s="1028"/>
      <c r="AF113" s="1029">
        <v>10835</v>
      </c>
      <c r="AG113" s="1027"/>
      <c r="AH113" s="1027"/>
      <c r="AI113" s="1027"/>
      <c r="AJ113" s="1028"/>
      <c r="AK113" s="1029">
        <v>9867</v>
      </c>
      <c r="AL113" s="1027"/>
      <c r="AM113" s="1027"/>
      <c r="AN113" s="1027"/>
      <c r="AO113" s="1028"/>
      <c r="AP113" s="1030">
        <v>1</v>
      </c>
      <c r="AQ113" s="1031"/>
      <c r="AR113" s="1031"/>
      <c r="AS113" s="1031"/>
      <c r="AT113" s="1032"/>
      <c r="AU113" s="993"/>
      <c r="AV113" s="994"/>
      <c r="AW113" s="994"/>
      <c r="AX113" s="994"/>
      <c r="AY113" s="994"/>
      <c r="AZ113" s="1042" t="s">
        <v>447</v>
      </c>
      <c r="BA113" s="1043"/>
      <c r="BB113" s="1043"/>
      <c r="BC113" s="1043"/>
      <c r="BD113" s="1043"/>
      <c r="BE113" s="1043"/>
      <c r="BF113" s="1043"/>
      <c r="BG113" s="1043"/>
      <c r="BH113" s="1043"/>
      <c r="BI113" s="1043"/>
      <c r="BJ113" s="1043"/>
      <c r="BK113" s="1043"/>
      <c r="BL113" s="1043"/>
      <c r="BM113" s="1043"/>
      <c r="BN113" s="1043"/>
      <c r="BO113" s="1043"/>
      <c r="BP113" s="1044"/>
      <c r="BQ113" s="1012" t="s">
        <v>437</v>
      </c>
      <c r="BR113" s="1013"/>
      <c r="BS113" s="1013"/>
      <c r="BT113" s="1013"/>
      <c r="BU113" s="1013"/>
      <c r="BV113" s="1013" t="s">
        <v>441</v>
      </c>
      <c r="BW113" s="1013"/>
      <c r="BX113" s="1013"/>
      <c r="BY113" s="1013"/>
      <c r="BZ113" s="1013"/>
      <c r="CA113" s="1013" t="s">
        <v>437</v>
      </c>
      <c r="CB113" s="1013"/>
      <c r="CC113" s="1013"/>
      <c r="CD113" s="1013"/>
      <c r="CE113" s="1013"/>
      <c r="CF113" s="1007" t="s">
        <v>437</v>
      </c>
      <c r="CG113" s="1008"/>
      <c r="CH113" s="1008"/>
      <c r="CI113" s="1008"/>
      <c r="CJ113" s="1008"/>
      <c r="CK113" s="1038"/>
      <c r="CL113" s="1039"/>
      <c r="CM113" s="1009" t="s">
        <v>448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437</v>
      </c>
      <c r="DH113" s="1052"/>
      <c r="DI113" s="1052"/>
      <c r="DJ113" s="1052"/>
      <c r="DK113" s="1053"/>
      <c r="DL113" s="1054" t="s">
        <v>441</v>
      </c>
      <c r="DM113" s="1052"/>
      <c r="DN113" s="1052"/>
      <c r="DO113" s="1052"/>
      <c r="DP113" s="1053"/>
      <c r="DQ113" s="1054" t="s">
        <v>139</v>
      </c>
      <c r="DR113" s="1052"/>
      <c r="DS113" s="1052"/>
      <c r="DT113" s="1052"/>
      <c r="DU113" s="1053"/>
      <c r="DV113" s="1055" t="s">
        <v>437</v>
      </c>
      <c r="DW113" s="1056"/>
      <c r="DX113" s="1056"/>
      <c r="DY113" s="1056"/>
      <c r="DZ113" s="1057"/>
    </row>
    <row r="114" spans="1:130" s="246" customFormat="1" ht="26.25" customHeight="1" x14ac:dyDescent="0.15">
      <c r="A114" s="1047"/>
      <c r="B114" s="1048"/>
      <c r="C114" s="1043" t="s">
        <v>449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t="s">
        <v>441</v>
      </c>
      <c r="AB114" s="1052"/>
      <c r="AC114" s="1052"/>
      <c r="AD114" s="1052"/>
      <c r="AE114" s="1053"/>
      <c r="AF114" s="1054" t="s">
        <v>437</v>
      </c>
      <c r="AG114" s="1052"/>
      <c r="AH114" s="1052"/>
      <c r="AI114" s="1052"/>
      <c r="AJ114" s="1053"/>
      <c r="AK114" s="1054" t="s">
        <v>450</v>
      </c>
      <c r="AL114" s="1052"/>
      <c r="AM114" s="1052"/>
      <c r="AN114" s="1052"/>
      <c r="AO114" s="1053"/>
      <c r="AP114" s="1055" t="s">
        <v>441</v>
      </c>
      <c r="AQ114" s="1056"/>
      <c r="AR114" s="1056"/>
      <c r="AS114" s="1056"/>
      <c r="AT114" s="1057"/>
      <c r="AU114" s="993"/>
      <c r="AV114" s="994"/>
      <c r="AW114" s="994"/>
      <c r="AX114" s="994"/>
      <c r="AY114" s="994"/>
      <c r="AZ114" s="1042" t="s">
        <v>451</v>
      </c>
      <c r="BA114" s="1043"/>
      <c r="BB114" s="1043"/>
      <c r="BC114" s="1043"/>
      <c r="BD114" s="1043"/>
      <c r="BE114" s="1043"/>
      <c r="BF114" s="1043"/>
      <c r="BG114" s="1043"/>
      <c r="BH114" s="1043"/>
      <c r="BI114" s="1043"/>
      <c r="BJ114" s="1043"/>
      <c r="BK114" s="1043"/>
      <c r="BL114" s="1043"/>
      <c r="BM114" s="1043"/>
      <c r="BN114" s="1043"/>
      <c r="BO114" s="1043"/>
      <c r="BP114" s="1044"/>
      <c r="BQ114" s="1012">
        <v>152863</v>
      </c>
      <c r="BR114" s="1013"/>
      <c r="BS114" s="1013"/>
      <c r="BT114" s="1013"/>
      <c r="BU114" s="1013"/>
      <c r="BV114" s="1013">
        <v>94925</v>
      </c>
      <c r="BW114" s="1013"/>
      <c r="BX114" s="1013"/>
      <c r="BY114" s="1013"/>
      <c r="BZ114" s="1013"/>
      <c r="CA114" s="1013">
        <v>98612</v>
      </c>
      <c r="CB114" s="1013"/>
      <c r="CC114" s="1013"/>
      <c r="CD114" s="1013"/>
      <c r="CE114" s="1013"/>
      <c r="CF114" s="1007">
        <v>9.9</v>
      </c>
      <c r="CG114" s="1008"/>
      <c r="CH114" s="1008"/>
      <c r="CI114" s="1008"/>
      <c r="CJ114" s="1008"/>
      <c r="CK114" s="1038"/>
      <c r="CL114" s="1039"/>
      <c r="CM114" s="1009" t="s">
        <v>452</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437</v>
      </c>
      <c r="DH114" s="1052"/>
      <c r="DI114" s="1052"/>
      <c r="DJ114" s="1052"/>
      <c r="DK114" s="1053"/>
      <c r="DL114" s="1054" t="s">
        <v>139</v>
      </c>
      <c r="DM114" s="1052"/>
      <c r="DN114" s="1052"/>
      <c r="DO114" s="1052"/>
      <c r="DP114" s="1053"/>
      <c r="DQ114" s="1054" t="s">
        <v>437</v>
      </c>
      <c r="DR114" s="1052"/>
      <c r="DS114" s="1052"/>
      <c r="DT114" s="1052"/>
      <c r="DU114" s="1053"/>
      <c r="DV114" s="1055" t="s">
        <v>437</v>
      </c>
      <c r="DW114" s="1056"/>
      <c r="DX114" s="1056"/>
      <c r="DY114" s="1056"/>
      <c r="DZ114" s="1057"/>
    </row>
    <row r="115" spans="1:130" s="246" customFormat="1" ht="26.25" customHeight="1" x14ac:dyDescent="0.15">
      <c r="A115" s="1047"/>
      <c r="B115" s="1048"/>
      <c r="C115" s="1043" t="s">
        <v>453</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437</v>
      </c>
      <c r="AB115" s="1027"/>
      <c r="AC115" s="1027"/>
      <c r="AD115" s="1027"/>
      <c r="AE115" s="1028"/>
      <c r="AF115" s="1029" t="s">
        <v>139</v>
      </c>
      <c r="AG115" s="1027"/>
      <c r="AH115" s="1027"/>
      <c r="AI115" s="1027"/>
      <c r="AJ115" s="1028"/>
      <c r="AK115" s="1029" t="s">
        <v>441</v>
      </c>
      <c r="AL115" s="1027"/>
      <c r="AM115" s="1027"/>
      <c r="AN115" s="1027"/>
      <c r="AO115" s="1028"/>
      <c r="AP115" s="1030" t="s">
        <v>437</v>
      </c>
      <c r="AQ115" s="1031"/>
      <c r="AR115" s="1031"/>
      <c r="AS115" s="1031"/>
      <c r="AT115" s="1032"/>
      <c r="AU115" s="993"/>
      <c r="AV115" s="994"/>
      <c r="AW115" s="994"/>
      <c r="AX115" s="994"/>
      <c r="AY115" s="994"/>
      <c r="AZ115" s="1042" t="s">
        <v>454</v>
      </c>
      <c r="BA115" s="1043"/>
      <c r="BB115" s="1043"/>
      <c r="BC115" s="1043"/>
      <c r="BD115" s="1043"/>
      <c r="BE115" s="1043"/>
      <c r="BF115" s="1043"/>
      <c r="BG115" s="1043"/>
      <c r="BH115" s="1043"/>
      <c r="BI115" s="1043"/>
      <c r="BJ115" s="1043"/>
      <c r="BK115" s="1043"/>
      <c r="BL115" s="1043"/>
      <c r="BM115" s="1043"/>
      <c r="BN115" s="1043"/>
      <c r="BO115" s="1043"/>
      <c r="BP115" s="1044"/>
      <c r="BQ115" s="1012" t="s">
        <v>437</v>
      </c>
      <c r="BR115" s="1013"/>
      <c r="BS115" s="1013"/>
      <c r="BT115" s="1013"/>
      <c r="BU115" s="1013"/>
      <c r="BV115" s="1013" t="s">
        <v>437</v>
      </c>
      <c r="BW115" s="1013"/>
      <c r="BX115" s="1013"/>
      <c r="BY115" s="1013"/>
      <c r="BZ115" s="1013"/>
      <c r="CA115" s="1013" t="s">
        <v>437</v>
      </c>
      <c r="CB115" s="1013"/>
      <c r="CC115" s="1013"/>
      <c r="CD115" s="1013"/>
      <c r="CE115" s="1013"/>
      <c r="CF115" s="1007" t="s">
        <v>441</v>
      </c>
      <c r="CG115" s="1008"/>
      <c r="CH115" s="1008"/>
      <c r="CI115" s="1008"/>
      <c r="CJ115" s="1008"/>
      <c r="CK115" s="1038"/>
      <c r="CL115" s="1039"/>
      <c r="CM115" s="1042" t="s">
        <v>455</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139</v>
      </c>
      <c r="DH115" s="1052"/>
      <c r="DI115" s="1052"/>
      <c r="DJ115" s="1052"/>
      <c r="DK115" s="1053"/>
      <c r="DL115" s="1054" t="s">
        <v>450</v>
      </c>
      <c r="DM115" s="1052"/>
      <c r="DN115" s="1052"/>
      <c r="DO115" s="1052"/>
      <c r="DP115" s="1053"/>
      <c r="DQ115" s="1054" t="s">
        <v>139</v>
      </c>
      <c r="DR115" s="1052"/>
      <c r="DS115" s="1052"/>
      <c r="DT115" s="1052"/>
      <c r="DU115" s="1053"/>
      <c r="DV115" s="1055" t="s">
        <v>437</v>
      </c>
      <c r="DW115" s="1056"/>
      <c r="DX115" s="1056"/>
      <c r="DY115" s="1056"/>
      <c r="DZ115" s="1057"/>
    </row>
    <row r="116" spans="1:130" s="246" customFormat="1" ht="26.25" customHeight="1" x14ac:dyDescent="0.15">
      <c r="A116" s="1049"/>
      <c r="B116" s="1050"/>
      <c r="C116" s="1058" t="s">
        <v>456</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437</v>
      </c>
      <c r="AB116" s="1052"/>
      <c r="AC116" s="1052"/>
      <c r="AD116" s="1052"/>
      <c r="AE116" s="1053"/>
      <c r="AF116" s="1054" t="s">
        <v>436</v>
      </c>
      <c r="AG116" s="1052"/>
      <c r="AH116" s="1052"/>
      <c r="AI116" s="1052"/>
      <c r="AJ116" s="1053"/>
      <c r="AK116" s="1054" t="s">
        <v>437</v>
      </c>
      <c r="AL116" s="1052"/>
      <c r="AM116" s="1052"/>
      <c r="AN116" s="1052"/>
      <c r="AO116" s="1053"/>
      <c r="AP116" s="1055" t="s">
        <v>441</v>
      </c>
      <c r="AQ116" s="1056"/>
      <c r="AR116" s="1056"/>
      <c r="AS116" s="1056"/>
      <c r="AT116" s="1057"/>
      <c r="AU116" s="993"/>
      <c r="AV116" s="994"/>
      <c r="AW116" s="994"/>
      <c r="AX116" s="994"/>
      <c r="AY116" s="994"/>
      <c r="AZ116" s="1060" t="s">
        <v>457</v>
      </c>
      <c r="BA116" s="1061"/>
      <c r="BB116" s="1061"/>
      <c r="BC116" s="1061"/>
      <c r="BD116" s="1061"/>
      <c r="BE116" s="1061"/>
      <c r="BF116" s="1061"/>
      <c r="BG116" s="1061"/>
      <c r="BH116" s="1061"/>
      <c r="BI116" s="1061"/>
      <c r="BJ116" s="1061"/>
      <c r="BK116" s="1061"/>
      <c r="BL116" s="1061"/>
      <c r="BM116" s="1061"/>
      <c r="BN116" s="1061"/>
      <c r="BO116" s="1061"/>
      <c r="BP116" s="1062"/>
      <c r="BQ116" s="1012" t="s">
        <v>441</v>
      </c>
      <c r="BR116" s="1013"/>
      <c r="BS116" s="1013"/>
      <c r="BT116" s="1013"/>
      <c r="BU116" s="1013"/>
      <c r="BV116" s="1013" t="s">
        <v>450</v>
      </c>
      <c r="BW116" s="1013"/>
      <c r="BX116" s="1013"/>
      <c r="BY116" s="1013"/>
      <c r="BZ116" s="1013"/>
      <c r="CA116" s="1013" t="s">
        <v>437</v>
      </c>
      <c r="CB116" s="1013"/>
      <c r="CC116" s="1013"/>
      <c r="CD116" s="1013"/>
      <c r="CE116" s="1013"/>
      <c r="CF116" s="1007" t="s">
        <v>139</v>
      </c>
      <c r="CG116" s="1008"/>
      <c r="CH116" s="1008"/>
      <c r="CI116" s="1008"/>
      <c r="CJ116" s="1008"/>
      <c r="CK116" s="1038"/>
      <c r="CL116" s="1039"/>
      <c r="CM116" s="1009" t="s">
        <v>458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437</v>
      </c>
      <c r="DH116" s="1052"/>
      <c r="DI116" s="1052"/>
      <c r="DJ116" s="1052"/>
      <c r="DK116" s="1053"/>
      <c r="DL116" s="1054" t="s">
        <v>437</v>
      </c>
      <c r="DM116" s="1052"/>
      <c r="DN116" s="1052"/>
      <c r="DO116" s="1052"/>
      <c r="DP116" s="1053"/>
      <c r="DQ116" s="1054" t="s">
        <v>437</v>
      </c>
      <c r="DR116" s="1052"/>
      <c r="DS116" s="1052"/>
      <c r="DT116" s="1052"/>
      <c r="DU116" s="1053"/>
      <c r="DV116" s="1055" t="s">
        <v>139</v>
      </c>
      <c r="DW116" s="1056"/>
      <c r="DX116" s="1056"/>
      <c r="DY116" s="1056"/>
      <c r="DZ116" s="1057"/>
    </row>
    <row r="117" spans="1:130" s="246"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459</v>
      </c>
      <c r="Z117" s="979"/>
      <c r="AA117" s="1069">
        <v>417942</v>
      </c>
      <c r="AB117" s="1070"/>
      <c r="AC117" s="1070"/>
      <c r="AD117" s="1070"/>
      <c r="AE117" s="1071"/>
      <c r="AF117" s="1072">
        <v>559852</v>
      </c>
      <c r="AG117" s="1070"/>
      <c r="AH117" s="1070"/>
      <c r="AI117" s="1070"/>
      <c r="AJ117" s="1071"/>
      <c r="AK117" s="1072">
        <v>517176</v>
      </c>
      <c r="AL117" s="1070"/>
      <c r="AM117" s="1070"/>
      <c r="AN117" s="1070"/>
      <c r="AO117" s="1071"/>
      <c r="AP117" s="1073"/>
      <c r="AQ117" s="1074"/>
      <c r="AR117" s="1074"/>
      <c r="AS117" s="1074"/>
      <c r="AT117" s="1075"/>
      <c r="AU117" s="993"/>
      <c r="AV117" s="994"/>
      <c r="AW117" s="994"/>
      <c r="AX117" s="994"/>
      <c r="AY117" s="994"/>
      <c r="AZ117" s="1060" t="s">
        <v>460</v>
      </c>
      <c r="BA117" s="1061"/>
      <c r="BB117" s="1061"/>
      <c r="BC117" s="1061"/>
      <c r="BD117" s="1061"/>
      <c r="BE117" s="1061"/>
      <c r="BF117" s="1061"/>
      <c r="BG117" s="1061"/>
      <c r="BH117" s="1061"/>
      <c r="BI117" s="1061"/>
      <c r="BJ117" s="1061"/>
      <c r="BK117" s="1061"/>
      <c r="BL117" s="1061"/>
      <c r="BM117" s="1061"/>
      <c r="BN117" s="1061"/>
      <c r="BO117" s="1061"/>
      <c r="BP117" s="1062"/>
      <c r="BQ117" s="1012" t="s">
        <v>441</v>
      </c>
      <c r="BR117" s="1013"/>
      <c r="BS117" s="1013"/>
      <c r="BT117" s="1013"/>
      <c r="BU117" s="1013"/>
      <c r="BV117" s="1013" t="s">
        <v>437</v>
      </c>
      <c r="BW117" s="1013"/>
      <c r="BX117" s="1013"/>
      <c r="BY117" s="1013"/>
      <c r="BZ117" s="1013"/>
      <c r="CA117" s="1013" t="s">
        <v>437</v>
      </c>
      <c r="CB117" s="1013"/>
      <c r="CC117" s="1013"/>
      <c r="CD117" s="1013"/>
      <c r="CE117" s="1013"/>
      <c r="CF117" s="1007" t="s">
        <v>139</v>
      </c>
      <c r="CG117" s="1008"/>
      <c r="CH117" s="1008"/>
      <c r="CI117" s="1008"/>
      <c r="CJ117" s="1008"/>
      <c r="CK117" s="1038"/>
      <c r="CL117" s="1039"/>
      <c r="CM117" s="1009" t="s">
        <v>461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139</v>
      </c>
      <c r="DH117" s="1052"/>
      <c r="DI117" s="1052"/>
      <c r="DJ117" s="1052"/>
      <c r="DK117" s="1053"/>
      <c r="DL117" s="1054" t="s">
        <v>441</v>
      </c>
      <c r="DM117" s="1052"/>
      <c r="DN117" s="1052"/>
      <c r="DO117" s="1052"/>
      <c r="DP117" s="1053"/>
      <c r="DQ117" s="1054" t="s">
        <v>139</v>
      </c>
      <c r="DR117" s="1052"/>
      <c r="DS117" s="1052"/>
      <c r="DT117" s="1052"/>
      <c r="DU117" s="1053"/>
      <c r="DV117" s="1055" t="s">
        <v>139</v>
      </c>
      <c r="DW117" s="1056"/>
      <c r="DX117" s="1056"/>
      <c r="DY117" s="1056"/>
      <c r="DZ117" s="1057"/>
    </row>
    <row r="118" spans="1:130" s="246" customFormat="1" ht="26.25" customHeight="1" x14ac:dyDescent="0.15">
      <c r="A118" s="997" t="s">
        <v>431</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429</v>
      </c>
      <c r="AB118" s="978"/>
      <c r="AC118" s="978"/>
      <c r="AD118" s="978"/>
      <c r="AE118" s="979"/>
      <c r="AF118" s="977" t="s">
        <v>308</v>
      </c>
      <c r="AG118" s="978"/>
      <c r="AH118" s="978"/>
      <c r="AI118" s="978"/>
      <c r="AJ118" s="979"/>
      <c r="AK118" s="977" t="s">
        <v>307</v>
      </c>
      <c r="AL118" s="978"/>
      <c r="AM118" s="978"/>
      <c r="AN118" s="978"/>
      <c r="AO118" s="979"/>
      <c r="AP118" s="1064" t="s">
        <v>430</v>
      </c>
      <c r="AQ118" s="1065"/>
      <c r="AR118" s="1065"/>
      <c r="AS118" s="1065"/>
      <c r="AT118" s="1066"/>
      <c r="AU118" s="993"/>
      <c r="AV118" s="994"/>
      <c r="AW118" s="994"/>
      <c r="AX118" s="994"/>
      <c r="AY118" s="994"/>
      <c r="AZ118" s="1067" t="s">
        <v>462</v>
      </c>
      <c r="BA118" s="1058"/>
      <c r="BB118" s="1058"/>
      <c r="BC118" s="1058"/>
      <c r="BD118" s="1058"/>
      <c r="BE118" s="1058"/>
      <c r="BF118" s="1058"/>
      <c r="BG118" s="1058"/>
      <c r="BH118" s="1058"/>
      <c r="BI118" s="1058"/>
      <c r="BJ118" s="1058"/>
      <c r="BK118" s="1058"/>
      <c r="BL118" s="1058"/>
      <c r="BM118" s="1058"/>
      <c r="BN118" s="1058"/>
      <c r="BO118" s="1058"/>
      <c r="BP118" s="1059"/>
      <c r="BQ118" s="1090" t="s">
        <v>139</v>
      </c>
      <c r="BR118" s="1091"/>
      <c r="BS118" s="1091"/>
      <c r="BT118" s="1091"/>
      <c r="BU118" s="1091"/>
      <c r="BV118" s="1091" t="s">
        <v>436</v>
      </c>
      <c r="BW118" s="1091"/>
      <c r="BX118" s="1091"/>
      <c r="BY118" s="1091"/>
      <c r="BZ118" s="1091"/>
      <c r="CA118" s="1091" t="s">
        <v>437</v>
      </c>
      <c r="CB118" s="1091"/>
      <c r="CC118" s="1091"/>
      <c r="CD118" s="1091"/>
      <c r="CE118" s="1091"/>
      <c r="CF118" s="1007" t="s">
        <v>436</v>
      </c>
      <c r="CG118" s="1008"/>
      <c r="CH118" s="1008"/>
      <c r="CI118" s="1008"/>
      <c r="CJ118" s="1008"/>
      <c r="CK118" s="1038"/>
      <c r="CL118" s="1039"/>
      <c r="CM118" s="1009" t="s">
        <v>463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437</v>
      </c>
      <c r="DH118" s="1052"/>
      <c r="DI118" s="1052"/>
      <c r="DJ118" s="1052"/>
      <c r="DK118" s="1053"/>
      <c r="DL118" s="1054" t="s">
        <v>139</v>
      </c>
      <c r="DM118" s="1052"/>
      <c r="DN118" s="1052"/>
      <c r="DO118" s="1052"/>
      <c r="DP118" s="1053"/>
      <c r="DQ118" s="1054" t="s">
        <v>437</v>
      </c>
      <c r="DR118" s="1052"/>
      <c r="DS118" s="1052"/>
      <c r="DT118" s="1052"/>
      <c r="DU118" s="1053"/>
      <c r="DV118" s="1055" t="s">
        <v>139</v>
      </c>
      <c r="DW118" s="1056"/>
      <c r="DX118" s="1056"/>
      <c r="DY118" s="1056"/>
      <c r="DZ118" s="1057"/>
    </row>
    <row r="119" spans="1:130" s="246" customFormat="1" ht="26.25" customHeight="1" x14ac:dyDescent="0.15">
      <c r="A119" s="1151" t="s">
        <v>434</v>
      </c>
      <c r="B119" s="1037"/>
      <c r="C119" s="1016" t="s">
        <v>435</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437</v>
      </c>
      <c r="AB119" s="985"/>
      <c r="AC119" s="985"/>
      <c r="AD119" s="985"/>
      <c r="AE119" s="986"/>
      <c r="AF119" s="987" t="s">
        <v>437</v>
      </c>
      <c r="AG119" s="985"/>
      <c r="AH119" s="985"/>
      <c r="AI119" s="985"/>
      <c r="AJ119" s="986"/>
      <c r="AK119" s="987" t="s">
        <v>441</v>
      </c>
      <c r="AL119" s="985"/>
      <c r="AM119" s="985"/>
      <c r="AN119" s="985"/>
      <c r="AO119" s="986"/>
      <c r="AP119" s="988" t="s">
        <v>436</v>
      </c>
      <c r="AQ119" s="989"/>
      <c r="AR119" s="989"/>
      <c r="AS119" s="989"/>
      <c r="AT119" s="990"/>
      <c r="AU119" s="995"/>
      <c r="AV119" s="996"/>
      <c r="AW119" s="996"/>
      <c r="AX119" s="996"/>
      <c r="AY119" s="996"/>
      <c r="AZ119" s="277" t="s">
        <v>189</v>
      </c>
      <c r="BA119" s="277"/>
      <c r="BB119" s="277"/>
      <c r="BC119" s="277"/>
      <c r="BD119" s="277"/>
      <c r="BE119" s="277"/>
      <c r="BF119" s="277"/>
      <c r="BG119" s="277"/>
      <c r="BH119" s="277"/>
      <c r="BI119" s="277"/>
      <c r="BJ119" s="277"/>
      <c r="BK119" s="277"/>
      <c r="BL119" s="277"/>
      <c r="BM119" s="277"/>
      <c r="BN119" s="277"/>
      <c r="BO119" s="1068" t="s">
        <v>464</v>
      </c>
      <c r="BP119" s="1099"/>
      <c r="BQ119" s="1090">
        <v>4673652</v>
      </c>
      <c r="BR119" s="1091"/>
      <c r="BS119" s="1091"/>
      <c r="BT119" s="1091"/>
      <c r="BU119" s="1091"/>
      <c r="BV119" s="1091">
        <v>4587226</v>
      </c>
      <c r="BW119" s="1091"/>
      <c r="BX119" s="1091"/>
      <c r="BY119" s="1091"/>
      <c r="BZ119" s="1091"/>
      <c r="CA119" s="1091">
        <v>4543983</v>
      </c>
      <c r="CB119" s="1091"/>
      <c r="CC119" s="1091"/>
      <c r="CD119" s="1091"/>
      <c r="CE119" s="1091"/>
      <c r="CF119" s="1092"/>
      <c r="CG119" s="1093"/>
      <c r="CH119" s="1093"/>
      <c r="CI119" s="1093"/>
      <c r="CJ119" s="1094"/>
      <c r="CK119" s="1040"/>
      <c r="CL119" s="1041"/>
      <c r="CM119" s="1095" t="s">
        <v>465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437</v>
      </c>
      <c r="DH119" s="1077"/>
      <c r="DI119" s="1077"/>
      <c r="DJ119" s="1077"/>
      <c r="DK119" s="1078"/>
      <c r="DL119" s="1076" t="s">
        <v>436</v>
      </c>
      <c r="DM119" s="1077"/>
      <c r="DN119" s="1077"/>
      <c r="DO119" s="1077"/>
      <c r="DP119" s="1078"/>
      <c r="DQ119" s="1076" t="s">
        <v>436</v>
      </c>
      <c r="DR119" s="1077"/>
      <c r="DS119" s="1077"/>
      <c r="DT119" s="1077"/>
      <c r="DU119" s="1078"/>
      <c r="DV119" s="1079" t="s">
        <v>436</v>
      </c>
      <c r="DW119" s="1080"/>
      <c r="DX119" s="1080"/>
      <c r="DY119" s="1080"/>
      <c r="DZ119" s="1081"/>
    </row>
    <row r="120" spans="1:130" s="246" customFormat="1" ht="26.25" customHeight="1" x14ac:dyDescent="0.15">
      <c r="A120" s="1152"/>
      <c r="B120" s="1039"/>
      <c r="C120" s="1009" t="s">
        <v>440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441</v>
      </c>
      <c r="AB120" s="1052"/>
      <c r="AC120" s="1052"/>
      <c r="AD120" s="1052"/>
      <c r="AE120" s="1053"/>
      <c r="AF120" s="1054" t="s">
        <v>437</v>
      </c>
      <c r="AG120" s="1052"/>
      <c r="AH120" s="1052"/>
      <c r="AI120" s="1052"/>
      <c r="AJ120" s="1053"/>
      <c r="AK120" s="1054" t="s">
        <v>441</v>
      </c>
      <c r="AL120" s="1052"/>
      <c r="AM120" s="1052"/>
      <c r="AN120" s="1052"/>
      <c r="AO120" s="1053"/>
      <c r="AP120" s="1055" t="s">
        <v>437</v>
      </c>
      <c r="AQ120" s="1056"/>
      <c r="AR120" s="1056"/>
      <c r="AS120" s="1056"/>
      <c r="AT120" s="1057"/>
      <c r="AU120" s="1082" t="s">
        <v>466</v>
      </c>
      <c r="AV120" s="1083"/>
      <c r="AW120" s="1083"/>
      <c r="AX120" s="1083"/>
      <c r="AY120" s="1084"/>
      <c r="AZ120" s="1033" t="s">
        <v>467</v>
      </c>
      <c r="BA120" s="982"/>
      <c r="BB120" s="982"/>
      <c r="BC120" s="982"/>
      <c r="BD120" s="982"/>
      <c r="BE120" s="982"/>
      <c r="BF120" s="982"/>
      <c r="BG120" s="982"/>
      <c r="BH120" s="982"/>
      <c r="BI120" s="982"/>
      <c r="BJ120" s="982"/>
      <c r="BK120" s="982"/>
      <c r="BL120" s="982"/>
      <c r="BM120" s="982"/>
      <c r="BN120" s="982"/>
      <c r="BO120" s="982"/>
      <c r="BP120" s="983"/>
      <c r="BQ120" s="1019">
        <v>2864104</v>
      </c>
      <c r="BR120" s="1020"/>
      <c r="BS120" s="1020"/>
      <c r="BT120" s="1020"/>
      <c r="BU120" s="1020"/>
      <c r="BV120" s="1020">
        <v>2846194</v>
      </c>
      <c r="BW120" s="1020"/>
      <c r="BX120" s="1020"/>
      <c r="BY120" s="1020"/>
      <c r="BZ120" s="1020"/>
      <c r="CA120" s="1020">
        <v>2770947</v>
      </c>
      <c r="CB120" s="1020"/>
      <c r="CC120" s="1020"/>
      <c r="CD120" s="1020"/>
      <c r="CE120" s="1020"/>
      <c r="CF120" s="1034">
        <v>277.2</v>
      </c>
      <c r="CG120" s="1035"/>
      <c r="CH120" s="1035"/>
      <c r="CI120" s="1035"/>
      <c r="CJ120" s="1035"/>
      <c r="CK120" s="1100" t="s">
        <v>468</v>
      </c>
      <c r="CL120" s="1101"/>
      <c r="CM120" s="1101"/>
      <c r="CN120" s="1101"/>
      <c r="CO120" s="1102"/>
      <c r="CP120" s="1108" t="s">
        <v>469</v>
      </c>
      <c r="CQ120" s="1109"/>
      <c r="CR120" s="1109"/>
      <c r="CS120" s="1109"/>
      <c r="CT120" s="1109"/>
      <c r="CU120" s="1109"/>
      <c r="CV120" s="1109"/>
      <c r="CW120" s="1109"/>
      <c r="CX120" s="1109"/>
      <c r="CY120" s="1109"/>
      <c r="CZ120" s="1109"/>
      <c r="DA120" s="1109"/>
      <c r="DB120" s="1109"/>
      <c r="DC120" s="1109"/>
      <c r="DD120" s="1109"/>
      <c r="DE120" s="1109"/>
      <c r="DF120" s="1110"/>
      <c r="DG120" s="1019">
        <v>114006</v>
      </c>
      <c r="DH120" s="1020"/>
      <c r="DI120" s="1020"/>
      <c r="DJ120" s="1020"/>
      <c r="DK120" s="1020"/>
      <c r="DL120" s="1020">
        <v>116703</v>
      </c>
      <c r="DM120" s="1020"/>
      <c r="DN120" s="1020"/>
      <c r="DO120" s="1020"/>
      <c r="DP120" s="1020"/>
      <c r="DQ120" s="1020">
        <v>130335</v>
      </c>
      <c r="DR120" s="1020"/>
      <c r="DS120" s="1020"/>
      <c r="DT120" s="1020"/>
      <c r="DU120" s="1020"/>
      <c r="DV120" s="1021">
        <v>13</v>
      </c>
      <c r="DW120" s="1021"/>
      <c r="DX120" s="1021"/>
      <c r="DY120" s="1021"/>
      <c r="DZ120" s="1022"/>
    </row>
    <row r="121" spans="1:130" s="246" customFormat="1" ht="26.25" customHeight="1" x14ac:dyDescent="0.15">
      <c r="A121" s="1152"/>
      <c r="B121" s="1039"/>
      <c r="C121" s="1060" t="s">
        <v>470</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437</v>
      </c>
      <c r="AB121" s="1052"/>
      <c r="AC121" s="1052"/>
      <c r="AD121" s="1052"/>
      <c r="AE121" s="1053"/>
      <c r="AF121" s="1054" t="s">
        <v>437</v>
      </c>
      <c r="AG121" s="1052"/>
      <c r="AH121" s="1052"/>
      <c r="AI121" s="1052"/>
      <c r="AJ121" s="1053"/>
      <c r="AK121" s="1054" t="s">
        <v>436</v>
      </c>
      <c r="AL121" s="1052"/>
      <c r="AM121" s="1052"/>
      <c r="AN121" s="1052"/>
      <c r="AO121" s="1053"/>
      <c r="AP121" s="1055" t="s">
        <v>436</v>
      </c>
      <c r="AQ121" s="1056"/>
      <c r="AR121" s="1056"/>
      <c r="AS121" s="1056"/>
      <c r="AT121" s="1057"/>
      <c r="AU121" s="1085"/>
      <c r="AV121" s="1086"/>
      <c r="AW121" s="1086"/>
      <c r="AX121" s="1086"/>
      <c r="AY121" s="1087"/>
      <c r="AZ121" s="1042" t="s">
        <v>471</v>
      </c>
      <c r="BA121" s="1043"/>
      <c r="BB121" s="1043"/>
      <c r="BC121" s="1043"/>
      <c r="BD121" s="1043"/>
      <c r="BE121" s="1043"/>
      <c r="BF121" s="1043"/>
      <c r="BG121" s="1043"/>
      <c r="BH121" s="1043"/>
      <c r="BI121" s="1043"/>
      <c r="BJ121" s="1043"/>
      <c r="BK121" s="1043"/>
      <c r="BL121" s="1043"/>
      <c r="BM121" s="1043"/>
      <c r="BN121" s="1043"/>
      <c r="BO121" s="1043"/>
      <c r="BP121" s="1044"/>
      <c r="BQ121" s="1012" t="s">
        <v>441</v>
      </c>
      <c r="BR121" s="1013"/>
      <c r="BS121" s="1013"/>
      <c r="BT121" s="1013"/>
      <c r="BU121" s="1013"/>
      <c r="BV121" s="1013" t="s">
        <v>437</v>
      </c>
      <c r="BW121" s="1013"/>
      <c r="BX121" s="1013"/>
      <c r="BY121" s="1013"/>
      <c r="BZ121" s="1013"/>
      <c r="CA121" s="1013" t="s">
        <v>436</v>
      </c>
      <c r="CB121" s="1013"/>
      <c r="CC121" s="1013"/>
      <c r="CD121" s="1013"/>
      <c r="CE121" s="1013"/>
      <c r="CF121" s="1007" t="s">
        <v>436</v>
      </c>
      <c r="CG121" s="1008"/>
      <c r="CH121" s="1008"/>
      <c r="CI121" s="1008"/>
      <c r="CJ121" s="1008"/>
      <c r="CK121" s="1103"/>
      <c r="CL121" s="1104"/>
      <c r="CM121" s="1104"/>
      <c r="CN121" s="1104"/>
      <c r="CO121" s="1105"/>
      <c r="CP121" s="1113" t="s">
        <v>472</v>
      </c>
      <c r="CQ121" s="1114"/>
      <c r="CR121" s="1114"/>
      <c r="CS121" s="1114"/>
      <c r="CT121" s="1114"/>
      <c r="CU121" s="1114"/>
      <c r="CV121" s="1114"/>
      <c r="CW121" s="1114"/>
      <c r="CX121" s="1114"/>
      <c r="CY121" s="1114"/>
      <c r="CZ121" s="1114"/>
      <c r="DA121" s="1114"/>
      <c r="DB121" s="1114"/>
      <c r="DC121" s="1114"/>
      <c r="DD121" s="1114"/>
      <c r="DE121" s="1114"/>
      <c r="DF121" s="1115"/>
      <c r="DG121" s="1012">
        <v>22478</v>
      </c>
      <c r="DH121" s="1013"/>
      <c r="DI121" s="1013"/>
      <c r="DJ121" s="1013"/>
      <c r="DK121" s="1013"/>
      <c r="DL121" s="1013">
        <v>34549</v>
      </c>
      <c r="DM121" s="1013"/>
      <c r="DN121" s="1013"/>
      <c r="DO121" s="1013"/>
      <c r="DP121" s="1013"/>
      <c r="DQ121" s="1013">
        <v>27447</v>
      </c>
      <c r="DR121" s="1013"/>
      <c r="DS121" s="1013"/>
      <c r="DT121" s="1013"/>
      <c r="DU121" s="1013"/>
      <c r="DV121" s="1014">
        <v>2.7</v>
      </c>
      <c r="DW121" s="1014"/>
      <c r="DX121" s="1014"/>
      <c r="DY121" s="1014"/>
      <c r="DZ121" s="1015"/>
    </row>
    <row r="122" spans="1:130" s="246" customFormat="1" ht="26.25" customHeight="1" x14ac:dyDescent="0.15">
      <c r="A122" s="1152"/>
      <c r="B122" s="1039"/>
      <c r="C122" s="1009" t="s">
        <v>452</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436</v>
      </c>
      <c r="AB122" s="1052"/>
      <c r="AC122" s="1052"/>
      <c r="AD122" s="1052"/>
      <c r="AE122" s="1053"/>
      <c r="AF122" s="1054" t="s">
        <v>441</v>
      </c>
      <c r="AG122" s="1052"/>
      <c r="AH122" s="1052"/>
      <c r="AI122" s="1052"/>
      <c r="AJ122" s="1053"/>
      <c r="AK122" s="1054" t="s">
        <v>436</v>
      </c>
      <c r="AL122" s="1052"/>
      <c r="AM122" s="1052"/>
      <c r="AN122" s="1052"/>
      <c r="AO122" s="1053"/>
      <c r="AP122" s="1055" t="s">
        <v>436</v>
      </c>
      <c r="AQ122" s="1056"/>
      <c r="AR122" s="1056"/>
      <c r="AS122" s="1056"/>
      <c r="AT122" s="1057"/>
      <c r="AU122" s="1085"/>
      <c r="AV122" s="1086"/>
      <c r="AW122" s="1086"/>
      <c r="AX122" s="1086"/>
      <c r="AY122" s="1087"/>
      <c r="AZ122" s="1067" t="s">
        <v>473</v>
      </c>
      <c r="BA122" s="1058"/>
      <c r="BB122" s="1058"/>
      <c r="BC122" s="1058"/>
      <c r="BD122" s="1058"/>
      <c r="BE122" s="1058"/>
      <c r="BF122" s="1058"/>
      <c r="BG122" s="1058"/>
      <c r="BH122" s="1058"/>
      <c r="BI122" s="1058"/>
      <c r="BJ122" s="1058"/>
      <c r="BK122" s="1058"/>
      <c r="BL122" s="1058"/>
      <c r="BM122" s="1058"/>
      <c r="BN122" s="1058"/>
      <c r="BO122" s="1058"/>
      <c r="BP122" s="1059"/>
      <c r="BQ122" s="1090">
        <v>3034232</v>
      </c>
      <c r="BR122" s="1091"/>
      <c r="BS122" s="1091"/>
      <c r="BT122" s="1091"/>
      <c r="BU122" s="1091"/>
      <c r="BV122" s="1091">
        <v>3665941</v>
      </c>
      <c r="BW122" s="1091"/>
      <c r="BX122" s="1091"/>
      <c r="BY122" s="1091"/>
      <c r="BZ122" s="1091"/>
      <c r="CA122" s="1091">
        <v>4247779</v>
      </c>
      <c r="CB122" s="1091"/>
      <c r="CC122" s="1091"/>
      <c r="CD122" s="1091"/>
      <c r="CE122" s="1091"/>
      <c r="CF122" s="1111">
        <v>424.9</v>
      </c>
      <c r="CG122" s="1112"/>
      <c r="CH122" s="1112"/>
      <c r="CI122" s="1112"/>
      <c r="CJ122" s="1112"/>
      <c r="CK122" s="1103"/>
      <c r="CL122" s="1104"/>
      <c r="CM122" s="1104"/>
      <c r="CN122" s="1104"/>
      <c r="CO122" s="1105"/>
      <c r="CP122" s="1113" t="s">
        <v>474</v>
      </c>
      <c r="CQ122" s="1114"/>
      <c r="CR122" s="1114"/>
      <c r="CS122" s="1114"/>
      <c r="CT122" s="1114"/>
      <c r="CU122" s="1114"/>
      <c r="CV122" s="1114"/>
      <c r="CW122" s="1114"/>
      <c r="CX122" s="1114"/>
      <c r="CY122" s="1114"/>
      <c r="CZ122" s="1114"/>
      <c r="DA122" s="1114"/>
      <c r="DB122" s="1114"/>
      <c r="DC122" s="1114"/>
      <c r="DD122" s="1114"/>
      <c r="DE122" s="1114"/>
      <c r="DF122" s="1115"/>
      <c r="DG122" s="1012" t="s">
        <v>437</v>
      </c>
      <c r="DH122" s="1013"/>
      <c r="DI122" s="1013"/>
      <c r="DJ122" s="1013"/>
      <c r="DK122" s="1013"/>
      <c r="DL122" s="1013" t="s">
        <v>441</v>
      </c>
      <c r="DM122" s="1013"/>
      <c r="DN122" s="1013"/>
      <c r="DO122" s="1013"/>
      <c r="DP122" s="1013"/>
      <c r="DQ122" s="1013" t="s">
        <v>437</v>
      </c>
      <c r="DR122" s="1013"/>
      <c r="DS122" s="1013"/>
      <c r="DT122" s="1013"/>
      <c r="DU122" s="1013"/>
      <c r="DV122" s="1014" t="s">
        <v>437</v>
      </c>
      <c r="DW122" s="1014"/>
      <c r="DX122" s="1014"/>
      <c r="DY122" s="1014"/>
      <c r="DZ122" s="1015"/>
    </row>
    <row r="123" spans="1:130" s="246" customFormat="1" ht="26.25" customHeight="1" x14ac:dyDescent="0.15">
      <c r="A123" s="1152"/>
      <c r="B123" s="1039"/>
      <c r="C123" s="1009" t="s">
        <v>458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437</v>
      </c>
      <c r="AB123" s="1052"/>
      <c r="AC123" s="1052"/>
      <c r="AD123" s="1052"/>
      <c r="AE123" s="1053"/>
      <c r="AF123" s="1054" t="s">
        <v>437</v>
      </c>
      <c r="AG123" s="1052"/>
      <c r="AH123" s="1052"/>
      <c r="AI123" s="1052"/>
      <c r="AJ123" s="1053"/>
      <c r="AK123" s="1054" t="s">
        <v>437</v>
      </c>
      <c r="AL123" s="1052"/>
      <c r="AM123" s="1052"/>
      <c r="AN123" s="1052"/>
      <c r="AO123" s="1053"/>
      <c r="AP123" s="1055" t="s">
        <v>437</v>
      </c>
      <c r="AQ123" s="1056"/>
      <c r="AR123" s="1056"/>
      <c r="AS123" s="1056"/>
      <c r="AT123" s="1057"/>
      <c r="AU123" s="1088"/>
      <c r="AV123" s="1089"/>
      <c r="AW123" s="1089"/>
      <c r="AX123" s="1089"/>
      <c r="AY123" s="1089"/>
      <c r="AZ123" s="277" t="s">
        <v>189</v>
      </c>
      <c r="BA123" s="277"/>
      <c r="BB123" s="277"/>
      <c r="BC123" s="277"/>
      <c r="BD123" s="277"/>
      <c r="BE123" s="277"/>
      <c r="BF123" s="277"/>
      <c r="BG123" s="277"/>
      <c r="BH123" s="277"/>
      <c r="BI123" s="277"/>
      <c r="BJ123" s="277"/>
      <c r="BK123" s="277"/>
      <c r="BL123" s="277"/>
      <c r="BM123" s="277"/>
      <c r="BN123" s="277"/>
      <c r="BO123" s="1068" t="s">
        <v>475</v>
      </c>
      <c r="BP123" s="1099"/>
      <c r="BQ123" s="1158">
        <v>5898336</v>
      </c>
      <c r="BR123" s="1159"/>
      <c r="BS123" s="1159"/>
      <c r="BT123" s="1159"/>
      <c r="BU123" s="1159"/>
      <c r="BV123" s="1159">
        <v>6512135</v>
      </c>
      <c r="BW123" s="1159"/>
      <c r="BX123" s="1159"/>
      <c r="BY123" s="1159"/>
      <c r="BZ123" s="1159"/>
      <c r="CA123" s="1159">
        <v>7018726</v>
      </c>
      <c r="CB123" s="1159"/>
      <c r="CC123" s="1159"/>
      <c r="CD123" s="1159"/>
      <c r="CE123" s="1159"/>
      <c r="CF123" s="1092"/>
      <c r="CG123" s="1093"/>
      <c r="CH123" s="1093"/>
      <c r="CI123" s="1093"/>
      <c r="CJ123" s="1094"/>
      <c r="CK123" s="1103"/>
      <c r="CL123" s="1104"/>
      <c r="CM123" s="1104"/>
      <c r="CN123" s="1104"/>
      <c r="CO123" s="1105"/>
      <c r="CP123" s="1113" t="s">
        <v>403</v>
      </c>
      <c r="CQ123" s="1114"/>
      <c r="CR123" s="1114"/>
      <c r="CS123" s="1114"/>
      <c r="CT123" s="1114"/>
      <c r="CU123" s="1114"/>
      <c r="CV123" s="1114"/>
      <c r="CW123" s="1114"/>
      <c r="CX123" s="1114"/>
      <c r="CY123" s="1114"/>
      <c r="CZ123" s="1114"/>
      <c r="DA123" s="1114"/>
      <c r="DB123" s="1114"/>
      <c r="DC123" s="1114"/>
      <c r="DD123" s="1114"/>
      <c r="DE123" s="1114"/>
      <c r="DF123" s="1115"/>
      <c r="DG123" s="1051" t="s">
        <v>441</v>
      </c>
      <c r="DH123" s="1052"/>
      <c r="DI123" s="1052"/>
      <c r="DJ123" s="1052"/>
      <c r="DK123" s="1053"/>
      <c r="DL123" s="1054" t="s">
        <v>441</v>
      </c>
      <c r="DM123" s="1052"/>
      <c r="DN123" s="1052"/>
      <c r="DO123" s="1052"/>
      <c r="DP123" s="1053"/>
      <c r="DQ123" s="1054" t="s">
        <v>437</v>
      </c>
      <c r="DR123" s="1052"/>
      <c r="DS123" s="1052"/>
      <c r="DT123" s="1052"/>
      <c r="DU123" s="1053"/>
      <c r="DV123" s="1055" t="s">
        <v>437</v>
      </c>
      <c r="DW123" s="1056"/>
      <c r="DX123" s="1056"/>
      <c r="DY123" s="1056"/>
      <c r="DZ123" s="1057"/>
    </row>
    <row r="124" spans="1:130" s="246" customFormat="1" ht="26.25" customHeight="1" thickBot="1" x14ac:dyDescent="0.2">
      <c r="A124" s="1152"/>
      <c r="B124" s="1039"/>
      <c r="C124" s="1009" t="s">
        <v>461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437</v>
      </c>
      <c r="AB124" s="1052"/>
      <c r="AC124" s="1052"/>
      <c r="AD124" s="1052"/>
      <c r="AE124" s="1053"/>
      <c r="AF124" s="1054" t="s">
        <v>437</v>
      </c>
      <c r="AG124" s="1052"/>
      <c r="AH124" s="1052"/>
      <c r="AI124" s="1052"/>
      <c r="AJ124" s="1053"/>
      <c r="AK124" s="1054" t="s">
        <v>437</v>
      </c>
      <c r="AL124" s="1052"/>
      <c r="AM124" s="1052"/>
      <c r="AN124" s="1052"/>
      <c r="AO124" s="1053"/>
      <c r="AP124" s="1055" t="s">
        <v>437</v>
      </c>
      <c r="AQ124" s="1056"/>
      <c r="AR124" s="1056"/>
      <c r="AS124" s="1056"/>
      <c r="AT124" s="1057"/>
      <c r="AU124" s="1154" t="s">
        <v>476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437</v>
      </c>
      <c r="BR124" s="1121"/>
      <c r="BS124" s="1121"/>
      <c r="BT124" s="1121"/>
      <c r="BU124" s="1121"/>
      <c r="BV124" s="1121" t="s">
        <v>441</v>
      </c>
      <c r="BW124" s="1121"/>
      <c r="BX124" s="1121"/>
      <c r="BY124" s="1121"/>
      <c r="BZ124" s="1121"/>
      <c r="CA124" s="1121" t="s">
        <v>437</v>
      </c>
      <c r="CB124" s="1121"/>
      <c r="CC124" s="1121"/>
      <c r="CD124" s="1121"/>
      <c r="CE124" s="1121"/>
      <c r="CF124" s="1122"/>
      <c r="CG124" s="1123"/>
      <c r="CH124" s="1123"/>
      <c r="CI124" s="1123"/>
      <c r="CJ124" s="1124"/>
      <c r="CK124" s="1106"/>
      <c r="CL124" s="1106"/>
      <c r="CM124" s="1106"/>
      <c r="CN124" s="1106"/>
      <c r="CO124" s="1107"/>
      <c r="CP124" s="1113" t="s">
        <v>477</v>
      </c>
      <c r="CQ124" s="1114"/>
      <c r="CR124" s="1114"/>
      <c r="CS124" s="1114"/>
      <c r="CT124" s="1114"/>
      <c r="CU124" s="1114"/>
      <c r="CV124" s="1114"/>
      <c r="CW124" s="1114"/>
      <c r="CX124" s="1114"/>
      <c r="CY124" s="1114"/>
      <c r="CZ124" s="1114"/>
      <c r="DA124" s="1114"/>
      <c r="DB124" s="1114"/>
      <c r="DC124" s="1114"/>
      <c r="DD124" s="1114"/>
      <c r="DE124" s="1114"/>
      <c r="DF124" s="1115"/>
      <c r="DG124" s="1098" t="s">
        <v>478</v>
      </c>
      <c r="DH124" s="1077"/>
      <c r="DI124" s="1077"/>
      <c r="DJ124" s="1077"/>
      <c r="DK124" s="1078"/>
      <c r="DL124" s="1076" t="s">
        <v>478</v>
      </c>
      <c r="DM124" s="1077"/>
      <c r="DN124" s="1077"/>
      <c r="DO124" s="1077"/>
      <c r="DP124" s="1078"/>
      <c r="DQ124" s="1076" t="s">
        <v>479</v>
      </c>
      <c r="DR124" s="1077"/>
      <c r="DS124" s="1077"/>
      <c r="DT124" s="1077"/>
      <c r="DU124" s="1078"/>
      <c r="DV124" s="1079" t="s">
        <v>139</v>
      </c>
      <c r="DW124" s="1080"/>
      <c r="DX124" s="1080"/>
      <c r="DY124" s="1080"/>
      <c r="DZ124" s="1081"/>
    </row>
    <row r="125" spans="1:130" s="246" customFormat="1" ht="26.25" customHeight="1" x14ac:dyDescent="0.15">
      <c r="A125" s="1152"/>
      <c r="B125" s="1039"/>
      <c r="C125" s="1009" t="s">
        <v>463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139</v>
      </c>
      <c r="AB125" s="1052"/>
      <c r="AC125" s="1052"/>
      <c r="AD125" s="1052"/>
      <c r="AE125" s="1053"/>
      <c r="AF125" s="1054" t="s">
        <v>139</v>
      </c>
      <c r="AG125" s="1052"/>
      <c r="AH125" s="1052"/>
      <c r="AI125" s="1052"/>
      <c r="AJ125" s="1053"/>
      <c r="AK125" s="1054" t="s">
        <v>478</v>
      </c>
      <c r="AL125" s="1052"/>
      <c r="AM125" s="1052"/>
      <c r="AN125" s="1052"/>
      <c r="AO125" s="1053"/>
      <c r="AP125" s="1055" t="s">
        <v>139</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480</v>
      </c>
      <c r="CL125" s="1101"/>
      <c r="CM125" s="1101"/>
      <c r="CN125" s="1101"/>
      <c r="CO125" s="1102"/>
      <c r="CP125" s="1033" t="s">
        <v>481</v>
      </c>
      <c r="CQ125" s="982"/>
      <c r="CR125" s="982"/>
      <c r="CS125" s="982"/>
      <c r="CT125" s="982"/>
      <c r="CU125" s="982"/>
      <c r="CV125" s="982"/>
      <c r="CW125" s="982"/>
      <c r="CX125" s="982"/>
      <c r="CY125" s="982"/>
      <c r="CZ125" s="982"/>
      <c r="DA125" s="982"/>
      <c r="DB125" s="982"/>
      <c r="DC125" s="982"/>
      <c r="DD125" s="982"/>
      <c r="DE125" s="982"/>
      <c r="DF125" s="983"/>
      <c r="DG125" s="1019" t="s">
        <v>139</v>
      </c>
      <c r="DH125" s="1020"/>
      <c r="DI125" s="1020"/>
      <c r="DJ125" s="1020"/>
      <c r="DK125" s="1020"/>
      <c r="DL125" s="1020" t="s">
        <v>479</v>
      </c>
      <c r="DM125" s="1020"/>
      <c r="DN125" s="1020"/>
      <c r="DO125" s="1020"/>
      <c r="DP125" s="1020"/>
      <c r="DQ125" s="1020" t="s">
        <v>478</v>
      </c>
      <c r="DR125" s="1020"/>
      <c r="DS125" s="1020"/>
      <c r="DT125" s="1020"/>
      <c r="DU125" s="1020"/>
      <c r="DV125" s="1021" t="s">
        <v>139</v>
      </c>
      <c r="DW125" s="1021"/>
      <c r="DX125" s="1021"/>
      <c r="DY125" s="1021"/>
      <c r="DZ125" s="1022"/>
    </row>
    <row r="126" spans="1:130" s="246" customFormat="1" ht="26.25" customHeight="1" thickBot="1" x14ac:dyDescent="0.2">
      <c r="A126" s="1152"/>
      <c r="B126" s="1039"/>
      <c r="C126" s="1009" t="s">
        <v>465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139</v>
      </c>
      <c r="AB126" s="1052"/>
      <c r="AC126" s="1052"/>
      <c r="AD126" s="1052"/>
      <c r="AE126" s="1053"/>
      <c r="AF126" s="1054" t="s">
        <v>139</v>
      </c>
      <c r="AG126" s="1052"/>
      <c r="AH126" s="1052"/>
      <c r="AI126" s="1052"/>
      <c r="AJ126" s="1053"/>
      <c r="AK126" s="1054" t="s">
        <v>139</v>
      </c>
      <c r="AL126" s="1052"/>
      <c r="AM126" s="1052"/>
      <c r="AN126" s="1052"/>
      <c r="AO126" s="1053"/>
      <c r="AP126" s="1055" t="s">
        <v>139</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139</v>
      </c>
      <c r="DH126" s="1013"/>
      <c r="DI126" s="1013"/>
      <c r="DJ126" s="1013"/>
      <c r="DK126" s="1013"/>
      <c r="DL126" s="1013" t="s">
        <v>139</v>
      </c>
      <c r="DM126" s="1013"/>
      <c r="DN126" s="1013"/>
      <c r="DO126" s="1013"/>
      <c r="DP126" s="1013"/>
      <c r="DQ126" s="1013" t="s">
        <v>139</v>
      </c>
      <c r="DR126" s="1013"/>
      <c r="DS126" s="1013"/>
      <c r="DT126" s="1013"/>
      <c r="DU126" s="1013"/>
      <c r="DV126" s="1014" t="s">
        <v>483</v>
      </c>
      <c r="DW126" s="1014"/>
      <c r="DX126" s="1014"/>
      <c r="DY126" s="1014"/>
      <c r="DZ126" s="1015"/>
    </row>
    <row r="127" spans="1:130" s="246" customFormat="1" ht="26.25" customHeight="1" x14ac:dyDescent="0.15">
      <c r="A127" s="1153"/>
      <c r="B127" s="1041"/>
      <c r="C127" s="1095" t="s">
        <v>484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485</v>
      </c>
      <c r="AB127" s="1052"/>
      <c r="AC127" s="1052"/>
      <c r="AD127" s="1052"/>
      <c r="AE127" s="1053"/>
      <c r="AF127" s="1054" t="s">
        <v>139</v>
      </c>
      <c r="AG127" s="1052"/>
      <c r="AH127" s="1052"/>
      <c r="AI127" s="1052"/>
      <c r="AJ127" s="1053"/>
      <c r="AK127" s="1054" t="s">
        <v>139</v>
      </c>
      <c r="AL127" s="1052"/>
      <c r="AM127" s="1052"/>
      <c r="AN127" s="1052"/>
      <c r="AO127" s="1053"/>
      <c r="AP127" s="1055" t="s">
        <v>139</v>
      </c>
      <c r="AQ127" s="1056"/>
      <c r="AR127" s="1056"/>
      <c r="AS127" s="1056"/>
      <c r="AT127" s="1057"/>
      <c r="AU127" s="282"/>
      <c r="AV127" s="282"/>
      <c r="AW127" s="282"/>
      <c r="AX127" s="1125" t="s">
        <v>486</v>
      </c>
      <c r="AY127" s="1126"/>
      <c r="AZ127" s="1126"/>
      <c r="BA127" s="1126"/>
      <c r="BB127" s="1126"/>
      <c r="BC127" s="1126"/>
      <c r="BD127" s="1126"/>
      <c r="BE127" s="1127"/>
      <c r="BF127" s="1128" t="s">
        <v>487</v>
      </c>
      <c r="BG127" s="1126"/>
      <c r="BH127" s="1126"/>
      <c r="BI127" s="1126"/>
      <c r="BJ127" s="1126"/>
      <c r="BK127" s="1126"/>
      <c r="BL127" s="1127"/>
      <c r="BM127" s="1128" t="s">
        <v>488</v>
      </c>
      <c r="BN127" s="1126"/>
      <c r="BO127" s="1126"/>
      <c r="BP127" s="1126"/>
      <c r="BQ127" s="1126"/>
      <c r="BR127" s="1126"/>
      <c r="BS127" s="1127"/>
      <c r="BT127" s="1128" t="s">
        <v>489</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490</v>
      </c>
      <c r="CQ127" s="1043"/>
      <c r="CR127" s="1043"/>
      <c r="CS127" s="1043"/>
      <c r="CT127" s="1043"/>
      <c r="CU127" s="1043"/>
      <c r="CV127" s="1043"/>
      <c r="CW127" s="1043"/>
      <c r="CX127" s="1043"/>
      <c r="CY127" s="1043"/>
      <c r="CZ127" s="1043"/>
      <c r="DA127" s="1043"/>
      <c r="DB127" s="1043"/>
      <c r="DC127" s="1043"/>
      <c r="DD127" s="1043"/>
      <c r="DE127" s="1043"/>
      <c r="DF127" s="1044"/>
      <c r="DG127" s="1012" t="s">
        <v>139</v>
      </c>
      <c r="DH127" s="1013"/>
      <c r="DI127" s="1013"/>
      <c r="DJ127" s="1013"/>
      <c r="DK127" s="1013"/>
      <c r="DL127" s="1013" t="s">
        <v>483</v>
      </c>
      <c r="DM127" s="1013"/>
      <c r="DN127" s="1013"/>
      <c r="DO127" s="1013"/>
      <c r="DP127" s="1013"/>
      <c r="DQ127" s="1013" t="s">
        <v>139</v>
      </c>
      <c r="DR127" s="1013"/>
      <c r="DS127" s="1013"/>
      <c r="DT127" s="1013"/>
      <c r="DU127" s="1013"/>
      <c r="DV127" s="1014" t="s">
        <v>139</v>
      </c>
      <c r="DW127" s="1014"/>
      <c r="DX127" s="1014"/>
      <c r="DY127" s="1014"/>
      <c r="DZ127" s="1015"/>
    </row>
    <row r="128" spans="1:130" s="246" customFormat="1" ht="26.25" customHeight="1" thickBot="1" x14ac:dyDescent="0.2">
      <c r="A128" s="1136" t="s">
        <v>491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492</v>
      </c>
      <c r="X128" s="1138"/>
      <c r="Y128" s="1138"/>
      <c r="Z128" s="1139"/>
      <c r="AA128" s="1140" t="s">
        <v>139</v>
      </c>
      <c r="AB128" s="1141"/>
      <c r="AC128" s="1141"/>
      <c r="AD128" s="1141"/>
      <c r="AE128" s="1142"/>
      <c r="AF128" s="1143" t="s">
        <v>478</v>
      </c>
      <c r="AG128" s="1141"/>
      <c r="AH128" s="1141"/>
      <c r="AI128" s="1141"/>
      <c r="AJ128" s="1142"/>
      <c r="AK128" s="1143" t="s">
        <v>493</v>
      </c>
      <c r="AL128" s="1141"/>
      <c r="AM128" s="1141"/>
      <c r="AN128" s="1141"/>
      <c r="AO128" s="1142"/>
      <c r="AP128" s="1144"/>
      <c r="AQ128" s="1145"/>
      <c r="AR128" s="1145"/>
      <c r="AS128" s="1145"/>
      <c r="AT128" s="1146"/>
      <c r="AU128" s="282"/>
      <c r="AV128" s="282"/>
      <c r="AW128" s="282"/>
      <c r="AX128" s="981" t="s">
        <v>494</v>
      </c>
      <c r="AY128" s="982"/>
      <c r="AZ128" s="982"/>
      <c r="BA128" s="982"/>
      <c r="BB128" s="982"/>
      <c r="BC128" s="982"/>
      <c r="BD128" s="982"/>
      <c r="BE128" s="983"/>
      <c r="BF128" s="1147" t="s">
        <v>139</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495</v>
      </c>
      <c r="CQ128" s="1130"/>
      <c r="CR128" s="1130"/>
      <c r="CS128" s="1130"/>
      <c r="CT128" s="1130"/>
      <c r="CU128" s="1130"/>
      <c r="CV128" s="1130"/>
      <c r="CW128" s="1130"/>
      <c r="CX128" s="1130"/>
      <c r="CY128" s="1130"/>
      <c r="CZ128" s="1130"/>
      <c r="DA128" s="1130"/>
      <c r="DB128" s="1130"/>
      <c r="DC128" s="1130"/>
      <c r="DD128" s="1130"/>
      <c r="DE128" s="1130"/>
      <c r="DF128" s="1131"/>
      <c r="DG128" s="1132" t="s">
        <v>478</v>
      </c>
      <c r="DH128" s="1133"/>
      <c r="DI128" s="1133"/>
      <c r="DJ128" s="1133"/>
      <c r="DK128" s="1133"/>
      <c r="DL128" s="1133" t="s">
        <v>478</v>
      </c>
      <c r="DM128" s="1133"/>
      <c r="DN128" s="1133"/>
      <c r="DO128" s="1133"/>
      <c r="DP128" s="1133"/>
      <c r="DQ128" s="1133" t="s">
        <v>478</v>
      </c>
      <c r="DR128" s="1133"/>
      <c r="DS128" s="1133"/>
      <c r="DT128" s="1133"/>
      <c r="DU128" s="1133"/>
      <c r="DV128" s="1134" t="s">
        <v>139</v>
      </c>
      <c r="DW128" s="1134"/>
      <c r="DX128" s="1134"/>
      <c r="DY128" s="1134"/>
      <c r="DZ128" s="1135"/>
    </row>
    <row r="129" spans="1:131" s="246"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496</v>
      </c>
      <c r="X129" s="1167"/>
      <c r="Y129" s="1167"/>
      <c r="Z129" s="1168"/>
      <c r="AA129" s="1051">
        <v>1512542</v>
      </c>
      <c r="AB129" s="1052"/>
      <c r="AC129" s="1052"/>
      <c r="AD129" s="1052"/>
      <c r="AE129" s="1053"/>
      <c r="AF129" s="1054">
        <v>1437594</v>
      </c>
      <c r="AG129" s="1052"/>
      <c r="AH129" s="1052"/>
      <c r="AI129" s="1052"/>
      <c r="AJ129" s="1053"/>
      <c r="AK129" s="1054">
        <v>1393233</v>
      </c>
      <c r="AL129" s="1052"/>
      <c r="AM129" s="1052"/>
      <c r="AN129" s="1052"/>
      <c r="AO129" s="1053"/>
      <c r="AP129" s="1169"/>
      <c r="AQ129" s="1170"/>
      <c r="AR129" s="1170"/>
      <c r="AS129" s="1170"/>
      <c r="AT129" s="1171"/>
      <c r="AU129" s="284"/>
      <c r="AV129" s="284"/>
      <c r="AW129" s="284"/>
      <c r="AX129" s="1160" t="s">
        <v>497</v>
      </c>
      <c r="AY129" s="1043"/>
      <c r="AZ129" s="1043"/>
      <c r="BA129" s="1043"/>
      <c r="BB129" s="1043"/>
      <c r="BC129" s="1043"/>
      <c r="BD129" s="1043"/>
      <c r="BE129" s="1044"/>
      <c r="BF129" s="1161" t="s">
        <v>139</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498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499</v>
      </c>
      <c r="X130" s="1167"/>
      <c r="Y130" s="1167"/>
      <c r="Z130" s="1168"/>
      <c r="AA130" s="1051">
        <v>456899</v>
      </c>
      <c r="AB130" s="1052"/>
      <c r="AC130" s="1052"/>
      <c r="AD130" s="1052"/>
      <c r="AE130" s="1053"/>
      <c r="AF130" s="1054">
        <v>421467</v>
      </c>
      <c r="AG130" s="1052"/>
      <c r="AH130" s="1052"/>
      <c r="AI130" s="1052"/>
      <c r="AJ130" s="1053"/>
      <c r="AK130" s="1054">
        <v>393516</v>
      </c>
      <c r="AL130" s="1052"/>
      <c r="AM130" s="1052"/>
      <c r="AN130" s="1052"/>
      <c r="AO130" s="1053"/>
      <c r="AP130" s="1169"/>
      <c r="AQ130" s="1170"/>
      <c r="AR130" s="1170"/>
      <c r="AS130" s="1170"/>
      <c r="AT130" s="1171"/>
      <c r="AU130" s="284"/>
      <c r="AV130" s="284"/>
      <c r="AW130" s="284"/>
      <c r="AX130" s="1160" t="s">
        <v>500</v>
      </c>
      <c r="AY130" s="1043"/>
      <c r="AZ130" s="1043"/>
      <c r="BA130" s="1043"/>
      <c r="BB130" s="1043"/>
      <c r="BC130" s="1043"/>
      <c r="BD130" s="1043"/>
      <c r="BE130" s="1044"/>
      <c r="BF130" s="1197">
        <v>7.4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501</v>
      </c>
      <c r="X131" s="1205"/>
      <c r="Y131" s="1205"/>
      <c r="Z131" s="1206"/>
      <c r="AA131" s="1098">
        <v>1055643</v>
      </c>
      <c r="AB131" s="1077"/>
      <c r="AC131" s="1077"/>
      <c r="AD131" s="1077"/>
      <c r="AE131" s="1078"/>
      <c r="AF131" s="1076">
        <v>1016127</v>
      </c>
      <c r="AG131" s="1077"/>
      <c r="AH131" s="1077"/>
      <c r="AI131" s="1077"/>
      <c r="AJ131" s="1078"/>
      <c r="AK131" s="1076">
        <v>999717</v>
      </c>
      <c r="AL131" s="1077"/>
      <c r="AM131" s="1077"/>
      <c r="AN131" s="1077"/>
      <c r="AO131" s="1078"/>
      <c r="AP131" s="1207"/>
      <c r="AQ131" s="1208"/>
      <c r="AR131" s="1208"/>
      <c r="AS131" s="1208"/>
      <c r="AT131" s="1209"/>
      <c r="AU131" s="284"/>
      <c r="AV131" s="284"/>
      <c r="AW131" s="284"/>
      <c r="AX131" s="1179" t="s">
        <v>502</v>
      </c>
      <c r="AY131" s="1130"/>
      <c r="AZ131" s="1130"/>
      <c r="BA131" s="1130"/>
      <c r="BB131" s="1130"/>
      <c r="BC131" s="1130"/>
      <c r="BD131" s="1130"/>
      <c r="BE131" s="1131"/>
      <c r="BF131" s="1180" t="s">
        <v>485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504</v>
      </c>
      <c r="W132" s="1190"/>
      <c r="X132" s="1190"/>
      <c r="Y132" s="1190"/>
      <c r="Z132" s="1191"/>
      <c r="AA132" s="1192">
        <v>-3.6903574410000002</v>
      </c>
      <c r="AB132" s="1193"/>
      <c r="AC132" s="1193"/>
      <c r="AD132" s="1193"/>
      <c r="AE132" s="1194"/>
      <c r="AF132" s="1195">
        <v>13.61886851</v>
      </c>
      <c r="AG132" s="1193"/>
      <c r="AH132" s="1193"/>
      <c r="AI132" s="1193"/>
      <c r="AJ132" s="1194"/>
      <c r="AK132" s="1195">
        <v>12.36950057</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505</v>
      </c>
      <c r="W133" s="1173"/>
      <c r="X133" s="1173"/>
      <c r="Y133" s="1173"/>
      <c r="Z133" s="1174"/>
      <c r="AA133" s="1175">
        <v>4</v>
      </c>
      <c r="AB133" s="1176"/>
      <c r="AC133" s="1176"/>
      <c r="AD133" s="1176"/>
      <c r="AE133" s="1177"/>
      <c r="AF133" s="1175">
        <v>5.8</v>
      </c>
      <c r="AG133" s="1176"/>
      <c r="AH133" s="1176"/>
      <c r="AI133" s="1176"/>
      <c r="AJ133" s="1177"/>
      <c r="AK133" s="1175">
        <v>7.4</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YkLRtNYFe7Q7hPZYzXh+rVcbc8ywp88UTBXngBSI1lzM64jNgQ+G+BqDTKWcYgdqDT67zm9jk/rxaSwtLo/rA==" saltValue="4BU4w8hsBOYv49mUrs8u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ltEPpa3COngs0kPgUL0gLHC4fWjlci0iYOVp/Gf8C4d6s3YcKN3e+VAOhFDxm+xCctOnjO3P7MvQ7j03ehWYw==" saltValue="lDUROcWyKsN91tGLVEnr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F1TwB4NeYphD1csA+yFLEAnz6vfXpm8lbKqwbdMcPtm4mpgD9+EnuIEG5Sf5CS1m6dkk5B+b+c+Dd5VTs/5Jg==" saltValue="6bQAw3rFdZLANuae8oNM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514</v>
      </c>
      <c r="AL9" s="1216"/>
      <c r="AM9" s="1216"/>
      <c r="AN9" s="1217"/>
      <c r="AO9" s="312">
        <v>442393</v>
      </c>
      <c r="AP9" s="312">
        <v>642080</v>
      </c>
      <c r="AQ9" s="313">
        <v>190701</v>
      </c>
      <c r="AR9" s="314">
        <v>236.7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515</v>
      </c>
      <c r="AL10" s="1216"/>
      <c r="AM10" s="1216"/>
      <c r="AN10" s="1217"/>
      <c r="AO10" s="315">
        <v>48583</v>
      </c>
      <c r="AP10" s="315">
        <v>70512</v>
      </c>
      <c r="AQ10" s="316">
        <v>22807</v>
      </c>
      <c r="AR10" s="317">
        <v>209.2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516</v>
      </c>
      <c r="AL11" s="1216"/>
      <c r="AM11" s="1216"/>
      <c r="AN11" s="1217"/>
      <c r="AO11" s="315">
        <v>2469</v>
      </c>
      <c r="AP11" s="315">
        <v>3583</v>
      </c>
      <c r="AQ11" s="316">
        <v>29822</v>
      </c>
      <c r="AR11" s="317">
        <v>-88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517</v>
      </c>
      <c r="AL12" s="1216"/>
      <c r="AM12" s="1216"/>
      <c r="AN12" s="1217"/>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519</v>
      </c>
      <c r="AL13" s="1216"/>
      <c r="AM13" s="1216"/>
      <c r="AN13" s="1217"/>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520</v>
      </c>
      <c r="AL14" s="1216"/>
      <c r="AM14" s="1216"/>
      <c r="AN14" s="1217"/>
      <c r="AO14" s="315">
        <v>13957</v>
      </c>
      <c r="AP14" s="315">
        <v>20257</v>
      </c>
      <c r="AQ14" s="316">
        <v>10094</v>
      </c>
      <c r="AR14" s="317">
        <v>100.7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521</v>
      </c>
      <c r="AL15" s="1216"/>
      <c r="AM15" s="1216"/>
      <c r="AN15" s="1217"/>
      <c r="AO15" s="315">
        <v>20313</v>
      </c>
      <c r="AP15" s="315">
        <v>29482</v>
      </c>
      <c r="AQ15" s="316">
        <v>4017</v>
      </c>
      <c r="AR15" s="317">
        <v>633.9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522</v>
      </c>
      <c r="AL16" s="1219"/>
      <c r="AM16" s="1219"/>
      <c r="AN16" s="1220"/>
      <c r="AO16" s="315">
        <v>-41498</v>
      </c>
      <c r="AP16" s="315">
        <v>-60229</v>
      </c>
      <c r="AQ16" s="316">
        <v>-17771</v>
      </c>
      <c r="AR16" s="317">
        <v>238.9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189</v>
      </c>
      <c r="AL17" s="1219"/>
      <c r="AM17" s="1219"/>
      <c r="AN17" s="1220"/>
      <c r="AO17" s="315">
        <v>486217</v>
      </c>
      <c r="AP17" s="315">
        <v>705685</v>
      </c>
      <c r="AQ17" s="316">
        <v>242952</v>
      </c>
      <c r="AR17" s="317">
        <v>190.5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527</v>
      </c>
      <c r="AL21" s="1211"/>
      <c r="AM21" s="1211"/>
      <c r="AN21" s="1212"/>
      <c r="AO21" s="327">
        <v>52.25</v>
      </c>
      <c r="AP21" s="328">
        <v>21.84</v>
      </c>
      <c r="AQ21" s="329">
        <v>30.41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528</v>
      </c>
      <c r="AL22" s="1211"/>
      <c r="AM22" s="1211"/>
      <c r="AN22" s="1212"/>
      <c r="AO22" s="332">
        <v>95</v>
      </c>
      <c r="AP22" s="333">
        <v>95.6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532</v>
      </c>
      <c r="AL32" s="1227"/>
      <c r="AM32" s="1227"/>
      <c r="AN32" s="1228"/>
      <c r="AO32" s="342">
        <v>507309</v>
      </c>
      <c r="AP32" s="342">
        <v>736298</v>
      </c>
      <c r="AQ32" s="343">
        <v>136235</v>
      </c>
      <c r="AR32" s="344">
        <v>440.5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533</v>
      </c>
      <c r="AL33" s="1227"/>
      <c r="AM33" s="1227"/>
      <c r="AN33" s="1228"/>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534</v>
      </c>
      <c r="AL34" s="1227"/>
      <c r="AM34" s="1227"/>
      <c r="AN34" s="1228"/>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535</v>
      </c>
      <c r="AL35" s="1227"/>
      <c r="AM35" s="1227"/>
      <c r="AN35" s="1228"/>
      <c r="AO35" s="342">
        <v>9867</v>
      </c>
      <c r="AP35" s="342">
        <v>14321</v>
      </c>
      <c r="AQ35" s="343">
        <v>32688</v>
      </c>
      <c r="AR35" s="344">
        <v>-56.2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536</v>
      </c>
      <c r="AL36" s="1227"/>
      <c r="AM36" s="1227"/>
      <c r="AN36" s="1228"/>
      <c r="AO36" s="342" t="s">
        <v>518</v>
      </c>
      <c r="AP36" s="342" t="s">
        <v>518</v>
      </c>
      <c r="AQ36" s="343">
        <v>4188</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537</v>
      </c>
      <c r="AL37" s="1227"/>
      <c r="AM37" s="1227"/>
      <c r="AN37" s="1228"/>
      <c r="AO37" s="342" t="s">
        <v>518</v>
      </c>
      <c r="AP37" s="342" t="s">
        <v>518</v>
      </c>
      <c r="AQ37" s="343">
        <v>1212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538</v>
      </c>
      <c r="AL38" s="1230"/>
      <c r="AM38" s="1230"/>
      <c r="AN38" s="1231"/>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539</v>
      </c>
      <c r="AL39" s="1230"/>
      <c r="AM39" s="1230"/>
      <c r="AN39" s="1231"/>
      <c r="AO39" s="342" t="s">
        <v>518</v>
      </c>
      <c r="AP39" s="342" t="s">
        <v>518</v>
      </c>
      <c r="AQ39" s="343">
        <v>-7598</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540</v>
      </c>
      <c r="AL40" s="1227"/>
      <c r="AM40" s="1227"/>
      <c r="AN40" s="1228"/>
      <c r="AO40" s="342">
        <v>-393516</v>
      </c>
      <c r="AP40" s="342">
        <v>-571141</v>
      </c>
      <c r="AQ40" s="343">
        <v>-123844</v>
      </c>
      <c r="AR40" s="344">
        <v>361.2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302</v>
      </c>
      <c r="AL41" s="1233"/>
      <c r="AM41" s="1233"/>
      <c r="AN41" s="1234"/>
      <c r="AO41" s="342">
        <v>123660</v>
      </c>
      <c r="AP41" s="342">
        <v>179478</v>
      </c>
      <c r="AQ41" s="343">
        <v>42911</v>
      </c>
      <c r="AR41" s="344">
        <v>318.3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509</v>
      </c>
      <c r="AN49" s="1223" t="s">
        <v>544</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2099389</v>
      </c>
      <c r="AN51" s="364">
        <v>3156976</v>
      </c>
      <c r="AO51" s="365">
        <v>11.9</v>
      </c>
      <c r="AP51" s="366">
        <v>333013</v>
      </c>
      <c r="AQ51" s="367">
        <v>5.3</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589814</v>
      </c>
      <c r="AN52" s="372">
        <v>886938</v>
      </c>
      <c r="AO52" s="373">
        <v>-12.9</v>
      </c>
      <c r="AP52" s="374">
        <v>126732</v>
      </c>
      <c r="AQ52" s="375">
        <v>19.100000000000001</v>
      </c>
      <c r="AR52" s="376">
        <v>-32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1143771</v>
      </c>
      <c r="AN53" s="364">
        <v>1672180</v>
      </c>
      <c r="AO53" s="365">
        <v>-47</v>
      </c>
      <c r="AP53" s="366">
        <v>280458</v>
      </c>
      <c r="AQ53" s="367">
        <v>-15.8</v>
      </c>
      <c r="AR53" s="368">
        <v>-31.2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564039</v>
      </c>
      <c r="AN54" s="372">
        <v>824618</v>
      </c>
      <c r="AO54" s="373">
        <v>-7</v>
      </c>
      <c r="AP54" s="374">
        <v>127286</v>
      </c>
      <c r="AQ54" s="375">
        <v>0.4</v>
      </c>
      <c r="AR54" s="376">
        <v>-7.4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2650006</v>
      </c>
      <c r="AN55" s="364">
        <v>3685683</v>
      </c>
      <c r="AO55" s="365">
        <v>120.4</v>
      </c>
      <c r="AP55" s="366">
        <v>291945</v>
      </c>
      <c r="AQ55" s="367">
        <v>4.0999999999999996</v>
      </c>
      <c r="AR55" s="368">
        <v>116.3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651959</v>
      </c>
      <c r="AN56" s="372">
        <v>906758</v>
      </c>
      <c r="AO56" s="373">
        <v>10</v>
      </c>
      <c r="AP56" s="374">
        <v>127651</v>
      </c>
      <c r="AQ56" s="375">
        <v>0.3</v>
      </c>
      <c r="AR56" s="376">
        <v>9.6999999999999993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1765138</v>
      </c>
      <c r="AN57" s="364">
        <v>2489616</v>
      </c>
      <c r="AO57" s="365">
        <v>-32.5</v>
      </c>
      <c r="AP57" s="366">
        <v>291173</v>
      </c>
      <c r="AQ57" s="367">
        <v>-0.3</v>
      </c>
      <c r="AR57" s="368">
        <v>-32.200000000000003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511501</v>
      </c>
      <c r="AN58" s="372">
        <v>721440</v>
      </c>
      <c r="AO58" s="373">
        <v>-20.399999999999999</v>
      </c>
      <c r="AP58" s="374">
        <v>119071</v>
      </c>
      <c r="AQ58" s="375">
        <v>-6.7</v>
      </c>
      <c r="AR58" s="376">
        <v>-13.7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1906210</v>
      </c>
      <c r="AN59" s="364">
        <v>2766633</v>
      </c>
      <c r="AO59" s="365">
        <v>11.1</v>
      </c>
      <c r="AP59" s="366">
        <v>271581</v>
      </c>
      <c r="AQ59" s="367">
        <v>-6.7</v>
      </c>
      <c r="AR59" s="368">
        <v>17.8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465985</v>
      </c>
      <c r="AN60" s="372">
        <v>676321</v>
      </c>
      <c r="AO60" s="373">
        <v>-6.3</v>
      </c>
      <c r="AP60" s="374">
        <v>117844</v>
      </c>
      <c r="AQ60" s="375">
        <v>-1</v>
      </c>
      <c r="AR60" s="376">
        <v>-5.3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1912903</v>
      </c>
      <c r="AN61" s="379">
        <v>2754218</v>
      </c>
      <c r="AO61" s="380">
        <v>12.8</v>
      </c>
      <c r="AP61" s="381">
        <v>293634</v>
      </c>
      <c r="AQ61" s="382">
        <v>-2.7</v>
      </c>
      <c r="AR61" s="368">
        <v>15.5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556660</v>
      </c>
      <c r="AN62" s="372">
        <v>803215</v>
      </c>
      <c r="AO62" s="373">
        <v>-7.3</v>
      </c>
      <c r="AP62" s="374">
        <v>123717</v>
      </c>
      <c r="AQ62" s="375">
        <v>2.4</v>
      </c>
      <c r="AR62" s="376">
        <v>-9.6999999999999993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d/c457A1mR95rC1cCwoWVS3H5MjUvjJGAIonbaYdLPI5y6Rl+nrBo1OJUktLmKG6ELOz64LriDWbqbxc75H4Q==" saltValue="XorTTxfFz16ybfD2ol/I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s79IZP7mdGvuejfWxsrwY+vwUmKWw1E6SkbyBsenKQ5ROfr37yoL9Ya1lNdd21BUFOXROTOgmWcB/aLnBV5A==" saltValue="UNDxzl4JqNJDU72CsUyk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vhdrbtbP0BSo/CF1dLClhPEF62gw/3ASC7nBylCZk1FFS8YB+Q9GGPc0xqDbJJvLM2a0yTxozkuzLRZFv0Vg==" saltValue="u19BtmwfK56onN7sYSge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5" t="s">
        <v>3</v>
      </c>
      <c r="D47" s="1235"/>
      <c r="E47" s="1236"/>
      <c r="F47" s="11">
        <v>29.86</v>
      </c>
      <c r="G47" s="12">
        <v>25.77</v>
      </c>
      <c r="H47" s="12">
        <v>37.72</v>
      </c>
      <c r="I47" s="12">
        <v>43.42</v>
      </c>
      <c r="J47" s="13">
        <v>46.01</v>
      </c>
    </row>
    <row r="48" spans="2:10" ht="57.75" customHeight="1" x14ac:dyDescent="0.15">
      <c r="B48" s="14"/>
      <c r="C48" s="1237" t="s">
        <v>4</v>
      </c>
      <c r="D48" s="1237"/>
      <c r="E48" s="1238"/>
      <c r="F48" s="15">
        <v>4.92</v>
      </c>
      <c r="G48" s="16">
        <v>6.7</v>
      </c>
      <c r="H48" s="16">
        <v>6.47</v>
      </c>
      <c r="I48" s="16">
        <v>4.8</v>
      </c>
      <c r="J48" s="17">
        <v>2.92</v>
      </c>
    </row>
    <row r="49" spans="2:10" ht="57.75" customHeight="1" thickBot="1" x14ac:dyDescent="0.2">
      <c r="B49" s="18"/>
      <c r="C49" s="1239" t="s">
        <v>5</v>
      </c>
      <c r="D49" s="1239"/>
      <c r="E49" s="1240"/>
      <c r="F49" s="19" t="s">
        <v>565</v>
      </c>
      <c r="G49" s="20" t="s">
        <v>566</v>
      </c>
      <c r="H49" s="20">
        <v>17.78</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X1HC6zv1i54VUTLBMo4bxuLX8SVLoPpNDocBhTDfNobm6etb0pH3eU10Qgek3SehBe9NV94oybhARSXRAlBBQ==" saltValue="Js+iVBUgx5UN8a+HHUZC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2020-09-23T05:46:54Z</cp:lastPrinted>
  <dcterms:created xsi:type="dcterms:W3CDTF">2020-02-10T06:31:22Z</dcterms:created>
  <dcterms:modified xsi:type="dcterms:W3CDTF">2020-09-23T05:48:15Z</dcterms:modified>
  <cp:category/>
</cp:coreProperties>
</file>