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<sst xmlns="http://schemas.openxmlformats.org/spreadsheetml/2006/main" count="1108" uniqueCount="608">
  <si>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</si>
  <si>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</si>
  <si>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</si>
  <si>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</si>
  <si>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</si>
  <si>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</si>
  <si>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</si>
  <si>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</si>
  <si>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</si>
  <si>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</si>
  <si>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</si>
  <si>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</si>
  <si>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</si>
  <si>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</si>
  <si>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</si>
  <si>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</si>
  <si>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</si>
  <si>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</si>
  <si>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</si>
  <si>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</si>
  <si>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</si>
  <si>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</si>
  <si>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</si>
  <si>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</si>
  <si>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</si>
  <si>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</si>
  <si>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</si>
  <si>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</si>
  <si>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</si>
  <si>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</si>
  <si>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</si>
  <si>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</si>
  <si>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</si>
  <si>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</si>
  <si>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</si>
  <si>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</si>
  <si>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</si>
  <si>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</si>
  <si>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</si>
  <si>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</si>
  <si>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</si>
  <si>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</si>
  <si>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</si>
  <si>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</si>
  <si>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</si>
  <si>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</si>
  <si>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</si>
  <si>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</si>
  <si>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</si>
  <si>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</si>
  <si>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</si>
  <si>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</si>
  <si>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</si>
  <si>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</si>
  <si>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</si>
  <si>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</si>
  <si>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</si>
  <si>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</si>
  <si>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</si>
  <si>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</si>
  <si>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</si>
  <si>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</si>
  <si>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</si>
  <si>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</si>
  <si>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</si>
  <si>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</si>
  <si>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</si>
  <si>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</si>
  <si>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</si>
  <si>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</si>
  <si>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</si>
  <si>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</si>
  <si>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</si>
  <si>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</si>
  <si>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</si>
  <si>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</si>
  <si>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</si>
  <si>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</si>
  <si>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</si>
  <si>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</si>
  <si>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</si>
  <si>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</si>
  <si>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</si>
  <si>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</si>
  <si>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</si>
  <si>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</si>
  <si>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</si>
  <si>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</si>
  <si>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</si>
  <si>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</si>
  <si>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</si>
  <si>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</si>
  <si>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</si>
  <si>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</si>
  <si>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</si>
  <si>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</si>
  <si>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</si>
  <si>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</si>
  <si>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</si>
  <si>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</si>
  <si>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</si>
  <si>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</si>
  <si>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</si>
  <si>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</si>
  <si>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</si>
  <si>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</si>
  <si>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</si>
  <si>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</si>
  <si>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</si>
  <si>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</si>
  <si>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</si>
  <si>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</si>
  <si>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</si>
  <si>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</si>
  <si>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</si>
  <si>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</si>
  <si>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</si>
  <si>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</si>
  <si>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</si>
  <si>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</si>
  <si>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</si>
  <si>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</si>
  <si>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</si>
  <si>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</si>
  <si>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</si>
  <si>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</si>
  <si>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</si>
  <si>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</si>
  <si>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</si>
  <si>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</si>
  <si>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</si>
  <si>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</si>
  <si>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</si>
  <si>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</si>
  <si>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</si>
  <si>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</si>
  <si>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</si>
  <si>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</si>
  <si>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</si>
  <si>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</si>
  <si>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</si>
  <si>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</si>
  <si>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</si>
  <si>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</si>
  <si>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</si>
  <si>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</si>
  <si>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</si>
  <si>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</si>
  <si>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</si>
  <si>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</si>
  <si>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</si>
  <si>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</si>
  <si>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</si>
  <si>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</si>
  <si>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</si>
  <si>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</si>
  <si>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</si>
  <si>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</si>
  <si>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</si>
  <si>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</si>
  <si>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</si>
  <si>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</si>
  <si>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</si>
  <si>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</si>
  <si>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</si>
  <si>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</si>
  <si>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</si>
  <si>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</si>
  <si>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</si>
  <si>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</si>
  <si>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</si>
  <si>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</si>
  <si>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</si>
  <si>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</si>
  <si>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</si>
  <si>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</si>
  <si>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</si>
  <si>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</si>
  <si>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</si>
  <si>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</si>
  <si>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</si>
  <si>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</si>
  <si>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</si>
  <si>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</si>
  <si>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</si>
  <si>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</si>
  <si>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</si>
  <si>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</si>
  <si>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</si>
  <si>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</si>
  <si>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</si>
  <si>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</si>
  <si>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</si>
  <si>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</si>
  <si>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</si>
  <si>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</si>
  <si>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</si>
  <si>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</si>
  <si>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</si>
  <si>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</si>
  <si>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</si>
  <si>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</si>
  <si>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</si>
  <si>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</si>
  <si>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</si>
  <si>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</si>
  <si>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</si>
  <si>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</si>
  <si>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</si>
  <si>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</si>
  <si>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</si>
  <si>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</si>
  <si>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</si>
  <si>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鹿児島県中種子町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</si>
  <si>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</si>
  <si>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</si>
  <si>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</si>
  <si>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</si>
  <si>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</si>
  <si>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</si>
  <si>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</si>
  <si>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</si>
  <si>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</si>
  <si>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</si>
  <si>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</si>
  <si>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</si>
  <si>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</si>
  <si>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</si>
  <si>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</si>
  <si>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</si>
  <si>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</si>
  <si>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</si>
  <si>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</si>
  <si>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</si>
  <si>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</si>
  <si>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</si>
  <si>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</si>
  <si>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</si>
  <si>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</si>
  <si>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</si>
  <si>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</si>
  <si>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</si>
  <si>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</si>
  <si>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</si>
  <si>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</si>
  <si>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</si>
  <si>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</si>
  <si>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</si>
  <si>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</si>
  <si>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</si>
  <si>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</si>
  <si>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</si>
  <si>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</si>
  <si>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</si>
  <si>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</si>
  <si>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</si>
  <si>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</si>
  <si>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</si>
  <si>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</si>
  <si>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</si>
  <si>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</si>
  <si>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</si>
  <si>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</si>
  <si>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</si>
  <si>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</si>
  <si>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</si>
  <si>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</si>
  <si>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</si>
  <si>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</si>
  <si>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</si>
  <si>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</si>
  <si>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</si>
  <si>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</si>
  <si>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</si>
  <si>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</si>
  <si>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</si>
  <si>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</si>
  <si>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</si>
  <si>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</si>
  <si>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</si>
  <si>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</si>
  <si>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</si>
  <si>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</si>
  <si>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</si>
  <si>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</si>
  <si>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</si>
  <si>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</si>
  <si>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</si>
  <si>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</si>
  <si>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</si>
  <si>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</si>
  <si>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</si>
  <si>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</si>
  <si>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</si>
  <si>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</si>
  <si>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</si>
  <si>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</si>
  <si>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</si>
  <si>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</si>
  <si>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</si>
  <si>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</si>
  <si>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</si>
  <si>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</si>
  <si>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</si>
  <si>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</si>
  <si>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</si>
  <si>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</si>
  <si>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</si>
  <si>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</si>
  <si>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</si>
  <si>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</si>
  <si>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</si>
  <si>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</si>
  <si>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</si>
  <si>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</si>
  <si>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</si>
  <si>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</si>
  <si>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</si>
  <si>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</si>
  <si>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</si>
  <si>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</si>
  <si>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</si>
  <si>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</si>
  <si>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</si>
  <si>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</si>
  <si>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</si>
  <si>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</si>
  <si>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</si>
  <si>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</si>
  <si>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</si>
  <si>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</si>
  <si>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</si>
  <si>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</si>
  <si>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</si>
  <si>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</si>
  <si>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</si>
  <si>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</si>
  <si>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</si>
  <si>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</si>
  <si>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</si>
  <si>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</si>
  <si>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</si>
  <si>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</si>
  <si>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</si>
  <si>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</si>
  <si>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</si>
  <si>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</si>
  <si>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</si>
  <si>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</si>
  <si>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</si>
  <si>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</si>
  <si>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</si>
  <si>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</si>
  <si>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</si>
  <si>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</si>
  <si>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</si>
  <si>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</si>
  <si>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</si>
  <si>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</si>
  <si>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</si>
  <si>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</si>
  <si>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</si>
  <si>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</si>
  <si>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</si>
  <si>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</si>
  <si>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</si>
  <si>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</si>
  <si>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鹿児島県中種子町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</si>
  <si>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</si>
  <si>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</si>
  <si>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</si>
  <si>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</si>
  <si>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</si>
  <si>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</si>
  <si>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</si>
  <si>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</si>
  <si>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</si>
  <si>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</si>
  <si>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</si>
  <si>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</si>
  <si>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</si>
  <si>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</si>
  <si>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</si>
  <si>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</si>
  <si>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</si>
  <si>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</si>
  <si>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</si>
  <si>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</si>
  <si>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</si>
  <si>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</si>
  <si>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</si>
  <si>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</si>
  <si>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</si>
  <si>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</si>
  <si>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</si>
  <si>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</si>
  <si>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</si>
  <si>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</si>
  <si>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</si>
  <si>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</si>
  <si>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</si>
  <si>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</si>
  <si>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</si>
  <si>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</si>
  <si>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</si>
  <si>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</si>
  <si>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</si>
  <si>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</si>
  <si>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</si>
  <si>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</si>
  <si>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</si>
  <si>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</si>
  <si>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</si>
  <si>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</si>
  <si>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</si>
  <si>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</si>
  <si>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</si>
  <si>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</si>
  <si>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</si>
  <si>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</si>
  <si>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</si>
  <si>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</si>
  <si>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</si>
  <si>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</si>
  <si>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</si>
  <si>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</si>
  <si>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</si>
  <si>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</si>
  <si>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</si>
  <si>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</si>
  <si>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</si>
  <si>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</si>
  <si>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</si>
  <si>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</si>
  <si>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</si>
  <si>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</si>
  <si>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</si>
  <si>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</si>
  <si>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</si>
  <si>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</si>
  <si>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</si>
  <si>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</si>
  <si>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</si>
  <si>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</si>
  <si>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</si>
  <si>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</si>
  <si>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</si>
  <si>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</si>
  <si>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</si>
  <si>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</si>
  <si>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</si>
  <si>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</si>
  <si>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</si>
  <si>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</si>
  <si>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</si>
  <si>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</si>
  <si>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</si>
  <si>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</si>
  <si>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</si>
  <si>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</si>
  <si>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</si>
  <si>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</si>
  <si>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</si>
  <si>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</si>
  <si>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</si>
  <si>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</si>
  <si>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</si>
  <si>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</si>
  <si>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</si>
  <si>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</si>
  <si>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</si>
  <si>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</si>
  <si>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</si>
  <si>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</si>
  <si>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</si>
  <si>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</si>
  <si>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</si>
  <si>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</si>
  <si>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</si>
  <si>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</si>
  <si>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</si>
  <si>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</si>
  <si>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</si>
  <si>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</si>
  <si>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</si>
  <si>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</si>
  <si>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</si>
  <si>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</si>
  <si>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</si>
  <si>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</si>
  <si>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</si>
  <si>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</si>
  <si>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</si>
  <si>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</si>
  <si>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</si>
  <si>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</si>
  <si>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</si>
  <si>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</si>
  <si>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</si>
  <si>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</si>
  <si>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</si>
  <si>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</si>
  <si>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</si>
  <si>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</si>
  <si>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</si>
  <si>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</si>
  <si>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</si>
  <si>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</si>
  <si>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</si>
  <si>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</si>
  <si>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</si>
  <si>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</si>
  <si>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</si>
  <si>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</si>
  <si>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</si>
  <si>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</si>
  <si>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</si>
  <si>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</si>
  <si>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</si>
  <si>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</si>
  <si>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</si>
  <si>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</si>
  <si>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</si>
  <si>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</si>
  <si>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</si>
  <si>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</si>
  <si>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</si>
  <si>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</si>
  <si>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</si>
  <si>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</si>
  <si>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</si>
  <si>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</si>
  <si>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</si>
  <si>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</si>
  <si>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</si>
  <si>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</si>
  <si>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</si>
  <si>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</si>
  <si>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</si>
  <si>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</si>
  <si>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</si>
  <si>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</si>
  <si>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</si>
  <si>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</si>
  <si>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</si>
  <si>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</si>
  <si>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</si>
  <si>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</si>
  <si>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</si>
  <si>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</si>
  <si>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</si>
  <si>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</si>
  <si>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</si>
  <si>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</si>
  <si>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</si>
  <si>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</si>
  <si>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</si>
  <si>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</si>
  <si>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</si>
  <si>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</si>
  <si>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0.06</t>
  </si>
  <si>
    <t>水道事業</t>
  </si>
  <si>
    <t>一般会計</t>
  </si>
  <si>
    <t>国民健康保険事業勘定特別会計</t>
  </si>
  <si>
    <t>介護保険事業勘定特別会計</t>
  </si>
  <si>
    <t>後期高齢者医療特別会計</t>
  </si>
  <si>
    <t>と畜場特別会計</t>
  </si>
  <si>
    <t>その他会計（赤字）</t>
  </si>
  <si>
    <t>▲ 0.82</t>
  </si>
  <si>
    <t>その他会計（黒字）</t>
  </si>
  <si>
    <t>（百万円）</t>
    <phoneticPr fontId="5"/>
  </si>
  <si>
    <t>H26末</t>
    <phoneticPr fontId="5"/>
  </si>
  <si>
    <t>H27末</t>
    <phoneticPr fontId="5"/>
  </si>
  <si>
    <t>H28末</t>
    <phoneticPr fontId="5"/>
  </si>
  <si>
    <t>H29末</t>
    <phoneticPr fontId="5"/>
  </si>
  <si>
    <t>H30末</t>
    <phoneticPr fontId="5"/>
  </si>
  <si>
    <t>­</t>
    <phoneticPr fontId="2"/>
  </si>
  <si>
    <t>中南衛生管理組合</t>
    <rPh sb="0" eb="8">
      <t>チュウナンエイセイカンリクミアイ</t>
    </rPh>
    <phoneticPr fontId="2"/>
  </si>
  <si>
    <t>鹿児島県市町村総合事務組合</t>
    <rPh sb="0" eb="4">
      <t>カゴシマケン</t>
    </rPh>
    <rPh sb="4" eb="7">
      <t>シチョウソン</t>
    </rPh>
    <rPh sb="7" eb="9">
      <t>ソウゴウ</t>
    </rPh>
    <rPh sb="9" eb="11">
      <t>ジム</t>
    </rPh>
    <rPh sb="11" eb="13">
      <t>クミアイ</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</si>
  <si>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</si>
  <si>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</si>
  <si>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</si>
  <si>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</si>
  <si>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</si>
  <si>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</si>
  <si>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t>
    <phoneticPr fontId="2"/>
  </si>
  <si>
    <t>種子島農業公社</t>
    <rPh sb="0" eb="3">
      <t>タネガシマ</t>
    </rPh>
    <rPh sb="3" eb="5">
      <t>ノウギョウ</t>
    </rPh>
    <rPh sb="5" eb="7">
      <t>コウシャ</t>
    </rPh>
    <phoneticPr fontId="2"/>
  </si>
  <si>
    <t>種子島空港ターミナルビル</t>
    <rPh sb="0" eb="3">
      <t>タネガシマ</t>
    </rPh>
    <rPh sb="3" eb="5">
      <t>クウコウ</t>
    </rPh>
    <phoneticPr fontId="2"/>
  </si>
  <si>
    <t>­</t>
    <phoneticPr fontId="2"/>
  </si>
  <si>
    <t>­</t>
    <phoneticPr fontId="2"/>
  </si>
  <si>
    <t>文化スポーツ振興基金</t>
    <rPh sb="0" eb="2">
      <t>ブンカ</t>
    </rPh>
    <rPh sb="6" eb="8">
      <t>シンコウ</t>
    </rPh>
    <rPh sb="8" eb="10">
      <t>キキン</t>
    </rPh>
    <phoneticPr fontId="5"/>
  </si>
  <si>
    <t>畜産振興基金</t>
    <rPh sb="0" eb="2">
      <t>チクサン</t>
    </rPh>
    <rPh sb="2" eb="4">
      <t>シンコウ</t>
    </rPh>
    <rPh sb="4" eb="6">
      <t>キキン</t>
    </rPh>
    <phoneticPr fontId="5"/>
  </si>
  <si>
    <t>公共施設等総合管理基金</t>
    <rPh sb="0" eb="2">
      <t>コウキョウ</t>
    </rPh>
    <rPh sb="2" eb="4">
      <t>シセツ</t>
    </rPh>
    <rPh sb="4" eb="5">
      <t>トウ</t>
    </rPh>
    <rPh sb="5" eb="7">
      <t>ソウゴウ</t>
    </rPh>
    <rPh sb="7" eb="9">
      <t>カンリ</t>
    </rPh>
    <rPh sb="9" eb="11">
      <t>キキン</t>
    </rPh>
    <phoneticPr fontId="5"/>
  </si>
  <si>
    <t>ふるさと応援基金</t>
    <rPh sb="4" eb="6">
      <t>オウエン</t>
    </rPh>
    <rPh sb="6" eb="8">
      <t>キキン</t>
    </rPh>
    <phoneticPr fontId="5"/>
  </si>
  <si>
    <t>農業振興基金</t>
    <rPh sb="0" eb="2">
      <t>ノウギョウ</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</si>
  <si>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</si>
  <si>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</si>
  <si>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</si>
  <si>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</si>
  <si>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保健センターの大規模改修やその他施設の老朽化が進み改修等が必要となってきていることから，類似団体平均と比較し高い水準となっている。将来負担比率については，一般財源の不足を補うための基金の取崩しが低減したこともあり，比率の減少に繋がったと考えられる。今後も，施設の改修に伴う町債の元利償還の開始や，新規発行などが予想されるが，総合管理計画及び個別計画に基づき，適正な維持管理に努める。</t>
    <rPh sb="17" eb="19">
      <t>ホケン</t>
    </rPh>
    <rPh sb="24" eb="27">
      <t>ダイキボ</t>
    </rPh>
    <rPh sb="27" eb="29">
      <t>カイシュウ</t>
    </rPh>
    <rPh sb="32" eb="33">
      <t>タ</t>
    </rPh>
    <rPh sb="114" eb="116">
      <t>テイゲン</t>
    </rPh>
    <rPh sb="124" eb="126">
      <t>ヒリツ</t>
    </rPh>
    <rPh sb="127" eb="129">
      <t>ゲンショウ</t>
    </rPh>
    <rPh sb="130" eb="131">
      <t>ツナ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</si>
  <si>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</si>
  <si>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</si>
  <si>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</si>
  <si>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</si>
  <si>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</si>
  <si>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</si>
  <si>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より高い水準となっている。実質公債費比率の増加については，平成28年発行の公共施設等の改修事業の償還が開始したことが原因として考えられる。将来負担比率については，元利償還等に伴い，基金の取崩しを行ったことによる充当可能基金の減少が原因であると考えられる。今度も，町債の新規発行や，据え置き期間終了に伴う元利償還金の増加が見込まれることから，事業実施の適正化を図り，財政の健全化に努める。</t>
    <rPh sb="44" eb="46">
      <t>ゾウカ</t>
    </rPh>
    <rPh sb="52" eb="54">
      <t>ヘイセイ</t>
    </rPh>
    <rPh sb="56" eb="57">
      <t>ネン</t>
    </rPh>
    <rPh sb="57" eb="59">
      <t>ハッコウ</t>
    </rPh>
    <rPh sb="60" eb="62">
      <t>コウキョウ</t>
    </rPh>
    <rPh sb="62" eb="64">
      <t>シセツ</t>
    </rPh>
    <rPh sb="64" eb="65">
      <t>トウ</t>
    </rPh>
    <rPh sb="66" eb="68">
      <t>カイシュウ</t>
    </rPh>
    <rPh sb="68" eb="70">
      <t>ジギョウ</t>
    </rPh>
    <rPh sb="71" eb="73">
      <t>ショウカン</t>
    </rPh>
    <rPh sb="74" eb="76">
      <t>カイシ</t>
    </rPh>
    <rPh sb="81" eb="83">
      <t>ゲンイン</t>
    </rPh>
    <rPh sb="86" eb="87">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</si>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</sst>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2C88-4455-B28D-1D1CEC9CD5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138982</c:v>
                </c:pt>
                <c:pt idx="1">
                  <c:v>159183</c:v>
                </c:pt>
                <c:pt idx="2">
                  <c:v>167502</c:v>
                </c:pt>
                <c:pt idx="3">
                  <c:v>146375</c:v>
                </c:pt>
                <c:pt idx="4">
                  <c:v>159882</c:v>
                </c:pt>
              </c:numCache>
            </c:numRef>
          </c:val>
          <c:smooth val="0"/>
          <c:extLst>
            <c:ext xmlns:c16="http://schemas.microsoft.com/office/drawing/2014/chart" uri="{C3380CC4-5D6E-409C-BE32-E72D297353CC}">
              <c16:uniqueId val="{00000001-2C88-4455-B28D-1D1CEC9CD5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1.45</c:v>
                </c:pt>
                <c:pt idx="1">
                  <c:v>1.36</c:v>
                </c:pt>
                <c:pt idx="2">
                  <c:v>1.44</c:v>
                </c:pt>
                <c:pt idx="3">
                  <c:v>1.28</c:v>
                </c:pt>
                <c:pt idx="4">
                  <c:v>1.44</c:v>
                </c:pt>
              </c:numCache>
            </c:numRef>
          </c:val>
          <c:extLst>
            <c:ext xmlns:c16="http://schemas.microsoft.com/office/drawing/2014/chart" uri="{C3380CC4-5D6E-409C-BE32-E72D297353CC}">
              <c16:uniqueId val="{00000000-3DC8-4191-9F20-3B208525E3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c:v>
                </c:pt>
                <c:pt idx="1">
                  <c:v>17.559999999999999</c:v>
                </c:pt>
                <c:pt idx="2">
                  <c:v>19.63</c:v>
                </c:pt>
                <c:pt idx="3">
                  <c:v>20.73</c:v>
                </c:pt>
                <c:pt idx="4">
                  <c:v>20.84</c:v>
                </c:pt>
              </c:numCache>
            </c:numRef>
          </c:val>
          <c:extLst>
            <c:ext xmlns:c16="http://schemas.microsoft.com/office/drawing/2014/chart" uri="{C3380CC4-5D6E-409C-BE32-E72D297353CC}">
              <c16:uniqueId val="{00000001-3DC8-4191-9F20-3B208525E3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-0.24</c:v>
                </c:pt>
                <c:pt idx="1">
                  <c:v>-0.06</c:v>
                </c:pt>
                <c:pt idx="2">
                  <c:v>0.86</c:v>
                </c:pt>
                <c:pt idx="3">
                  <c:v>0.65</c:v>
                </c:pt>
                <c:pt idx="4">
                  <c:v>0.25</c:v>
                </c:pt>
              </c:numCache>
            </c:numRef>
          </c:val>
          <c:smooth val="0"/>
          <c:extLst>
            <c:ext xmlns:c16="http://schemas.microsoft.com/office/drawing/2014/chart" uri="{C3380CC4-5D6E-409C-BE32-E72D297353CC}">
              <c16:uniqueId val="{00000002-3DC8-4191-9F20-3B208525E3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0.04</c:v>
                </c:pt>
                <c:pt idx="4">
                  <c:v>0</c:v>
                </c:pt>
                <c:pt idx="5">
                  <c:v>0</c:v>
                </c:pt>
                <c:pt idx="6">
                  <c:v>0</c:v>
                </c:pt>
                <c:pt idx="7">
                  <c:v>0</c:v>
                </c:pt>
                <c:pt idx="8">
                  <c:v>0</c:v>
                </c:pt>
                <c:pt idx="9">
                  <c:v>0</c:v>
                </c:pt>
              </c:numCache>
            </c:numRef>
          </c:val>
          <c:extLst>
            <c:ext xmlns:c16="http://schemas.microsoft.com/office/drawing/2014/chart" uri="{C3380CC4-5D6E-409C-BE32-E72D297353CC}">
              <c16:uniqueId val="{00000000-D90B-4604-857A-0B9B51347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0.82</c:v>
                </c:pt>
                <c:pt idx="5">
                  <c:v>#N/A</c:v>
                </c:pt>
                <c:pt idx="6">
                  <c:v>0</c:v>
                </c:pt>
                <c:pt idx="7">
                  <c:v>0</c:v>
                </c:pt>
                <c:pt idx="8">
                  <c:v>0</c:v>
                </c:pt>
                <c:pt idx="9">
                  <c:v>0</c:v>
                </c:pt>
              </c:numCache>
            </c:numRef>
          </c:val>
          <c:extLst>
            <c:ext xmlns:c16="http://schemas.microsoft.com/office/drawing/2014/chart" uri="{C3380CC4-5D6E-409C-BE32-E72D297353CC}">
              <c16:uniqueId val="{00000001-D90B-4604-857A-0B9B51347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0B-4604-857A-0B9B513474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0B-4604-857A-0B9B51347404}"/>
            </c:ext>
          </c:extLst>
        </c:ser>
        <c:ser>
          <c:idx val="4"/>
          <c:order val="4"/>
          <c:tx>
            <c:strRef>
              <c:f>データシート!$A$31</c:f>
              <c:strCache>
                <c:ptCount val="1"/>
                <c:pt idx="0">
                  <c:v>と畜場特別会計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D90B-4604-857A-0B9B513474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5-D90B-4604-857A-0B9B51347404}"/>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0.06</c:v>
                </c:pt>
                <c:pt idx="4">
                  <c:v>#N/A</c:v>
                </c:pt>
                <c:pt idx="5">
                  <c:v>0.13</c:v>
                </c:pt>
                <c:pt idx="6">
                  <c:v>#N/A</c:v>
                </c:pt>
                <c:pt idx="7">
                  <c:v>0.13</c:v>
                </c:pt>
                <c:pt idx="8">
                  <c:v>#N/A</c:v>
                </c:pt>
                <c:pt idx="9">
                  <c:v>0.06</c:v>
                </c:pt>
              </c:numCache>
            </c:numRef>
          </c:val>
          <c:extLst>
            <c:ext xmlns:c16="http://schemas.microsoft.com/office/drawing/2014/chart" uri="{C3380CC4-5D6E-409C-BE32-E72D297353CC}">
              <c16:uniqueId val="{00000006-D90B-4604-857A-0B9B5134740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0.47</c:v>
                </c:pt>
                <c:pt idx="4">
                  <c:v>#N/A</c:v>
                </c:pt>
                <c:pt idx="5">
                  <c:v>0.33</c:v>
                </c:pt>
                <c:pt idx="6">
                  <c:v>#N/A</c:v>
                </c:pt>
                <c:pt idx="7">
                  <c:v>0.15</c:v>
                </c:pt>
                <c:pt idx="8">
                  <c:v>#N/A</c:v>
                </c:pt>
                <c:pt idx="9">
                  <c:v>0.23</c:v>
                </c:pt>
              </c:numCache>
            </c:numRef>
          </c:val>
          <c:extLst>
            <c:ext xmlns:c16="http://schemas.microsoft.com/office/drawing/2014/chart" uri="{C3380CC4-5D6E-409C-BE32-E72D297353CC}">
              <c16:uniqueId val="{00000007-D90B-4604-857A-0B9B513474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1.44</c:v>
                </c:pt>
                <c:pt idx="2">
                  <c:v>#N/A</c:v>
                </c:pt>
                <c:pt idx="3">
                  <c:v>1.35</c:v>
                </c:pt>
                <c:pt idx="4">
                  <c:v>#N/A</c:v>
                </c:pt>
                <c:pt idx="5">
                  <c:v>1.44</c:v>
                </c:pt>
                <c:pt idx="6">
                  <c:v>#N/A</c:v>
                </c:pt>
                <c:pt idx="7">
                  <c:v>1.27</c:v>
                </c:pt>
                <c:pt idx="8">
                  <c:v>#N/A</c:v>
                </c:pt>
                <c:pt idx="9">
                  <c:v>1.43</c:v>
                </c:pt>
              </c:numCache>
            </c:numRef>
          </c:val>
          <c:extLst>
            <c:ext xmlns:c16="http://schemas.microsoft.com/office/drawing/2014/chart" uri="{C3380CC4-5D6E-409C-BE32-E72D297353CC}">
              <c16:uniqueId val="{00000008-D90B-4604-857A-0B9B51347404}"/>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2.1800000000000002</c:v>
                </c:pt>
                <c:pt idx="2">
                  <c:v>#N/A</c:v>
                </c:pt>
                <c:pt idx="3">
                  <c:v>2.58</c:v>
                </c:pt>
                <c:pt idx="4">
                  <c:v>#N/A</c:v>
                </c:pt>
                <c:pt idx="5">
                  <c:v>3.97</c:v>
                </c:pt>
                <c:pt idx="6">
                  <c:v>#N/A</c:v>
                </c:pt>
                <c:pt idx="7">
                  <c:v>2.8</c:v>
                </c:pt>
                <c:pt idx="8">
                  <c:v>#N/A</c:v>
                </c:pt>
                <c:pt idx="9">
                  <c:v>2.97</c:v>
                </c:pt>
              </c:numCache>
            </c:numRef>
          </c:val>
          <c:extLst>
            <c:ext xmlns:c16="http://schemas.microsoft.com/office/drawing/2014/chart" uri="{C3380CC4-5D6E-409C-BE32-E72D297353CC}">
              <c16:uniqueId val="{00000009-D90B-4604-857A-0B9B51347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679</c:v>
                </c:pt>
                <c:pt idx="5">
                  <c:v>703</c:v>
                </c:pt>
                <c:pt idx="8">
                  <c:v>572</c:v>
                </c:pt>
                <c:pt idx="11">
                  <c:v>662</c:v>
                </c:pt>
                <c:pt idx="14">
                  <c:v>643</c:v>
                </c:pt>
              </c:numCache>
            </c:numRef>
          </c:val>
          <c:extLst>
            <c:ext xmlns:c16="http://schemas.microsoft.com/office/drawing/2014/chart" uri="{C3380CC4-5D6E-409C-BE32-E72D297353CC}">
              <c16:uniqueId val="{00000000-A035-41E6-9E93-DBC3FB63D9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35-41E6-9E93-DBC3FB63D9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35-41E6-9E93-DBC3FB63D9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147</c:v>
                </c:pt>
                <c:pt idx="3">
                  <c:v>162</c:v>
                </c:pt>
                <c:pt idx="6">
                  <c:v>153</c:v>
                </c:pt>
                <c:pt idx="9">
                  <c:v>105</c:v>
                </c:pt>
                <c:pt idx="12">
                  <c:v>111</c:v>
                </c:pt>
              </c:numCache>
            </c:numRef>
          </c:val>
          <c:extLst>
            <c:ext xmlns:c16="http://schemas.microsoft.com/office/drawing/2014/chart" uri="{C3380CC4-5D6E-409C-BE32-E72D297353CC}">
              <c16:uniqueId val="{00000003-A035-41E6-9E93-DBC3FB63D9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40</c:v>
                </c:pt>
                <c:pt idx="6">
                  <c:v>36</c:v>
                </c:pt>
                <c:pt idx="9">
                  <c:v>50</c:v>
                </c:pt>
                <c:pt idx="12">
                  <c:v>42</c:v>
                </c:pt>
              </c:numCache>
            </c:numRef>
          </c:val>
          <c:extLst>
            <c:ext xmlns:c16="http://schemas.microsoft.com/office/drawing/2014/chart" uri="{C3380CC4-5D6E-409C-BE32-E72D297353CC}">
              <c16:uniqueId val="{00000004-A035-41E6-9E93-DBC3FB63D9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35-41E6-9E93-DBC3FB63D9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35-41E6-9E93-DBC3FB63D9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729</c:v>
                </c:pt>
                <c:pt idx="3">
                  <c:v>761</c:v>
                </c:pt>
                <c:pt idx="6">
                  <c:v>782</c:v>
                </c:pt>
                <c:pt idx="9">
                  <c:v>836</c:v>
                </c:pt>
                <c:pt idx="12">
                  <c:v>833</c:v>
                </c:pt>
              </c:numCache>
            </c:numRef>
          </c:val>
          <c:extLst>
            <c:ext xmlns:c16="http://schemas.microsoft.com/office/drawing/2014/chart" uri="{C3380CC4-5D6E-409C-BE32-E72D297353CC}">
              <c16:uniqueId val="{00000007-A035-41E6-9E93-DBC3FB63D9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c:v>
                </c:pt>
                <c:pt idx="2">
                  <c:v>#N/A</c:v>
                </c:pt>
                <c:pt idx="3">
                  <c:v>#N/A</c:v>
                </c:pt>
                <c:pt idx="4">
                  <c:v>260</c:v>
                </c:pt>
                <c:pt idx="5">
                  <c:v>#N/A</c:v>
                </c:pt>
                <c:pt idx="6">
                  <c:v>#N/A</c:v>
                </c:pt>
                <c:pt idx="7">
                  <c:v>399</c:v>
                </c:pt>
                <c:pt idx="8">
                  <c:v>#N/A</c:v>
                </c:pt>
                <c:pt idx="9">
                  <c:v>#N/A</c:v>
                </c:pt>
                <c:pt idx="10">
                  <c:v>329</c:v>
                </c:pt>
                <c:pt idx="11">
                  <c:v>#N/A</c:v>
                </c:pt>
                <c:pt idx="12">
                  <c:v>#N/A</c:v>
                </c:pt>
                <c:pt idx="13">
                  <c:v>343</c:v>
                </c:pt>
                <c:pt idx="14">
                  <c:v>#N/A</c:v>
                </c:pt>
              </c:numCache>
            </c:numRef>
          </c:val>
          <c:smooth val="0"/>
          <c:extLst>
            <c:ext xmlns:c16="http://schemas.microsoft.com/office/drawing/2014/chart" uri="{C3380CC4-5D6E-409C-BE32-E72D297353CC}">
              <c16:uniqueId val="{00000008-A035-41E6-9E93-DBC3FB63D9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6318</c:v>
                </c:pt>
                <c:pt idx="5">
                  <c:v>6484</c:v>
                </c:pt>
                <c:pt idx="8">
                  <c:v>6525</c:v>
                </c:pt>
                <c:pt idx="11">
                  <c:v>6518</c:v>
                </c:pt>
                <c:pt idx="14">
                  <c:v>6513</c:v>
                </c:pt>
              </c:numCache>
            </c:numRef>
          </c:val>
          <c:extLst>
            <c:ext xmlns:c16="http://schemas.microsoft.com/office/drawing/2014/chart" uri="{C3380CC4-5D6E-409C-BE32-E72D297353CC}">
              <c16:uniqueId val="{00000000-5138-4E6B-A056-83797B4B2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150</c:v>
                </c:pt>
                <c:pt idx="5">
                  <c:v>124</c:v>
                </c:pt>
                <c:pt idx="8">
                  <c:v>167</c:v>
                </c:pt>
                <c:pt idx="11">
                  <c:v>182</c:v>
                </c:pt>
                <c:pt idx="14">
                  <c:v>207</c:v>
                </c:pt>
              </c:numCache>
            </c:numRef>
          </c:val>
          <c:extLst>
            <c:ext xmlns:c16="http://schemas.microsoft.com/office/drawing/2014/chart" uri="{C3380CC4-5D6E-409C-BE32-E72D297353CC}">
              <c16:uniqueId val="{00000001-5138-4E6B-A056-83797B4B2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3650</c:v>
                </c:pt>
                <c:pt idx="5">
                  <c:v>3750</c:v>
                </c:pt>
                <c:pt idx="8">
                  <c:v>3711</c:v>
                </c:pt>
                <c:pt idx="11">
                  <c:v>3459</c:v>
                </c:pt>
                <c:pt idx="14">
                  <c:v>3405</c:v>
                </c:pt>
              </c:numCache>
            </c:numRef>
          </c:val>
          <c:extLst>
            <c:ext xmlns:c16="http://schemas.microsoft.com/office/drawing/2014/chart" uri="{C3380CC4-5D6E-409C-BE32-E72D297353CC}">
              <c16:uniqueId val="{00000002-5138-4E6B-A056-83797B4B2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5138-4E6B-A056-83797B4B2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8-4E6B-A056-83797B4B2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5-5138-4E6B-A056-83797B4B2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1213</c:v>
                </c:pt>
                <c:pt idx="3">
                  <c:v>1329</c:v>
                </c:pt>
                <c:pt idx="6">
                  <c:v>1163</c:v>
                </c:pt>
                <c:pt idx="9">
                  <c:v>1176</c:v>
                </c:pt>
                <c:pt idx="12">
                  <c:v>1000</c:v>
                </c:pt>
              </c:numCache>
            </c:numRef>
          </c:val>
          <c:extLst>
            <c:ext xmlns:c16="http://schemas.microsoft.com/office/drawing/2014/chart" uri="{C3380CC4-5D6E-409C-BE32-E72D297353CC}">
              <c16:uniqueId val="{00000006-5138-4E6B-A056-83797B4B2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1771</c:v>
                </c:pt>
                <c:pt idx="3">
                  <c:v>1598</c:v>
                </c:pt>
                <c:pt idx="6">
                  <c:v>1410</c:v>
                </c:pt>
                <c:pt idx="9">
                  <c:v>1284</c:v>
                </c:pt>
                <c:pt idx="12">
                  <c:v>1151</c:v>
                </c:pt>
              </c:numCache>
            </c:numRef>
          </c:val>
          <c:extLst>
            <c:ext xmlns:c16="http://schemas.microsoft.com/office/drawing/2014/chart" uri="{C3380CC4-5D6E-409C-BE32-E72D297353CC}">
              <c16:uniqueId val="{00000007-5138-4E6B-A056-83797B4B2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725</c:v>
                </c:pt>
                <c:pt idx="3">
                  <c:v>680</c:v>
                </c:pt>
                <c:pt idx="6">
                  <c:v>653</c:v>
                </c:pt>
                <c:pt idx="9">
                  <c:v>718</c:v>
                </c:pt>
                <c:pt idx="12">
                  <c:v>712</c:v>
                </c:pt>
              </c:numCache>
            </c:numRef>
          </c:val>
          <c:extLst>
            <c:ext xmlns:c16="http://schemas.microsoft.com/office/drawing/2014/chart" uri="{C3380CC4-5D6E-409C-BE32-E72D297353CC}">
              <c16:uniqueId val="{00000008-5138-4E6B-A056-83797B4B2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38-4E6B-A056-83797B4B2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7418</c:v>
                </c:pt>
                <c:pt idx="3">
                  <c:v>7758</c:v>
                </c:pt>
                <c:pt idx="6">
                  <c:v>7906</c:v>
                </c:pt>
                <c:pt idx="9">
                  <c:v>7871</c:v>
                </c:pt>
                <c:pt idx="12">
                  <c:v>7955</c:v>
                </c:pt>
              </c:numCache>
            </c:numRef>
          </c:val>
          <c:extLst>
            <c:ext xmlns:c16="http://schemas.microsoft.com/office/drawing/2014/chart" uri="{C3380CC4-5D6E-409C-BE32-E72D297353CC}">
              <c16:uniqueId val="{0000000A-5138-4E6B-A056-83797B4B2A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1011</c:v>
                </c:pt>
                <c:pt idx="2">
                  <c:v>#N/A</c:v>
                </c:pt>
                <c:pt idx="3">
                  <c:v>#N/A</c:v>
                </c:pt>
                <c:pt idx="4">
                  <c:v>1009</c:v>
                </c:pt>
                <c:pt idx="5">
                  <c:v>#N/A</c:v>
                </c:pt>
                <c:pt idx="6">
                  <c:v>#N/A</c:v>
                </c:pt>
                <c:pt idx="7">
                  <c:v>731</c:v>
                </c:pt>
                <c:pt idx="8">
                  <c:v>#N/A</c:v>
                </c:pt>
                <c:pt idx="9">
                  <c:v>#N/A</c:v>
                </c:pt>
                <c:pt idx="10">
                  <c:v>891</c:v>
                </c:pt>
                <c:pt idx="11">
                  <c:v>#N/A</c:v>
                </c:pt>
                <c:pt idx="12">
                  <c:v>#N/A</c:v>
                </c:pt>
                <c:pt idx="13">
                  <c:v>697</c:v>
                </c:pt>
                <c:pt idx="14">
                  <c:v>#N/A</c:v>
                </c:pt>
              </c:numCache>
            </c:numRef>
          </c:val>
          <c:smooth val="0"/>
          <c:extLst>
            <c:ext xmlns:c16="http://schemas.microsoft.com/office/drawing/2014/chart" uri="{C3380CC4-5D6E-409C-BE32-E72D297353CC}">
              <c16:uniqueId val="{0000000B-5138-4E6B-A056-83797B4B2A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742</c:v>
                </c:pt>
                <c:pt idx="1">
                  <c:v>801</c:v>
                </c:pt>
                <c:pt idx="2">
                  <c:v>829</c:v>
                </c:pt>
              </c:numCache>
            </c:numRef>
          </c:val>
          <c:extLst>
            <c:ext xmlns:c16="http://schemas.microsoft.com/office/drawing/2014/chart" uri="{C3380CC4-5D6E-409C-BE32-E72D297353CC}">
              <c16:uniqueId val="{00000000-5668-4FA0-9896-2F2EF41D4E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1750</c:v>
                </c:pt>
                <c:pt idx="1">
                  <c:v>1591</c:v>
                </c:pt>
                <c:pt idx="2">
                  <c:v>1592</c:v>
                </c:pt>
              </c:numCache>
            </c:numRef>
          </c:val>
          <c:extLst>
            <c:ext xmlns:c16="http://schemas.microsoft.com/office/drawing/2014/chart" uri="{C3380CC4-5D6E-409C-BE32-E72D297353CC}">
              <c16:uniqueId val="{00000001-5668-4FA0-9896-2F2EF41D4E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1016</c:v>
                </c:pt>
                <c:pt idx="1">
                  <c:v>910</c:v>
                </c:pt>
                <c:pt idx="2">
                  <c:v>826</c:v>
                </c:pt>
              </c:numCache>
            </c:numRef>
          </c:val>
          <c:extLst>
            <c:ext xmlns:c16="http://schemas.microsoft.com/office/drawing/2014/chart" uri="{C3380CC4-5D6E-409C-BE32-E72D297353CC}">
              <c16:uniqueId val="{00000002-5668-4FA0-9896-2F2EF41D4E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{DA9BE50D-7A0C-4955-B1BB-E8B44991FA7A}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F8-4797-A5C7-937D12D507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{6549B972-2165-4A64-B1BA-195D3661F47A}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F8-4797-A5C7-937D12D507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{BD9D75E3-9ECA-4B08-8BA7-BBC0BB0E70F9}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F8-4797-A5C7-937D12D507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{40F15C1E-7D8C-472D-BC50-3FBEBF543536}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F8-4797-A5C7-937D12D507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{7846ABB2-21DB-4691-B15A-3BB0FF29C605}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F8-4797-A5C7-937D12D507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{89927ECA-044C-491A-8BA6-7F116133C4D0}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F8-4797-A5C7-937D12D507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{770FC796-3218-4C65-ABB5-C2B9066DAB02}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F8-4797-A5C7-937D12D507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{C5A6350A-1F87-4FCE-89DE-F3F53506749C}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F8-4797-A5C7-937D12D507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{6AA26193-37E2-462F-A254-260C09830FA6}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F8-4797-A5C7-937D12D507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64.7</c:v>
                </c:pt>
                <c:pt idx="16">
                  <c:v>66.900000000000006</c:v>
                </c:pt>
                <c:pt idx="24">
                  <c:v>68.400000000000006</c:v>
                </c:pt>
                <c:pt idx="32">
                  <c:v>69.900000000000006</c:v>
                </c:pt>
              </c:numCache>
            </c:numRef>
          </c:xVal>
          <c:yVal>
            <c:numRef>
              <c:f>公会計指標分析・財政指標組合せ分析表!$BP$51:$DC$51</c:f>
              <c:numCache>
                <c:formatCode>#,##0.0;"▲ "#,##0.0</c:formatCode>
                <c:ptCount val="40"/>
                <c:pt idx="0">
                  <c:v>31.6</c:v>
                </c:pt>
                <c:pt idx="8">
                  <c:v>31.3</c:v>
                </c:pt>
                <c:pt idx="16">
                  <c:v>22.5</c:v>
                </c:pt>
                <c:pt idx="24">
                  <c:v>27.6</c:v>
                </c:pt>
                <c:pt idx="32">
                  <c:v>20.7</c:v>
                </c:pt>
              </c:numCache>
            </c:numRef>
          </c:yVal>
          <c:smooth val="0"/>
          <c:extLst>
            <c:ext xmlns:c16="http://schemas.microsoft.com/office/drawing/2014/chart" uri="{C3380CC4-5D6E-409C-BE32-E72D297353CC}">
              <c16:uniqueId val="{00000009-4DF8-4797-A5C7-937D12D50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{575187F5-CAEF-4854-A3C5-9B2C28E0363F}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F8-4797-A5C7-937D12D507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{50EB98A8-87D7-4EA3-BF66-1344BEA28B20}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F8-4797-A5C7-937D12D507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{466AB88E-381A-4973-85F1-0138DE6D0C74}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F8-4797-A5C7-937D12D507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{5B443A1C-228C-46A1-A033-B757772A0FA9}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F8-4797-A5C7-937D12D507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{3A4B86B7-02F5-4B60-A0A7-D2A805F8EAA1}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F8-4797-A5C7-937D12D507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{D4F8948A-FDA9-44F4-9573-525138B95920}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F8-4797-A5C7-937D12D507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{C2C0E099-7E55-49EB-AEDA-3B7B7D30E2F2}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F8-4797-A5C7-937D12D5074F}"/>
                </c:ext>
              </c:extLst>
            </c:dLbl>
            <c:dLbl>
              <c:idx val="24"/>
              <c:layout>
                <c:manualLayout>
                  <c:x val="-2.55760953799083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{19F4D292-BB55-460E-BAA2-2ABB000F4D4F}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F8-4797-A5C7-937D12D5074F}"/>
                </c:ext>
              </c:extLst>
            </c:dLbl>
            <c:dLbl>
              <c:idx val="32"/>
              <c:layout>
                <c:manualLayout>
                  <c:x val="-3.85848557398982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{66D63190-03BC-4021-B447-1359BFBCD4C5}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F8-4797-A5C7-937D12D507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F8-4797-A5C7-937D12D5074F}"/>
            </c:ext>
          </c:extLst>
        </c:ser>
        <c:dLbls>
          <c:showLegendKey val="0"/>
          <c:showVal val="1"/>
          <c:showCatName val="0"/>
          <c:showSerName val="0"/>
          <c:showPercent val="0"/>
          <c:showBubbleSize val="0"/>
        </c:dLbls>
        <c:axId val="46179840"/>
        <c:axId val="46181760"/>
      </c:scatterChart>
      <c:valAx>
        <c:axId val="46179840"/>
        <c:scaling>
          <c:orientation val="minMax"/>
          <c:max val="7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{3A899D19-DADE-49D6-8024-0014765925C5}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B1-465F-9F0D-6F61FD6E09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{6D3664BA-3AF3-44E1-B65E-346415A4D7DF}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1-465F-9F0D-6F61FD6E09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{127CFFDA-8174-449B-B030-E6F71F8D3AC9}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1-465F-9F0D-6F61FD6E09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{61B37FB9-1A18-411F-BA0C-BAD674BE5FBB}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1-465F-9F0D-6F61FD6E09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{BD4D3C5C-D30B-43A6-9E29-1EEEE2BC3401}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1-465F-9F0D-6F61FD6E09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{2A55E18D-1994-429A-9077-596285173E1B}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B1-465F-9F0D-6F61FD6E09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{1EB2EB96-EBE7-4D9E-AA1C-EA98D5F05981}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B1-465F-9F0D-6F61FD6E09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{0D3AE5C0-69E4-48B3-85BC-E7DC450B92D1}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B1-465F-9F0D-6F61FD6E09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{35AA4CD4-1B4E-47E1-800D-DEF9992E7466}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B1-465F-9F0D-6F61FD6E09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9.1</c:v>
                </c:pt>
                <c:pt idx="24">
                  <c:v>10.1</c:v>
                </c:pt>
                <c:pt idx="32">
                  <c:v>10.8</c:v>
                </c:pt>
              </c:numCache>
            </c:numRef>
          </c:xVal>
          <c:yVal>
            <c:numRef>
              <c:f>公会計指標分析・財政指標組合せ分析表!$BP$73:$DC$73</c:f>
              <c:numCache>
                <c:formatCode>#,##0.0;"▲ "#,##0.0</c:formatCode>
                <c:ptCount val="40"/>
                <c:pt idx="0">
                  <c:v>31.6</c:v>
                </c:pt>
                <c:pt idx="8">
                  <c:v>31.3</c:v>
                </c:pt>
                <c:pt idx="16">
                  <c:v>22.5</c:v>
                </c:pt>
                <c:pt idx="24">
                  <c:v>27.6</c:v>
                </c:pt>
                <c:pt idx="32">
                  <c:v>20.7</c:v>
                </c:pt>
              </c:numCache>
            </c:numRef>
          </c:yVal>
          <c:smooth val="0"/>
          <c:extLst>
            <c:ext xmlns:c16="http://schemas.microsoft.com/office/drawing/2014/chart" uri="{C3380CC4-5D6E-409C-BE32-E72D297353CC}">
              <c16:uniqueId val="{00000009-87B1-465F-9F0D-6F61FD6E09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69941542837195E-2"/>
                  <c:y val="-0.1235765360396245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{2CB1E5DF-443A-48F9-BE09-732F64B4E593}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B1-465F-9F0D-6F61FD6E09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{37D610D6-FA85-49FA-9EBB-09920393522D}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1-465F-9F0D-6F61FD6E09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{9B3979EF-BCC1-47AE-B66D-240B2F1811D6}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1-465F-9F0D-6F61FD6E09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{F429B61A-D086-45B6-BEA6-36E40CAC40A4}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1-465F-9F0D-6F61FD6E09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{80DEC282-DA6A-47D1-9722-C12DCC5B981E}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1-465F-9F0D-6F61FD6E09D1}"/>
                </c:ext>
              </c:extLst>
            </c:dLbl>
            <c:dLbl>
              <c:idx val="8"/>
              <c:layout>
                <c:manualLayout>
                  <c:x val="-3.269656780984935E-2"/>
                  <c:y val="-6.604752905493295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{8A8435B7-3BBA-4FEE-993D-C1D7A53072C3}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B1-465F-9F0D-6F61FD6E09D1}"/>
                </c:ext>
              </c:extLst>
            </c:dLbl>
            <c:dLbl>
              <c:idx val="16"/>
              <c:layout>
                <c:manualLayout>
                  <c:x val="-3.1697991619110633E-2"/>
                  <c:y val="5.380993446842847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{560D4A2F-1BDD-437A-AB09-319E60B38FE2}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B1-465F-9F0D-6F61FD6E09D1}"/>
                </c:ext>
              </c:extLst>
            </c:dLbl>
            <c:dLbl>
              <c:idx val="24"/>
              <c:layout>
                <c:manualLayout>
                  <c:x val="-3.1697991619110633E-2"/>
                  <c:y val="-9.53802194249361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{4AAAF018-0A0E-4C12-95A9-E8AD6E2F11CF}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B1-465F-9F0D-6F61FD6E09D1}"/>
                </c:ext>
              </c:extLst>
            </c:dLbl>
            <c:dLbl>
              <c:idx val="32"/>
              <c:layout>
                <c:manualLayout>
                  <c:x val="-3.1570342725075584E-2"/>
                  <c:y val="-3.24604580976733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{02B3CC95-BF44-4016-A1B4-FEF6DBF66E7F}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B1-465F-9F0D-6F61FD6E09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B1-465F-9F0D-6F61FD6E09D1}"/>
            </c:ext>
          </c:extLst>
        </c:ser>
        <c:dLbls>
          <c:showLegendKey val="0"/>
          <c:showVal val="1"/>
          <c:showCatName val="0"/>
          <c:showSerName val="0"/>
          <c:showPercent val="0"/>
          <c:showBubbleSize val="0"/>
        </c:dLbls>
        <c:axId val="84219776"/>
        <c:axId val="84234240"/>
      </c:scatterChart>
      <c:valAx>
        <c:axId val="84219776"/>
        <c:scaling>
          <c:orientation val="minMax"/>
          <c:max val="11.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元利償還金については，前年度と同程度となったが，算入公債費等がやや減少したことに伴い，実質公債費比率の分子がやや増加した。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老朽化した公共施設の改修に伴う地方債の償還が始まることから，元利償還金が増加することが予想されるが，過疎・辺地対策事業債など交付税参入率の高い地方債の活用や，新規事業の見直し・点検を行い，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本町では，満期一括償還方式での地方債の借入は行っていない。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については，基金の取崩しを行ったが合計では大きな増減はなかった。将来負担額については，地方債の現在高が増加したものの，組合等負担金見込額及び退職手当負担見込額が減少したことに伴い，将来負担比率の分子がや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職員数の適正管理や，組合等負担金見込額についての見直しを引き続き実施し，将来負担額の抑制に努める。また地方債については，交付税参入率の高い地方債を活用するなどして，基金の取崩しを回避し，健全な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鹿児島県中種子町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百万円）の積立を行ったほか，公共施設等の老朽化対策経費の増加に備えた公共施設等総合管理基金を新設し，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百万円を積立を行った。一方，教育環境の充実や，産業の振興を目的とする事業へ充当するために，ふるさと応援基金から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百万円の取崩しを行ったなど，取崩し額が積立額を上回ったため，基金の全体額は前年度より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減債基金及びその他特目基金については，それぞれの目的により順次取崩しを行う予定であり，減少傾向が続くことが予想される。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文化スポーツ振興基金：住民のゆとりある文化の創造と明るく健やかな郷土づくりを推進。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ふるさと応援基金：ふるさと納税を財源とし，魅力あるふるさとづくりを推進。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公共施設等総合管理基金：公共施設等の統廃合を含めた，適正管理を推進。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文化スポーツ振興基金：文化施設・運動施設の改修のため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ふるさと応援基金：教育環境の充実や，さとうきび生産等の産業の振興に係る事業に充当するため，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公共施設等総合管理基金：公共施設等の適正管理のため，令和元年度から新設し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文化スポーツ振興基金：今後も文化施設・運動施設の改修が必要となる見込みであり，順次取崩しを行う予定である。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ふるさと応援基金：寄附金の増減による増加はあるが，寄附者の意向に沿った事業に充当をしていく予定である。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公共施設等総合管理基金：総合管理計画及び個別計画に基づき，公共施設等の改修事業へ充当していく予定である。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交付税の減少及び公共施設等の老朽化対策に係る経費の増加等に備え，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今後の財政需要を見込み，現在高を下回らない程度で推移していく予定である。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取崩しは行わず，運用益のみの積立となったため，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地方債の償還計画を踏まえ，取崩しを行っていく予定であり，減少していくことが予想される。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公共施設等総合管理計画において，施設総量（総床面積）を縮減するという目標を掲げており，老朽化した施設の統合・整理・除去等を進めている。有形固定資産減価償却率は類似団体平均より高い水準ではあるが，今後策定予定の個別計画等に基づき適正な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73342</xdr:rowOff>
    </xdr:from>
    <xdr:to>
      <xdr:col>23</xdr:col>
      <xdr:colOff>136525</xdr:colOff>
      <xdr:row>32</xdr:row>
      <xdr:rowOff>3492</xdr:rowOff>
    </xdr:to>
    <xdr:sp macro="" textlink="">
      <xdr:nvSpPr>
        <xdr:cNvPr id="81" name="楕円 80"/>
        <xdr:cNvSpPr/>
      </xdr:nvSpPr>
      <xdr:spPr>
        <a:xfrm>
          <a:off x="47117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51769</xdr:rowOff>
    </xdr:from>
    <xdr:ext cx="405111" cy="259045"/>
    <xdr:sp macro="" textlink="">
      <xdr:nvSpPr>
        <xdr:cNvPr id="82" name="有形固定資産減価償却率該当値テキスト"/>
        <xdr:cNvSpPr txBox="1"/>
      </xdr:nvSpPr>
      <xdr:spPr>
        <a:xfrm>
          <a:off x="4813300" y="613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124142</xdr:rowOff>
    </xdr:to>
    <xdr:cxnSp macro="">
      <xdr:nvCxnSpPr>
        <xdr:cNvPr id="84" name="直線コネクタ 83"/>
        <xdr:cNvCxnSpPr/>
      </xdr:nvCxnSpPr>
      <xdr:spPr>
        <a:xfrm>
          <a:off x="4051300" y="6183630"/>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19367</xdr:rowOff>
    </xdr:from>
    <xdr:to>
      <xdr:col>15</xdr:col>
      <xdr:colOff>187325</xdr:colOff>
      <xdr:row>31</xdr:row>
      <xdr:rowOff>120967</xdr:rowOff>
    </xdr:to>
    <xdr:sp macro="" textlink="">
      <xdr:nvSpPr>
        <xdr:cNvPr id="85" name="楕円 84"/>
        <xdr:cNvSpPr/>
      </xdr:nvSpPr>
      <xdr:spPr>
        <a:xfrm>
          <a:off x="3238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70167</xdr:rowOff>
    </xdr:from>
    <xdr:to>
      <xdr:col>19</xdr:col>
      <xdr:colOff>136525</xdr:colOff>
      <xdr:row>31</xdr:row>
      <xdr:rowOff>97155</xdr:rowOff>
    </xdr:to>
    <xdr:cxnSp macro="">
      <xdr:nvCxnSpPr>
        <xdr:cNvPr id="86" name="直線コネクタ 85"/>
        <xdr:cNvCxnSpPr/>
      </xdr:nvCxnSpPr>
      <xdr:spPr>
        <a:xfrm>
          <a:off x="3289300" y="615664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7" name="楕円 86"/>
        <xdr:cNvSpPr/>
      </xdr:nvSpPr>
      <xdr:spPr>
        <a:xfrm>
          <a:off x="2476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30586</xdr:rowOff>
    </xdr:from>
    <xdr:to>
      <xdr:col>15</xdr:col>
      <xdr:colOff>136525</xdr:colOff>
      <xdr:row>31</xdr:row>
      <xdr:rowOff>70167</xdr:rowOff>
    </xdr:to>
    <xdr:cxnSp macro="">
      <xdr:nvCxnSpPr>
        <xdr:cNvPr id="88" name="直線コネクタ 87"/>
        <xdr:cNvCxnSpPr/>
      </xdr:nvCxnSpPr>
      <xdr:spPr>
        <a:xfrm>
          <a:off x="2527300" y="6117061"/>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9" name="楕円 88"/>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30586</xdr:rowOff>
    </xdr:to>
    <xdr:cxnSp macro="">
      <xdr:nvCxnSpPr>
        <xdr:cNvPr id="90" name="直線コネクタ 89"/>
        <xdr:cNvCxnSpPr/>
      </xdr:nvCxnSpPr>
      <xdr:spPr>
        <a:xfrm>
          <a:off x="1765300" y="6097270"/>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112094</xdr:rowOff>
    </xdr:from>
    <xdr:ext cx="405111" cy="259045"/>
    <xdr:sp macro="" textlink="">
      <xdr:nvSpPr>
        <xdr:cNvPr id="96" name="n_2mainValue有形固定資産減価償却率"/>
        <xdr:cNvSpPr txBox="1"/>
      </xdr:nvSpPr>
      <xdr:spPr>
        <a:xfrm>
          <a:off x="3086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72513</xdr:rowOff>
    </xdr:from>
    <xdr:ext cx="405111" cy="259045"/>
    <xdr:sp macro="" textlink="">
      <xdr:nvSpPr>
        <xdr:cNvPr id="97" name="n_3mainValue有形固定資産減価償却率"/>
        <xdr:cNvSpPr txBox="1"/>
      </xdr:nvSpPr>
      <xdr:spPr>
        <a:xfrm>
          <a:off x="23247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8" name="n_4main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より高い水準となっている。基金の取崩しを行ったことによる充当可能財源の減や，公立保育所を運営していることなどから，類似団体より職員数が多く，人件費の水準が高いことなどが，主な要因だと考えられる。</a:t>
          </a:r>
          <a:endParaRPr lang="ja-JP" altLang="ja-JP">
            <a:effectLst/>
          </a:endParaRPr>
        </a:p>
        <a:p>
          <a:r>
            <a:rPr kumimoji="1" lang="ja-JP" altLang="ja-JP" sz="1100">
              <a:solidFill>
                <a:schemeClr val="dk1"/>
              </a:solidFill>
              <a:effectLst/>
              <a:latin typeface="+mn-lt"/>
              <a:ea typeface="+mn-ea"/>
              <a:cs typeface="+mn-cs"/>
            </a:rPr>
            <a:t>今後は，職員の定員管理を徹底するとともに，新規起債事業の実施についても厳しく点検を行い，適正な水準の確保に努める。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110318</xdr:rowOff>
    </xdr:from>
    <xdr:to>
      <xdr:col>76</xdr:col>
      <xdr:colOff>73025</xdr:colOff>
      <xdr:row>31</xdr:row>
      <xdr:rowOff>40468</xdr:rowOff>
    </xdr:to>
    <xdr:sp macro="" textlink="">
      <xdr:nvSpPr>
        <xdr:cNvPr id="145" name="楕円 144"/>
        <xdr:cNvSpPr/>
      </xdr:nvSpPr>
      <xdr:spPr>
        <a:xfrm>
          <a:off x="14744700" y="60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88745</xdr:rowOff>
    </xdr:from>
    <xdr:ext cx="469744" cy="259045"/>
    <xdr:sp macro="" textlink="">
      <xdr:nvSpPr>
        <xdr:cNvPr id="146" name="債務償還比率該当値テキスト"/>
        <xdr:cNvSpPr txBox="1"/>
      </xdr:nvSpPr>
      <xdr:spPr>
        <a:xfrm>
          <a:off x="14846300" y="600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21835</xdr:rowOff>
    </xdr:from>
    <xdr:to>
      <xdr:col>72</xdr:col>
      <xdr:colOff>123825</xdr:colOff>
      <xdr:row>31</xdr:row>
      <xdr:rowOff>123435</xdr:rowOff>
    </xdr:to>
    <xdr:sp macro="" textlink="">
      <xdr:nvSpPr>
        <xdr:cNvPr id="147" name="楕円 146"/>
        <xdr:cNvSpPr/>
      </xdr:nvSpPr>
      <xdr:spPr>
        <a:xfrm>
          <a:off x="14033500" y="6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161118</xdr:rowOff>
    </xdr:from>
    <xdr:to>
      <xdr:col>76</xdr:col>
      <xdr:colOff>22225</xdr:colOff>
      <xdr:row>31</xdr:row>
      <xdr:rowOff>72635</xdr:rowOff>
    </xdr:to>
    <xdr:cxnSp macro="">
      <xdr:nvCxnSpPr>
        <xdr:cNvPr id="148" name="直線コネクタ 147"/>
        <xdr:cNvCxnSpPr/>
      </xdr:nvCxnSpPr>
      <xdr:spPr>
        <a:xfrm flipV="1">
          <a:off x="14084300" y="6076143"/>
          <a:ext cx="7112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136725</xdr:rowOff>
    </xdr:from>
    <xdr:to>
      <xdr:col>68</xdr:col>
      <xdr:colOff>123825</xdr:colOff>
      <xdr:row>32</xdr:row>
      <xdr:rowOff>66875</xdr:rowOff>
    </xdr:to>
    <xdr:sp macro="" textlink="">
      <xdr:nvSpPr>
        <xdr:cNvPr id="149" name="楕円 148"/>
        <xdr:cNvSpPr/>
      </xdr:nvSpPr>
      <xdr:spPr>
        <a:xfrm>
          <a:off x="13271500" y="62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72635</xdr:rowOff>
    </xdr:from>
    <xdr:to>
      <xdr:col>72</xdr:col>
      <xdr:colOff>73025</xdr:colOff>
      <xdr:row>32</xdr:row>
      <xdr:rowOff>16075</xdr:rowOff>
    </xdr:to>
    <xdr:cxnSp macro="">
      <xdr:nvCxnSpPr>
        <xdr:cNvPr id="150" name="直線コネクタ 149"/>
        <xdr:cNvCxnSpPr/>
      </xdr:nvCxnSpPr>
      <xdr:spPr>
        <a:xfrm flipV="1">
          <a:off x="13322300" y="6159110"/>
          <a:ext cx="762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54066</xdr:rowOff>
    </xdr:from>
    <xdr:to>
      <xdr:col>64</xdr:col>
      <xdr:colOff>123825</xdr:colOff>
      <xdr:row>31</xdr:row>
      <xdr:rowOff>155666</xdr:rowOff>
    </xdr:to>
    <xdr:sp macro="" textlink="">
      <xdr:nvSpPr>
        <xdr:cNvPr id="151" name="楕円 150"/>
        <xdr:cNvSpPr/>
      </xdr:nvSpPr>
      <xdr:spPr>
        <a:xfrm>
          <a:off x="12509500" y="61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104866</xdr:rowOff>
    </xdr:from>
    <xdr:to>
      <xdr:col>68</xdr:col>
      <xdr:colOff>73025</xdr:colOff>
      <xdr:row>32</xdr:row>
      <xdr:rowOff>16075</xdr:rowOff>
    </xdr:to>
    <xdr:cxnSp macro="">
      <xdr:nvCxnSpPr>
        <xdr:cNvPr id="152" name="直線コネクタ 151"/>
        <xdr:cNvCxnSpPr/>
      </xdr:nvCxnSpPr>
      <xdr:spPr>
        <a:xfrm>
          <a:off x="12560300" y="6191341"/>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76581</xdr:rowOff>
    </xdr:from>
    <xdr:to>
      <xdr:col>60</xdr:col>
      <xdr:colOff>123825</xdr:colOff>
      <xdr:row>32</xdr:row>
      <xdr:rowOff>6731</xdr:rowOff>
    </xdr:to>
    <xdr:sp macro="" textlink="">
      <xdr:nvSpPr>
        <xdr:cNvPr id="153" name="楕円 152"/>
        <xdr:cNvSpPr/>
      </xdr:nvSpPr>
      <xdr:spPr>
        <a:xfrm>
          <a:off x="11747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104866</xdr:rowOff>
    </xdr:from>
    <xdr:to>
      <xdr:col>64</xdr:col>
      <xdr:colOff>73025</xdr:colOff>
      <xdr:row>31</xdr:row>
      <xdr:rowOff>127381</xdr:rowOff>
    </xdr:to>
    <xdr:cxnSp macro="">
      <xdr:nvCxnSpPr>
        <xdr:cNvPr id="154" name="直線コネクタ 153"/>
        <xdr:cNvCxnSpPr/>
      </xdr:nvCxnSpPr>
      <xdr:spPr>
        <a:xfrm flipV="1">
          <a:off x="11798300" y="6191341"/>
          <a:ext cx="762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114562</xdr:rowOff>
    </xdr:from>
    <xdr:ext cx="469744" cy="259045"/>
    <xdr:sp macro="" textlink="">
      <xdr:nvSpPr>
        <xdr:cNvPr id="159" name="n_1mainValue債務償還比率"/>
        <xdr:cNvSpPr txBox="1"/>
      </xdr:nvSpPr>
      <xdr:spPr>
        <a:xfrm>
          <a:off x="13836727" y="62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58002</xdr:rowOff>
    </xdr:from>
    <xdr:ext cx="469744" cy="259045"/>
    <xdr:sp macro="" textlink="">
      <xdr:nvSpPr>
        <xdr:cNvPr id="160" name="n_2mainValue債務償還比率"/>
        <xdr:cNvSpPr txBox="1"/>
      </xdr:nvSpPr>
      <xdr:spPr>
        <a:xfrm>
          <a:off x="13087427" y="63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146793</xdr:rowOff>
    </xdr:from>
    <xdr:ext cx="469744" cy="259045"/>
    <xdr:sp macro="" textlink="">
      <xdr:nvSpPr>
        <xdr:cNvPr id="161" name="n_3mainValue債務償還比率"/>
        <xdr:cNvSpPr txBox="1"/>
      </xdr:nvSpPr>
      <xdr:spPr>
        <a:xfrm>
          <a:off x="12325427" y="62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169308</xdr:rowOff>
    </xdr:from>
    <xdr:ext cx="469744" cy="259045"/>
    <xdr:sp macro="" textlink="">
      <xdr:nvSpPr>
        <xdr:cNvPr id="162" name="n_4mainValue債務償還比率"/>
        <xdr:cNvSpPr txBox="1"/>
      </xdr:nvSpPr>
      <xdr:spPr>
        <a:xfrm>
          <a:off x="11563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xdr:cNvSpPr/>
      </xdr:nvSpPr>
      <xdr:spPr>
        <a:xfrm>
          <a:off x="4584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道路】&#10;有形固定資産減価償却率該当値テキスト"/>
        <xdr:cNvSpPr txBox="1"/>
      </xdr:nvSpPr>
      <xdr:spPr>
        <a:xfrm>
          <a:off x="4673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102326</xdr:rowOff>
    </xdr:to>
    <xdr:cxnSp macro="">
      <xdr:nvCxnSpPr>
        <xdr:cNvPr id="77" name="直線コネクタ 76"/>
        <xdr:cNvCxnSpPr/>
      </xdr:nvCxnSpPr>
      <xdr:spPr>
        <a:xfrm>
          <a:off x="3797300" y="67594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72934</xdr:rowOff>
    </xdr:to>
    <xdr:cxnSp macro="">
      <xdr:nvCxnSpPr>
        <xdr:cNvPr id="79" name="直線コネクタ 78"/>
        <xdr:cNvCxnSpPr/>
      </xdr:nvCxnSpPr>
      <xdr:spPr>
        <a:xfrm>
          <a:off x="2908300" y="673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43543</xdr:rowOff>
    </xdr:to>
    <xdr:cxnSp macro="">
      <xdr:nvCxnSpPr>
        <xdr:cNvPr id="81" name="直線コネクタ 80"/>
        <xdr:cNvCxnSpPr/>
      </xdr:nvCxnSpPr>
      <xdr:spPr>
        <a:xfrm>
          <a:off x="2019300" y="670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14151</xdr:rowOff>
    </xdr:to>
    <xdr:cxnSp macro="">
      <xdr:nvCxnSpPr>
        <xdr:cNvPr id="83" name="直線コネクタ 82"/>
        <xdr:cNvCxnSpPr/>
      </xdr:nvCxnSpPr>
      <xdr:spPr>
        <a:xfrm>
          <a:off x="1130300" y="66615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道路】&#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9" name="n_2mainValue【道路】&#10;有形固定資産減価償却率"/>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90" name="n_3mainValue【道路】&#10;有形固定資産減価償却率"/>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道路】&#10;有形固定資産減価償却率"/>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119096</xdr:rowOff>
    </xdr:from>
    <xdr:to>
      <xdr:col>55</xdr:col>
      <xdr:colOff>50800</xdr:colOff>
      <xdr:row>41</xdr:row>
      <xdr:rowOff>49246</xdr:rowOff>
    </xdr:to>
    <xdr:sp macro="" textlink="">
      <xdr:nvSpPr>
        <xdr:cNvPr id="131" name="楕円 130"/>
        <xdr:cNvSpPr/>
      </xdr:nvSpPr>
      <xdr:spPr>
        <a:xfrm>
          <a:off x="10426700" y="69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97523</xdr:rowOff>
    </xdr:from>
    <xdr:ext cx="534377" cy="259045"/>
    <xdr:sp macro="" textlink="">
      <xdr:nvSpPr>
        <xdr:cNvPr id="132" name="【道路】&#10;一人当たり延長該当値テキスト"/>
        <xdr:cNvSpPr txBox="1"/>
      </xdr:nvSpPr>
      <xdr:spPr>
        <a:xfrm>
          <a:off x="10515600" y="6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121854</xdr:rowOff>
    </xdr:from>
    <xdr:to>
      <xdr:col>50</xdr:col>
      <xdr:colOff>165100</xdr:colOff>
      <xdr:row>41</xdr:row>
      <xdr:rowOff>52004</xdr:rowOff>
    </xdr:to>
    <xdr:sp macro="" textlink="">
      <xdr:nvSpPr>
        <xdr:cNvPr id="133" name="楕円 132"/>
        <xdr:cNvSpPr/>
      </xdr:nvSpPr>
      <xdr:spPr>
        <a:xfrm>
          <a:off x="9588500" y="69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169896</xdr:rowOff>
    </xdr:from>
    <xdr:to>
      <xdr:col>55</xdr:col>
      <xdr:colOff>0</xdr:colOff>
      <xdr:row>41</xdr:row>
      <xdr:rowOff>1204</xdr:rowOff>
    </xdr:to>
    <xdr:cxnSp macro="">
      <xdr:nvCxnSpPr>
        <xdr:cNvPr id="134" name="直線コネクタ 133"/>
        <xdr:cNvCxnSpPr/>
      </xdr:nvCxnSpPr>
      <xdr:spPr>
        <a:xfrm flipV="1">
          <a:off x="9639300" y="7027896"/>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165261</xdr:rowOff>
    </xdr:from>
    <xdr:to>
      <xdr:col>46</xdr:col>
      <xdr:colOff>38100</xdr:colOff>
      <xdr:row>41</xdr:row>
      <xdr:rowOff>95411</xdr:rowOff>
    </xdr:to>
    <xdr:sp macro="" textlink="">
      <xdr:nvSpPr>
        <xdr:cNvPr id="135" name="楕円 134"/>
        <xdr:cNvSpPr/>
      </xdr:nvSpPr>
      <xdr:spPr>
        <a:xfrm>
          <a:off x="8699500" y="70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1204</xdr:rowOff>
    </xdr:from>
    <xdr:to>
      <xdr:col>50</xdr:col>
      <xdr:colOff>114300</xdr:colOff>
      <xdr:row>41</xdr:row>
      <xdr:rowOff>44611</xdr:rowOff>
    </xdr:to>
    <xdr:cxnSp macro="">
      <xdr:nvCxnSpPr>
        <xdr:cNvPr id="136" name="直線コネクタ 135"/>
        <xdr:cNvCxnSpPr/>
      </xdr:nvCxnSpPr>
      <xdr:spPr>
        <a:xfrm flipV="1">
          <a:off x="8750300" y="7030654"/>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168271</xdr:rowOff>
    </xdr:from>
    <xdr:to>
      <xdr:col>41</xdr:col>
      <xdr:colOff>101600</xdr:colOff>
      <xdr:row>41</xdr:row>
      <xdr:rowOff>98421</xdr:rowOff>
    </xdr:to>
    <xdr:sp macro="" textlink="">
      <xdr:nvSpPr>
        <xdr:cNvPr id="137" name="楕円 136"/>
        <xdr:cNvSpPr/>
      </xdr:nvSpPr>
      <xdr:spPr>
        <a:xfrm>
          <a:off x="7810500" y="7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44611</xdr:rowOff>
    </xdr:from>
    <xdr:to>
      <xdr:col>45</xdr:col>
      <xdr:colOff>177800</xdr:colOff>
      <xdr:row>41</xdr:row>
      <xdr:rowOff>47621</xdr:rowOff>
    </xdr:to>
    <xdr:cxnSp macro="">
      <xdr:nvCxnSpPr>
        <xdr:cNvPr id="138" name="直線コネクタ 137"/>
        <xdr:cNvCxnSpPr/>
      </xdr:nvCxnSpPr>
      <xdr:spPr>
        <a:xfrm flipV="1">
          <a:off x="7861300" y="707406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130415</xdr:rowOff>
    </xdr:from>
    <xdr:to>
      <xdr:col>36</xdr:col>
      <xdr:colOff>165100</xdr:colOff>
      <xdr:row>41</xdr:row>
      <xdr:rowOff>60565</xdr:rowOff>
    </xdr:to>
    <xdr:sp macro="" textlink="">
      <xdr:nvSpPr>
        <xdr:cNvPr id="139" name="楕円 138"/>
        <xdr:cNvSpPr/>
      </xdr:nvSpPr>
      <xdr:spPr>
        <a:xfrm>
          <a:off x="6921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9765</xdr:rowOff>
    </xdr:from>
    <xdr:to>
      <xdr:col>41</xdr:col>
      <xdr:colOff>50800</xdr:colOff>
      <xdr:row>41</xdr:row>
      <xdr:rowOff>47621</xdr:rowOff>
    </xdr:to>
    <xdr:cxnSp macro="">
      <xdr:nvCxnSpPr>
        <xdr:cNvPr id="140" name="直線コネクタ 139"/>
        <xdr:cNvCxnSpPr/>
      </xdr:nvCxnSpPr>
      <xdr:spPr>
        <a:xfrm>
          <a:off x="6972300" y="7039215"/>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43131</xdr:rowOff>
    </xdr:from>
    <xdr:ext cx="534377" cy="259045"/>
    <xdr:sp macro="" textlink="">
      <xdr:nvSpPr>
        <xdr:cNvPr id="145" name="n_1mainValue【道路】&#10;一人当たり延長"/>
        <xdr:cNvSpPr txBox="1"/>
      </xdr:nvSpPr>
      <xdr:spPr>
        <a:xfrm>
          <a:off x="9359411" y="70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86538</xdr:rowOff>
    </xdr:from>
    <xdr:ext cx="534377" cy="259045"/>
    <xdr:sp macro="" textlink="">
      <xdr:nvSpPr>
        <xdr:cNvPr id="146" name="n_2mainValue【道路】&#10;一人当たり延長"/>
        <xdr:cNvSpPr txBox="1"/>
      </xdr:nvSpPr>
      <xdr:spPr>
        <a:xfrm>
          <a:off x="8483111" y="71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89548</xdr:rowOff>
    </xdr:from>
    <xdr:ext cx="534377" cy="259045"/>
    <xdr:sp macro="" textlink="">
      <xdr:nvSpPr>
        <xdr:cNvPr id="147" name="n_3mainValue【道路】&#10;一人当たり延長"/>
        <xdr:cNvSpPr txBox="1"/>
      </xdr:nvSpPr>
      <xdr:spPr>
        <a:xfrm>
          <a:off x="7594111" y="71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51692</xdr:rowOff>
    </xdr:from>
    <xdr:ext cx="534377" cy="259045"/>
    <xdr:sp macro="" textlink="">
      <xdr:nvSpPr>
        <xdr:cNvPr id="148" name="n_4mainValue【道路】&#10;一人当たり延長"/>
        <xdr:cNvSpPr txBox="1"/>
      </xdr:nvSpPr>
      <xdr:spPr>
        <a:xfrm>
          <a:off x="67051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90" name="楕円 189"/>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91" name="【橋りょう・トンネル】&#10;有形固定資産減価償却率該当値テキスト"/>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32657</xdr:rowOff>
    </xdr:to>
    <xdr:cxnSp macro="">
      <xdr:nvCxnSpPr>
        <xdr:cNvPr id="193" name="直線コネクタ 192"/>
        <xdr:cNvCxnSpPr/>
      </xdr:nvCxnSpPr>
      <xdr:spPr>
        <a:xfrm>
          <a:off x="3797300" y="102935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4" name="楕円 193"/>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6531</xdr:rowOff>
    </xdr:to>
    <xdr:cxnSp macro="">
      <xdr:nvCxnSpPr>
        <xdr:cNvPr id="195" name="直線コネクタ 194"/>
        <xdr:cNvCxnSpPr/>
      </xdr:nvCxnSpPr>
      <xdr:spPr>
        <a:xfrm>
          <a:off x="2908300" y="102821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99423</xdr:rowOff>
    </xdr:from>
    <xdr:to>
      <xdr:col>10</xdr:col>
      <xdr:colOff>165100</xdr:colOff>
      <xdr:row>60</xdr:row>
      <xdr:rowOff>29573</xdr:rowOff>
    </xdr:to>
    <xdr:sp macro="" textlink="">
      <xdr:nvSpPr>
        <xdr:cNvPr id="196" name="楕円 195"/>
        <xdr:cNvSpPr/>
      </xdr:nvSpPr>
      <xdr:spPr>
        <a:xfrm>
          <a:off x="1968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59</xdr:row>
      <xdr:rowOff>166551</xdr:rowOff>
    </xdr:to>
    <xdr:cxnSp macro="">
      <xdr:nvCxnSpPr>
        <xdr:cNvPr id="197" name="直線コネクタ 196"/>
        <xdr:cNvCxnSpPr/>
      </xdr:nvCxnSpPr>
      <xdr:spPr>
        <a:xfrm>
          <a:off x="2019300" y="102657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8" name="楕円 197"/>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150223</xdr:rowOff>
    </xdr:to>
    <xdr:cxnSp macro="">
      <xdr:nvCxnSpPr>
        <xdr:cNvPr id="199" name="直線コネクタ 198"/>
        <xdr:cNvCxnSpPr/>
      </xdr:nvCxnSpPr>
      <xdr:spPr>
        <a:xfrm>
          <a:off x="1130300" y="102396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5"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46100</xdr:rowOff>
    </xdr:from>
    <xdr:ext cx="405111" cy="259045"/>
    <xdr:sp macro="" textlink="">
      <xdr:nvSpPr>
        <xdr:cNvPr id="206" name="n_3mainValue【橋りょう・トンネル】&#10;有形固定資産減価償却率"/>
        <xdr:cNvSpPr txBox="1"/>
      </xdr:nvSpPr>
      <xdr:spPr>
        <a:xfrm>
          <a:off x="1816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7"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165254</xdr:rowOff>
    </xdr:from>
    <xdr:to>
      <xdr:col>55</xdr:col>
      <xdr:colOff>50800</xdr:colOff>
      <xdr:row>64</xdr:row>
      <xdr:rowOff>95404</xdr:rowOff>
    </xdr:to>
    <xdr:sp macro="" textlink="">
      <xdr:nvSpPr>
        <xdr:cNvPr id="247" name="楕円 246"/>
        <xdr:cNvSpPr/>
      </xdr:nvSpPr>
      <xdr:spPr>
        <a:xfrm>
          <a:off x="10426700" y="109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80181</xdr:rowOff>
    </xdr:from>
    <xdr:ext cx="599010" cy="259045"/>
    <xdr:sp macro="" textlink="">
      <xdr:nvSpPr>
        <xdr:cNvPr id="248" name="【橋りょう・トンネル】&#10;一人当たり有形固定資産（償却資産）額該当値テキスト"/>
        <xdr:cNvSpPr txBox="1"/>
      </xdr:nvSpPr>
      <xdr:spPr>
        <a:xfrm>
          <a:off x="10515600" y="108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165668</xdr:rowOff>
    </xdr:from>
    <xdr:to>
      <xdr:col>50</xdr:col>
      <xdr:colOff>165100</xdr:colOff>
      <xdr:row>64</xdr:row>
      <xdr:rowOff>95818</xdr:rowOff>
    </xdr:to>
    <xdr:sp macro="" textlink="">
      <xdr:nvSpPr>
        <xdr:cNvPr id="249" name="楕円 248"/>
        <xdr:cNvSpPr/>
      </xdr:nvSpPr>
      <xdr:spPr>
        <a:xfrm>
          <a:off x="9588500" y="10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44604</xdr:rowOff>
    </xdr:from>
    <xdr:to>
      <xdr:col>55</xdr:col>
      <xdr:colOff>0</xdr:colOff>
      <xdr:row>64</xdr:row>
      <xdr:rowOff>45018</xdr:rowOff>
    </xdr:to>
    <xdr:cxnSp macro="">
      <xdr:nvCxnSpPr>
        <xdr:cNvPr id="250" name="直線コネクタ 249"/>
        <xdr:cNvCxnSpPr/>
      </xdr:nvCxnSpPr>
      <xdr:spPr>
        <a:xfrm flipV="1">
          <a:off x="9639300" y="11017404"/>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166573</xdr:rowOff>
    </xdr:from>
    <xdr:to>
      <xdr:col>46</xdr:col>
      <xdr:colOff>38100</xdr:colOff>
      <xdr:row>64</xdr:row>
      <xdr:rowOff>96723</xdr:rowOff>
    </xdr:to>
    <xdr:sp macro="" textlink="">
      <xdr:nvSpPr>
        <xdr:cNvPr id="251" name="楕円 250"/>
        <xdr:cNvSpPr/>
      </xdr:nvSpPr>
      <xdr:spPr>
        <a:xfrm>
          <a:off x="8699500" y="109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45018</xdr:rowOff>
    </xdr:from>
    <xdr:to>
      <xdr:col>50</xdr:col>
      <xdr:colOff>114300</xdr:colOff>
      <xdr:row>64</xdr:row>
      <xdr:rowOff>45923</xdr:rowOff>
    </xdr:to>
    <xdr:cxnSp macro="">
      <xdr:nvCxnSpPr>
        <xdr:cNvPr id="252" name="直線コネクタ 251"/>
        <xdr:cNvCxnSpPr/>
      </xdr:nvCxnSpPr>
      <xdr:spPr>
        <a:xfrm flipV="1">
          <a:off x="8750300" y="1101781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167498</xdr:rowOff>
    </xdr:from>
    <xdr:to>
      <xdr:col>41</xdr:col>
      <xdr:colOff>101600</xdr:colOff>
      <xdr:row>64</xdr:row>
      <xdr:rowOff>97648</xdr:rowOff>
    </xdr:to>
    <xdr:sp macro="" textlink="">
      <xdr:nvSpPr>
        <xdr:cNvPr id="253" name="楕円 252"/>
        <xdr:cNvSpPr/>
      </xdr:nvSpPr>
      <xdr:spPr>
        <a:xfrm>
          <a:off x="7810500" y="109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45923</xdr:rowOff>
    </xdr:from>
    <xdr:to>
      <xdr:col>45</xdr:col>
      <xdr:colOff>177800</xdr:colOff>
      <xdr:row>64</xdr:row>
      <xdr:rowOff>46848</xdr:rowOff>
    </xdr:to>
    <xdr:cxnSp macro="">
      <xdr:nvCxnSpPr>
        <xdr:cNvPr id="254" name="直線コネクタ 253"/>
        <xdr:cNvCxnSpPr/>
      </xdr:nvCxnSpPr>
      <xdr:spPr>
        <a:xfrm flipV="1">
          <a:off x="7861300" y="1101872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167853</xdr:rowOff>
    </xdr:from>
    <xdr:to>
      <xdr:col>36</xdr:col>
      <xdr:colOff>165100</xdr:colOff>
      <xdr:row>64</xdr:row>
      <xdr:rowOff>98003</xdr:rowOff>
    </xdr:to>
    <xdr:sp macro="" textlink="">
      <xdr:nvSpPr>
        <xdr:cNvPr id="255" name="楕円 254"/>
        <xdr:cNvSpPr/>
      </xdr:nvSpPr>
      <xdr:spPr>
        <a:xfrm>
          <a:off x="6921500" y="109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46848</xdr:rowOff>
    </xdr:from>
    <xdr:to>
      <xdr:col>41</xdr:col>
      <xdr:colOff>50800</xdr:colOff>
      <xdr:row>64</xdr:row>
      <xdr:rowOff>47203</xdr:rowOff>
    </xdr:to>
    <xdr:cxnSp macro="">
      <xdr:nvCxnSpPr>
        <xdr:cNvPr id="256" name="直線コネクタ 255"/>
        <xdr:cNvCxnSpPr/>
      </xdr:nvCxnSpPr>
      <xdr:spPr>
        <a:xfrm flipV="1">
          <a:off x="6972300" y="11019648"/>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86945</xdr:rowOff>
    </xdr:from>
    <xdr:ext cx="599010" cy="259045"/>
    <xdr:sp macro="" textlink="">
      <xdr:nvSpPr>
        <xdr:cNvPr id="261" name="n_1mainValue【橋りょう・トンネル】&#10;一人当たり有形固定資産（償却資産）額"/>
        <xdr:cNvSpPr txBox="1"/>
      </xdr:nvSpPr>
      <xdr:spPr>
        <a:xfrm>
          <a:off x="9327095" y="1105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87850</xdr:rowOff>
    </xdr:from>
    <xdr:ext cx="599010" cy="259045"/>
    <xdr:sp macro="" textlink="">
      <xdr:nvSpPr>
        <xdr:cNvPr id="262" name="n_2mainValue【橋りょう・トンネル】&#10;一人当たり有形固定資産（償却資産）額"/>
        <xdr:cNvSpPr txBox="1"/>
      </xdr:nvSpPr>
      <xdr:spPr>
        <a:xfrm>
          <a:off x="8450795" y="110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88775</xdr:rowOff>
    </xdr:from>
    <xdr:ext cx="599010" cy="259045"/>
    <xdr:sp macro="" textlink="">
      <xdr:nvSpPr>
        <xdr:cNvPr id="263" name="n_3mainValue【橋りょう・トンネル】&#10;一人当たり有形固定資産（償却資産）額"/>
        <xdr:cNvSpPr txBox="1"/>
      </xdr:nvSpPr>
      <xdr:spPr>
        <a:xfrm>
          <a:off x="7561795" y="1106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89130</xdr:rowOff>
    </xdr:from>
    <xdr:ext cx="599010" cy="259045"/>
    <xdr:sp macro="" textlink="">
      <xdr:nvSpPr>
        <xdr:cNvPr id="264" name="n_4mainValue【橋りょう・トンネル】&#10;一人当たり有形固定資産（償却資産）額"/>
        <xdr:cNvSpPr txBox="1"/>
      </xdr:nvSpPr>
      <xdr:spPr>
        <a:xfrm>
          <a:off x="6672795" y="1106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148952</xdr:rowOff>
    </xdr:from>
    <xdr:to>
      <xdr:col>24</xdr:col>
      <xdr:colOff>114300</xdr:colOff>
      <xdr:row>83</xdr:row>
      <xdr:rowOff>79102</xdr:rowOff>
    </xdr:to>
    <xdr:sp macro="" textlink="">
      <xdr:nvSpPr>
        <xdr:cNvPr id="306" name="楕円 305"/>
        <xdr:cNvSpPr/>
      </xdr:nvSpPr>
      <xdr:spPr>
        <a:xfrm>
          <a:off x="4584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379</xdr:rowOff>
    </xdr:from>
    <xdr:ext cx="405111" cy="259045"/>
    <xdr:sp macro="" textlink="">
      <xdr:nvSpPr>
        <xdr:cNvPr id="307" name="【公営住宅】&#10;有形固定資産減価償却率該当値テキスト"/>
        <xdr:cNvSpPr txBox="1"/>
      </xdr:nvSpPr>
      <xdr:spPr>
        <a:xfrm>
          <a:off x="4673600" y="140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308" name="楕円 307"/>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28302</xdr:rowOff>
    </xdr:to>
    <xdr:cxnSp macro="">
      <xdr:nvCxnSpPr>
        <xdr:cNvPr id="309" name="直線コネクタ 308"/>
        <xdr:cNvCxnSpPr/>
      </xdr:nvCxnSpPr>
      <xdr:spPr>
        <a:xfrm>
          <a:off x="3797300" y="142423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98334</xdr:rowOff>
    </xdr:from>
    <xdr:to>
      <xdr:col>15</xdr:col>
      <xdr:colOff>101600</xdr:colOff>
      <xdr:row>83</xdr:row>
      <xdr:rowOff>28484</xdr:rowOff>
    </xdr:to>
    <xdr:sp macro="" textlink="">
      <xdr:nvSpPr>
        <xdr:cNvPr id="310" name="楕円 309"/>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11974</xdr:rowOff>
    </xdr:to>
    <xdr:cxnSp macro="">
      <xdr:nvCxnSpPr>
        <xdr:cNvPr id="311" name="直線コネクタ 310"/>
        <xdr:cNvCxnSpPr/>
      </xdr:nvCxnSpPr>
      <xdr:spPr>
        <a:xfrm>
          <a:off x="2908300" y="1420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65677</xdr:rowOff>
    </xdr:from>
    <xdr:to>
      <xdr:col>10</xdr:col>
      <xdr:colOff>165100</xdr:colOff>
      <xdr:row>82</xdr:row>
      <xdr:rowOff>167277</xdr:rowOff>
    </xdr:to>
    <xdr:sp macro="" textlink="">
      <xdr:nvSpPr>
        <xdr:cNvPr id="312" name="楕円 311"/>
        <xdr:cNvSpPr/>
      </xdr:nvSpPr>
      <xdr:spPr>
        <a:xfrm>
          <a:off x="1968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116477</xdr:rowOff>
    </xdr:from>
    <xdr:to>
      <xdr:col>15</xdr:col>
      <xdr:colOff>50800</xdr:colOff>
      <xdr:row>82</xdr:row>
      <xdr:rowOff>149134</xdr:rowOff>
    </xdr:to>
    <xdr:cxnSp macro="">
      <xdr:nvCxnSpPr>
        <xdr:cNvPr id="313" name="直線コネクタ 312"/>
        <xdr:cNvCxnSpPr/>
      </xdr:nvCxnSpPr>
      <xdr:spPr>
        <a:xfrm>
          <a:off x="2019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37919</xdr:rowOff>
    </xdr:from>
    <xdr:to>
      <xdr:col>6</xdr:col>
      <xdr:colOff>38100</xdr:colOff>
      <xdr:row>82</xdr:row>
      <xdr:rowOff>139519</xdr:rowOff>
    </xdr:to>
    <xdr:sp macro="" textlink="">
      <xdr:nvSpPr>
        <xdr:cNvPr id="314" name="楕円 313"/>
        <xdr:cNvSpPr/>
      </xdr:nvSpPr>
      <xdr:spPr>
        <a:xfrm>
          <a:off x="1079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88719</xdr:rowOff>
    </xdr:from>
    <xdr:to>
      <xdr:col>10</xdr:col>
      <xdr:colOff>114300</xdr:colOff>
      <xdr:row>82</xdr:row>
      <xdr:rowOff>116477</xdr:rowOff>
    </xdr:to>
    <xdr:cxnSp macro="">
      <xdr:nvCxnSpPr>
        <xdr:cNvPr id="315" name="直線コネクタ 314"/>
        <xdr:cNvCxnSpPr/>
      </xdr:nvCxnSpPr>
      <xdr:spPr>
        <a:xfrm>
          <a:off x="1130300" y="1414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79301</xdr:rowOff>
    </xdr:from>
    <xdr:ext cx="405111" cy="259045"/>
    <xdr:sp macro="" textlink="">
      <xdr:nvSpPr>
        <xdr:cNvPr id="320" name="n_1mainValue【公営住宅】&#10;有形固定資産減価償却率"/>
        <xdr:cNvSpPr txBox="1"/>
      </xdr:nvSpPr>
      <xdr:spPr>
        <a:xfrm>
          <a:off x="3582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45011</xdr:rowOff>
    </xdr:from>
    <xdr:ext cx="405111" cy="259045"/>
    <xdr:sp macro="" textlink="">
      <xdr:nvSpPr>
        <xdr:cNvPr id="321" name="n_2mainValue【公営住宅】&#10;有形固定資産減価償却率"/>
        <xdr:cNvSpPr txBox="1"/>
      </xdr:nvSpPr>
      <xdr:spPr>
        <a:xfrm>
          <a:off x="2705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22" name="n_3mainValue【公営住宅】&#10;有形固定資産減価償却率"/>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156046</xdr:rowOff>
    </xdr:from>
    <xdr:ext cx="405111" cy="259045"/>
    <xdr:sp macro="" textlink="">
      <xdr:nvSpPr>
        <xdr:cNvPr id="323" name="n_4mainValue【公営住宅】&#10;有形固定資産減価償却率"/>
        <xdr:cNvSpPr txBox="1"/>
      </xdr:nvSpPr>
      <xdr:spPr>
        <a:xfrm>
          <a:off x="927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94666</xdr:rowOff>
    </xdr:from>
    <xdr:to>
      <xdr:col>55</xdr:col>
      <xdr:colOff>50800</xdr:colOff>
      <xdr:row>86</xdr:row>
      <xdr:rowOff>24816</xdr:rowOff>
    </xdr:to>
    <xdr:sp macro="" textlink="">
      <xdr:nvSpPr>
        <xdr:cNvPr id="363" name="楕円 362"/>
        <xdr:cNvSpPr/>
      </xdr:nvSpPr>
      <xdr:spPr>
        <a:xfrm>
          <a:off x="10426700" y="146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73093</xdr:rowOff>
    </xdr:from>
    <xdr:ext cx="469744" cy="259045"/>
    <xdr:sp macro="" textlink="">
      <xdr:nvSpPr>
        <xdr:cNvPr id="364" name="【公営住宅】&#10;一人当たり面積該当値テキスト"/>
        <xdr:cNvSpPr txBox="1"/>
      </xdr:nvSpPr>
      <xdr:spPr>
        <a:xfrm>
          <a:off x="10515600" y="14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89560</xdr:rowOff>
    </xdr:from>
    <xdr:to>
      <xdr:col>50</xdr:col>
      <xdr:colOff>165100</xdr:colOff>
      <xdr:row>86</xdr:row>
      <xdr:rowOff>19710</xdr:rowOff>
    </xdr:to>
    <xdr:sp macro="" textlink="">
      <xdr:nvSpPr>
        <xdr:cNvPr id="365" name="楕円 364"/>
        <xdr:cNvSpPr/>
      </xdr:nvSpPr>
      <xdr:spPr>
        <a:xfrm>
          <a:off x="9588500" y="146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140360</xdr:rowOff>
    </xdr:from>
    <xdr:to>
      <xdr:col>55</xdr:col>
      <xdr:colOff>0</xdr:colOff>
      <xdr:row>85</xdr:row>
      <xdr:rowOff>145466</xdr:rowOff>
    </xdr:to>
    <xdr:cxnSp macro="">
      <xdr:nvCxnSpPr>
        <xdr:cNvPr id="366" name="直線コネクタ 365"/>
        <xdr:cNvCxnSpPr/>
      </xdr:nvCxnSpPr>
      <xdr:spPr>
        <a:xfrm>
          <a:off x="9639300" y="14713610"/>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91236</xdr:rowOff>
    </xdr:from>
    <xdr:to>
      <xdr:col>46</xdr:col>
      <xdr:colOff>38100</xdr:colOff>
      <xdr:row>86</xdr:row>
      <xdr:rowOff>21386</xdr:rowOff>
    </xdr:to>
    <xdr:sp macro="" textlink="">
      <xdr:nvSpPr>
        <xdr:cNvPr id="367" name="楕円 366"/>
        <xdr:cNvSpPr/>
      </xdr:nvSpPr>
      <xdr:spPr>
        <a:xfrm>
          <a:off x="8699500" y="146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140360</xdr:rowOff>
    </xdr:from>
    <xdr:to>
      <xdr:col>50</xdr:col>
      <xdr:colOff>114300</xdr:colOff>
      <xdr:row>85</xdr:row>
      <xdr:rowOff>142036</xdr:rowOff>
    </xdr:to>
    <xdr:cxnSp macro="">
      <xdr:nvCxnSpPr>
        <xdr:cNvPr id="368" name="直線コネクタ 367"/>
        <xdr:cNvCxnSpPr/>
      </xdr:nvCxnSpPr>
      <xdr:spPr>
        <a:xfrm flipV="1">
          <a:off x="8750300" y="1471361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93827</xdr:rowOff>
    </xdr:from>
    <xdr:to>
      <xdr:col>41</xdr:col>
      <xdr:colOff>101600</xdr:colOff>
      <xdr:row>86</xdr:row>
      <xdr:rowOff>23977</xdr:rowOff>
    </xdr:to>
    <xdr:sp macro="" textlink="">
      <xdr:nvSpPr>
        <xdr:cNvPr id="369" name="楕円 368"/>
        <xdr:cNvSpPr/>
      </xdr:nvSpPr>
      <xdr:spPr>
        <a:xfrm>
          <a:off x="7810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142036</xdr:rowOff>
    </xdr:from>
    <xdr:to>
      <xdr:col>45</xdr:col>
      <xdr:colOff>177800</xdr:colOff>
      <xdr:row>85</xdr:row>
      <xdr:rowOff>144627</xdr:rowOff>
    </xdr:to>
    <xdr:cxnSp macro="">
      <xdr:nvCxnSpPr>
        <xdr:cNvPr id="370" name="直線コネクタ 369"/>
        <xdr:cNvCxnSpPr/>
      </xdr:nvCxnSpPr>
      <xdr:spPr>
        <a:xfrm flipV="1">
          <a:off x="7861300" y="147152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95580</xdr:rowOff>
    </xdr:from>
    <xdr:to>
      <xdr:col>36</xdr:col>
      <xdr:colOff>165100</xdr:colOff>
      <xdr:row>86</xdr:row>
      <xdr:rowOff>25730</xdr:rowOff>
    </xdr:to>
    <xdr:sp macro="" textlink="">
      <xdr:nvSpPr>
        <xdr:cNvPr id="371" name="楕円 370"/>
        <xdr:cNvSpPr/>
      </xdr:nvSpPr>
      <xdr:spPr>
        <a:xfrm>
          <a:off x="6921500" y="146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144627</xdr:rowOff>
    </xdr:from>
    <xdr:to>
      <xdr:col>41</xdr:col>
      <xdr:colOff>50800</xdr:colOff>
      <xdr:row>85</xdr:row>
      <xdr:rowOff>146380</xdr:rowOff>
    </xdr:to>
    <xdr:cxnSp macro="">
      <xdr:nvCxnSpPr>
        <xdr:cNvPr id="372" name="直線コネクタ 371"/>
        <xdr:cNvCxnSpPr/>
      </xdr:nvCxnSpPr>
      <xdr:spPr>
        <a:xfrm flipV="1">
          <a:off x="6972300" y="1471787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10837</xdr:rowOff>
    </xdr:from>
    <xdr:ext cx="469744" cy="259045"/>
    <xdr:sp macro="" textlink="">
      <xdr:nvSpPr>
        <xdr:cNvPr id="377" name="n_1mainValue【公営住宅】&#10;一人当たり面積"/>
        <xdr:cNvSpPr txBox="1"/>
      </xdr:nvSpPr>
      <xdr:spPr>
        <a:xfrm>
          <a:off x="9391727" y="1475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12513</xdr:rowOff>
    </xdr:from>
    <xdr:ext cx="469744" cy="259045"/>
    <xdr:sp macro="" textlink="">
      <xdr:nvSpPr>
        <xdr:cNvPr id="378" name="n_2mainValue【公営住宅】&#10;一人当たり面積"/>
        <xdr:cNvSpPr txBox="1"/>
      </xdr:nvSpPr>
      <xdr:spPr>
        <a:xfrm>
          <a:off x="8515427" y="1475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15104</xdr:rowOff>
    </xdr:from>
    <xdr:ext cx="469744" cy="259045"/>
    <xdr:sp macro="" textlink="">
      <xdr:nvSpPr>
        <xdr:cNvPr id="379" name="n_3mainValue【公営住宅】&#10;一人当たり面積"/>
        <xdr:cNvSpPr txBox="1"/>
      </xdr:nvSpPr>
      <xdr:spPr>
        <a:xfrm>
          <a:off x="7626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16857</xdr:rowOff>
    </xdr:from>
    <xdr:ext cx="469744" cy="259045"/>
    <xdr:sp macro="" textlink="">
      <xdr:nvSpPr>
        <xdr:cNvPr id="380" name="n_4mainValue【公営住宅】&#10;一人当たり面積"/>
        <xdr:cNvSpPr txBox="1"/>
      </xdr:nvSpPr>
      <xdr:spPr>
        <a:xfrm>
          <a:off x="6737427" y="1476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38" name="楕円 437"/>
        <xdr:cNvSpPr/>
      </xdr:nvSpPr>
      <xdr:spPr>
        <a:xfrm>
          <a:off x="16268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76035</xdr:rowOff>
    </xdr:from>
    <xdr:ext cx="405111" cy="259045"/>
    <xdr:sp macro="" textlink="">
      <xdr:nvSpPr>
        <xdr:cNvPr id="439" name="【認定こども園・幼稚園・保育所】&#10;有形固定資産減価償却率該当値テキスト"/>
        <xdr:cNvSpPr txBox="1"/>
      </xdr:nvSpPr>
      <xdr:spPr>
        <a:xfrm>
          <a:off x="16357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40" name="楕円 439"/>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103958</xdr:rowOff>
    </xdr:to>
    <xdr:cxnSp macro="">
      <xdr:nvCxnSpPr>
        <xdr:cNvPr id="441" name="直線コネクタ 440"/>
        <xdr:cNvCxnSpPr/>
      </xdr:nvCxnSpPr>
      <xdr:spPr>
        <a:xfrm>
          <a:off x="15481300" y="641821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2" name="楕円 441"/>
        <xdr:cNvSpPr/>
      </xdr:nvSpPr>
      <xdr:spPr>
        <a:xfrm>
          <a:off x="14541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74567</xdr:rowOff>
    </xdr:to>
    <xdr:cxnSp macro="">
      <xdr:nvCxnSpPr>
        <xdr:cNvPr id="443" name="直線コネクタ 442"/>
        <xdr:cNvCxnSpPr/>
      </xdr:nvCxnSpPr>
      <xdr:spPr>
        <a:xfrm>
          <a:off x="14592300" y="638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444" name="楕円 443"/>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48442</xdr:rowOff>
    </xdr:to>
    <xdr:cxnSp macro="">
      <xdr:nvCxnSpPr>
        <xdr:cNvPr id="445" name="直線コネクタ 444"/>
        <xdr:cNvCxnSpPr/>
      </xdr:nvCxnSpPr>
      <xdr:spPr>
        <a:xfrm flipV="1">
          <a:off x="13703300" y="63839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133169</xdr:rowOff>
    </xdr:from>
    <xdr:to>
      <xdr:col>67</xdr:col>
      <xdr:colOff>101600</xdr:colOff>
      <xdr:row>37</xdr:row>
      <xdr:rowOff>63319</xdr:rowOff>
    </xdr:to>
    <xdr:sp macro="" textlink="">
      <xdr:nvSpPr>
        <xdr:cNvPr id="446" name="楕円 445"/>
        <xdr:cNvSpPr/>
      </xdr:nvSpPr>
      <xdr:spPr>
        <a:xfrm>
          <a:off x="12763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37</xdr:row>
      <xdr:rowOff>48442</xdr:rowOff>
    </xdr:to>
    <xdr:cxnSp macro="">
      <xdr:nvCxnSpPr>
        <xdr:cNvPr id="447" name="直線コネクタ 446"/>
        <xdr:cNvCxnSpPr/>
      </xdr:nvCxnSpPr>
      <xdr:spPr>
        <a:xfrm>
          <a:off x="12814300" y="635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452" name="n_1main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3" name="n_2mainValue【認定こども園・幼稚園・保育所】&#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454" name="n_3mainValue【認定こども園・幼稚園・保育所】&#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79846</xdr:rowOff>
    </xdr:from>
    <xdr:ext cx="405111" cy="259045"/>
    <xdr:sp macro="" textlink="">
      <xdr:nvSpPr>
        <xdr:cNvPr id="455" name="n_4mainValue【認定こども園・幼稚園・保育所】&#10;有形固定資産減価償却率"/>
        <xdr:cNvSpPr txBox="1"/>
      </xdr:nvSpPr>
      <xdr:spPr>
        <a:xfrm>
          <a:off x="12611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155245</xdr:rowOff>
    </xdr:from>
    <xdr:to>
      <xdr:col>116</xdr:col>
      <xdr:colOff>114300</xdr:colOff>
      <xdr:row>41</xdr:row>
      <xdr:rowOff>85395</xdr:rowOff>
    </xdr:to>
    <xdr:sp macro="" textlink="">
      <xdr:nvSpPr>
        <xdr:cNvPr id="493" name="楕円 492"/>
        <xdr:cNvSpPr/>
      </xdr:nvSpPr>
      <xdr:spPr>
        <a:xfrm>
          <a:off x="22110700" y="7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70172</xdr:rowOff>
    </xdr:from>
    <xdr:ext cx="469744" cy="259045"/>
    <xdr:sp macro="" textlink="">
      <xdr:nvSpPr>
        <xdr:cNvPr id="494" name="【認定こども園・幼稚園・保育所】&#10;一人当たり面積該当値テキスト"/>
        <xdr:cNvSpPr txBox="1"/>
      </xdr:nvSpPr>
      <xdr:spPr>
        <a:xfrm>
          <a:off x="22199600" y="69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157073</xdr:rowOff>
    </xdr:from>
    <xdr:to>
      <xdr:col>112</xdr:col>
      <xdr:colOff>38100</xdr:colOff>
      <xdr:row>41</xdr:row>
      <xdr:rowOff>87223</xdr:rowOff>
    </xdr:to>
    <xdr:sp macro="" textlink="">
      <xdr:nvSpPr>
        <xdr:cNvPr id="495" name="楕円 494"/>
        <xdr:cNvSpPr/>
      </xdr:nvSpPr>
      <xdr:spPr>
        <a:xfrm>
          <a:off x="21272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34595</xdr:rowOff>
    </xdr:from>
    <xdr:to>
      <xdr:col>116</xdr:col>
      <xdr:colOff>63500</xdr:colOff>
      <xdr:row>41</xdr:row>
      <xdr:rowOff>36423</xdr:rowOff>
    </xdr:to>
    <xdr:cxnSp macro="">
      <xdr:nvCxnSpPr>
        <xdr:cNvPr id="496" name="直線コネクタ 495"/>
        <xdr:cNvCxnSpPr/>
      </xdr:nvCxnSpPr>
      <xdr:spPr>
        <a:xfrm flipV="1">
          <a:off x="21323300" y="706404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97" name="楕円 496"/>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36423</xdr:rowOff>
    </xdr:from>
    <xdr:to>
      <xdr:col>111</xdr:col>
      <xdr:colOff>177800</xdr:colOff>
      <xdr:row>41</xdr:row>
      <xdr:rowOff>37338</xdr:rowOff>
    </xdr:to>
    <xdr:cxnSp macro="">
      <xdr:nvCxnSpPr>
        <xdr:cNvPr id="498" name="直線コネクタ 497"/>
        <xdr:cNvCxnSpPr/>
      </xdr:nvCxnSpPr>
      <xdr:spPr>
        <a:xfrm flipV="1">
          <a:off x="20434300" y="70658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99" name="楕円 498"/>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37338</xdr:rowOff>
    </xdr:from>
    <xdr:to>
      <xdr:col>107</xdr:col>
      <xdr:colOff>50800</xdr:colOff>
      <xdr:row>41</xdr:row>
      <xdr:rowOff>41910</xdr:rowOff>
    </xdr:to>
    <xdr:cxnSp macro="">
      <xdr:nvCxnSpPr>
        <xdr:cNvPr id="500" name="直線コネクタ 499"/>
        <xdr:cNvCxnSpPr/>
      </xdr:nvCxnSpPr>
      <xdr:spPr>
        <a:xfrm flipV="1">
          <a:off x="19545300" y="706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163475</xdr:rowOff>
    </xdr:from>
    <xdr:to>
      <xdr:col>98</xdr:col>
      <xdr:colOff>38100</xdr:colOff>
      <xdr:row>41</xdr:row>
      <xdr:rowOff>93625</xdr:rowOff>
    </xdr:to>
    <xdr:sp macro="" textlink="">
      <xdr:nvSpPr>
        <xdr:cNvPr id="501" name="楕円 500"/>
        <xdr:cNvSpPr/>
      </xdr:nvSpPr>
      <xdr:spPr>
        <a:xfrm>
          <a:off x="18605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42825</xdr:rowOff>
    </xdr:to>
    <xdr:cxnSp macro="">
      <xdr:nvCxnSpPr>
        <xdr:cNvPr id="502" name="直線コネクタ 501"/>
        <xdr:cNvCxnSpPr/>
      </xdr:nvCxnSpPr>
      <xdr:spPr>
        <a:xfrm flipV="1">
          <a:off x="18656300" y="70713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78350</xdr:rowOff>
    </xdr:from>
    <xdr:ext cx="469744" cy="259045"/>
    <xdr:sp macro="" textlink="">
      <xdr:nvSpPr>
        <xdr:cNvPr id="507" name="n_1mainValue【認定こども園・幼稚園・保育所】&#10;一人当たり面積"/>
        <xdr:cNvSpPr txBox="1"/>
      </xdr:nvSpPr>
      <xdr:spPr>
        <a:xfrm>
          <a:off x="210757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08" name="n_2mainValue【認定こども園・幼稚園・保育所】&#10;一人当たり面積"/>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509"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84752</xdr:rowOff>
    </xdr:from>
    <xdr:ext cx="469744" cy="259045"/>
    <xdr:sp macro="" textlink="">
      <xdr:nvSpPr>
        <xdr:cNvPr id="510" name="n_4mainValue【認定こども園・幼稚園・保育所】&#10;一人当たり面積"/>
        <xdr:cNvSpPr txBox="1"/>
      </xdr:nvSpPr>
      <xdr:spPr>
        <a:xfrm>
          <a:off x="18421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1" name="楕円 550"/>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52" name="【学校施設】&#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53" name="楕円 552"/>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57150</xdr:rowOff>
    </xdr:to>
    <xdr:cxnSp macro="">
      <xdr:nvCxnSpPr>
        <xdr:cNvPr id="554" name="直線コネクタ 553"/>
        <xdr:cNvCxnSpPr/>
      </xdr:nvCxnSpPr>
      <xdr:spPr>
        <a:xfrm flipV="1">
          <a:off x="15481300" y="10340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5" name="楕円 554"/>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57150</xdr:rowOff>
    </xdr:to>
    <xdr:cxnSp macro="">
      <xdr:nvCxnSpPr>
        <xdr:cNvPr id="556" name="直線コネクタ 555"/>
        <xdr:cNvCxnSpPr/>
      </xdr:nvCxnSpPr>
      <xdr:spPr>
        <a:xfrm>
          <a:off x="14592300" y="1030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57" name="楕円 556"/>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22860</xdr:rowOff>
    </xdr:to>
    <xdr:cxnSp macro="">
      <xdr:nvCxnSpPr>
        <xdr:cNvPr id="558" name="直線コネクタ 557"/>
        <xdr:cNvCxnSpPr/>
      </xdr:nvCxnSpPr>
      <xdr:spPr>
        <a:xfrm>
          <a:off x="13703300" y="10273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559" name="楕円 558"/>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123825</xdr:rowOff>
    </xdr:from>
    <xdr:to>
      <xdr:col>71</xdr:col>
      <xdr:colOff>177800</xdr:colOff>
      <xdr:row>59</xdr:row>
      <xdr:rowOff>158115</xdr:rowOff>
    </xdr:to>
    <xdr:cxnSp macro="">
      <xdr:nvCxnSpPr>
        <xdr:cNvPr id="560" name="直線コネクタ 559"/>
        <xdr:cNvCxnSpPr/>
      </xdr:nvCxnSpPr>
      <xdr:spPr>
        <a:xfrm>
          <a:off x="12814300" y="10239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65" name="n_1main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66" name="n_2main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567" name="n_3mainValue【学校施設】&#10;有形固定資産減価償却率"/>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568" name="n_4mainValue【学校施設】&#10;有形固定資産減価償却率"/>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140538</xdr:rowOff>
    </xdr:from>
    <xdr:to>
      <xdr:col>116</xdr:col>
      <xdr:colOff>114300</xdr:colOff>
      <xdr:row>63</xdr:row>
      <xdr:rowOff>70688</xdr:rowOff>
    </xdr:to>
    <xdr:sp macro="" textlink="">
      <xdr:nvSpPr>
        <xdr:cNvPr id="608" name="楕円 607"/>
        <xdr:cNvSpPr/>
      </xdr:nvSpPr>
      <xdr:spPr>
        <a:xfrm>
          <a:off x="22110700" y="107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609" name="【学校施設】&#10;一人当たり面積該当値テキスト"/>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143587</xdr:rowOff>
    </xdr:from>
    <xdr:to>
      <xdr:col>112</xdr:col>
      <xdr:colOff>38100</xdr:colOff>
      <xdr:row>63</xdr:row>
      <xdr:rowOff>73737</xdr:rowOff>
    </xdr:to>
    <xdr:sp macro="" textlink="">
      <xdr:nvSpPr>
        <xdr:cNvPr id="610" name="楕円 609"/>
        <xdr:cNvSpPr/>
      </xdr:nvSpPr>
      <xdr:spPr>
        <a:xfrm>
          <a:off x="21272500" y="107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19888</xdr:rowOff>
    </xdr:from>
    <xdr:to>
      <xdr:col>116</xdr:col>
      <xdr:colOff>63500</xdr:colOff>
      <xdr:row>63</xdr:row>
      <xdr:rowOff>22937</xdr:rowOff>
    </xdr:to>
    <xdr:cxnSp macro="">
      <xdr:nvCxnSpPr>
        <xdr:cNvPr id="611" name="直線コネクタ 610"/>
        <xdr:cNvCxnSpPr/>
      </xdr:nvCxnSpPr>
      <xdr:spPr>
        <a:xfrm flipV="1">
          <a:off x="21323300" y="10821238"/>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146177</xdr:rowOff>
    </xdr:from>
    <xdr:to>
      <xdr:col>107</xdr:col>
      <xdr:colOff>101600</xdr:colOff>
      <xdr:row>63</xdr:row>
      <xdr:rowOff>76327</xdr:rowOff>
    </xdr:to>
    <xdr:sp macro="" textlink="">
      <xdr:nvSpPr>
        <xdr:cNvPr id="612" name="楕円 611"/>
        <xdr:cNvSpPr/>
      </xdr:nvSpPr>
      <xdr:spPr>
        <a:xfrm>
          <a:off x="20383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22937</xdr:rowOff>
    </xdr:from>
    <xdr:to>
      <xdr:col>111</xdr:col>
      <xdr:colOff>177800</xdr:colOff>
      <xdr:row>63</xdr:row>
      <xdr:rowOff>25527</xdr:rowOff>
    </xdr:to>
    <xdr:cxnSp macro="">
      <xdr:nvCxnSpPr>
        <xdr:cNvPr id="613" name="直線コネクタ 612"/>
        <xdr:cNvCxnSpPr/>
      </xdr:nvCxnSpPr>
      <xdr:spPr>
        <a:xfrm flipV="1">
          <a:off x="20434300" y="1082428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150216</xdr:rowOff>
    </xdr:from>
    <xdr:to>
      <xdr:col>102</xdr:col>
      <xdr:colOff>165100</xdr:colOff>
      <xdr:row>63</xdr:row>
      <xdr:rowOff>80366</xdr:rowOff>
    </xdr:to>
    <xdr:sp macro="" textlink="">
      <xdr:nvSpPr>
        <xdr:cNvPr id="614" name="楕円 613"/>
        <xdr:cNvSpPr/>
      </xdr:nvSpPr>
      <xdr:spPr>
        <a:xfrm>
          <a:off x="19494500" y="107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25527</xdr:rowOff>
    </xdr:from>
    <xdr:to>
      <xdr:col>107</xdr:col>
      <xdr:colOff>50800</xdr:colOff>
      <xdr:row>63</xdr:row>
      <xdr:rowOff>29566</xdr:rowOff>
    </xdr:to>
    <xdr:cxnSp macro="">
      <xdr:nvCxnSpPr>
        <xdr:cNvPr id="615" name="直線コネクタ 614"/>
        <xdr:cNvCxnSpPr/>
      </xdr:nvCxnSpPr>
      <xdr:spPr>
        <a:xfrm flipV="1">
          <a:off x="19545300" y="1082687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152806</xdr:rowOff>
    </xdr:from>
    <xdr:to>
      <xdr:col>98</xdr:col>
      <xdr:colOff>38100</xdr:colOff>
      <xdr:row>63</xdr:row>
      <xdr:rowOff>82956</xdr:rowOff>
    </xdr:to>
    <xdr:sp macro="" textlink="">
      <xdr:nvSpPr>
        <xdr:cNvPr id="616" name="楕円 615"/>
        <xdr:cNvSpPr/>
      </xdr:nvSpPr>
      <xdr:spPr>
        <a:xfrm>
          <a:off x="18605500" y="107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29566</xdr:rowOff>
    </xdr:from>
    <xdr:to>
      <xdr:col>102</xdr:col>
      <xdr:colOff>114300</xdr:colOff>
      <xdr:row>63</xdr:row>
      <xdr:rowOff>32156</xdr:rowOff>
    </xdr:to>
    <xdr:cxnSp macro="">
      <xdr:nvCxnSpPr>
        <xdr:cNvPr id="617" name="直線コネクタ 616"/>
        <xdr:cNvCxnSpPr/>
      </xdr:nvCxnSpPr>
      <xdr:spPr>
        <a:xfrm flipV="1">
          <a:off x="18656300" y="1083091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64864</xdr:rowOff>
    </xdr:from>
    <xdr:ext cx="469744" cy="259045"/>
    <xdr:sp macro="" textlink="">
      <xdr:nvSpPr>
        <xdr:cNvPr id="622" name="n_1mainValue【学校施設】&#10;一人当たり面積"/>
        <xdr:cNvSpPr txBox="1"/>
      </xdr:nvSpPr>
      <xdr:spPr>
        <a:xfrm>
          <a:off x="21075727" y="108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67454</xdr:rowOff>
    </xdr:from>
    <xdr:ext cx="469744" cy="259045"/>
    <xdr:sp macro="" textlink="">
      <xdr:nvSpPr>
        <xdr:cNvPr id="623" name="n_2mainValue【学校施設】&#10;一人当たり面積"/>
        <xdr:cNvSpPr txBox="1"/>
      </xdr:nvSpPr>
      <xdr:spPr>
        <a:xfrm>
          <a:off x="20199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71493</xdr:rowOff>
    </xdr:from>
    <xdr:ext cx="469744" cy="259045"/>
    <xdr:sp macro="" textlink="">
      <xdr:nvSpPr>
        <xdr:cNvPr id="624" name="n_3mainValue【学校施設】&#10;一人当たり面積"/>
        <xdr:cNvSpPr txBox="1"/>
      </xdr:nvSpPr>
      <xdr:spPr>
        <a:xfrm>
          <a:off x="19310427" y="108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74083</xdr:rowOff>
    </xdr:from>
    <xdr:ext cx="469744" cy="259045"/>
    <xdr:sp macro="" textlink="">
      <xdr:nvSpPr>
        <xdr:cNvPr id="625" name="n_4mainValue【学校施設】&#10;一人当たり面積"/>
        <xdr:cNvSpPr txBox="1"/>
      </xdr:nvSpPr>
      <xdr:spPr>
        <a:xfrm>
          <a:off x="18421427" y="1087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101600</xdr:rowOff>
    </xdr:from>
    <xdr:to>
      <xdr:col>72</xdr:col>
      <xdr:colOff>38100</xdr:colOff>
      <xdr:row>87</xdr:row>
      <xdr:rowOff>31750</xdr:rowOff>
    </xdr:to>
    <xdr:sp macro="" textlink="">
      <xdr:nvSpPr>
        <xdr:cNvPr id="673" name="楕円 672"/>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152400</xdr:rowOff>
    </xdr:from>
    <xdr:to>
      <xdr:col>76</xdr:col>
      <xdr:colOff>114300</xdr:colOff>
      <xdr:row>86</xdr:row>
      <xdr:rowOff>168729</xdr:rowOff>
    </xdr:to>
    <xdr:cxnSp macro="">
      <xdr:nvCxnSpPr>
        <xdr:cNvPr id="674" name="直線コネクタ 673"/>
        <xdr:cNvCxnSpPr/>
      </xdr:nvCxnSpPr>
      <xdr:spPr>
        <a:xfrm>
          <a:off x="13703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65677</xdr:rowOff>
    </xdr:from>
    <xdr:to>
      <xdr:col>67</xdr:col>
      <xdr:colOff>101600</xdr:colOff>
      <xdr:row>86</xdr:row>
      <xdr:rowOff>167277</xdr:rowOff>
    </xdr:to>
    <xdr:sp macro="" textlink="">
      <xdr:nvSpPr>
        <xdr:cNvPr id="675" name="楕円 674"/>
        <xdr:cNvSpPr/>
      </xdr:nvSpPr>
      <xdr:spPr>
        <a:xfrm>
          <a:off x="1276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116477</xdr:rowOff>
    </xdr:from>
    <xdr:to>
      <xdr:col>71</xdr:col>
      <xdr:colOff>177800</xdr:colOff>
      <xdr:row>86</xdr:row>
      <xdr:rowOff>152400</xdr:rowOff>
    </xdr:to>
    <xdr:cxnSp macro="">
      <xdr:nvCxnSpPr>
        <xdr:cNvPr id="676" name="直線コネクタ 675"/>
        <xdr:cNvCxnSpPr/>
      </xdr:nvCxnSpPr>
      <xdr:spPr>
        <a:xfrm>
          <a:off x="12814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9"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22877</xdr:rowOff>
    </xdr:from>
    <xdr:ext cx="405111" cy="259045"/>
    <xdr:sp macro="" textlink="">
      <xdr:nvSpPr>
        <xdr:cNvPr id="683" name="n_3mainValue【児童館】&#10;有形固定資産減価償却率"/>
        <xdr:cNvSpPr txBox="1"/>
      </xdr:nvSpPr>
      <xdr:spPr>
        <a:xfrm>
          <a:off x="13500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158404</xdr:rowOff>
    </xdr:from>
    <xdr:ext cx="405111" cy="259045"/>
    <xdr:sp macro="" textlink="">
      <xdr:nvSpPr>
        <xdr:cNvPr id="684" name="n_4mainValue【児童館】&#10;有形固定資産減価償却率"/>
        <xdr:cNvSpPr txBox="1"/>
      </xdr:nvSpPr>
      <xdr:spPr>
        <a:xfrm>
          <a:off x="12611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11" name="【児童館】&#10;一人当たり面積平均値テキスト"/>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2" name="楕円 72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3"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4" name="楕円 72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5" name="直線コネクタ 724"/>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6" name="楕円 725"/>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99822</xdr:rowOff>
    </xdr:to>
    <xdr:cxnSp macro="">
      <xdr:nvCxnSpPr>
        <xdr:cNvPr id="727" name="直線コネクタ 726"/>
        <xdr:cNvCxnSpPr/>
      </xdr:nvCxnSpPr>
      <xdr:spPr>
        <a:xfrm flipV="1">
          <a:off x="20434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8" name="楕円 727"/>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9" name="直線コネクタ 728"/>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30" name="楕円 729"/>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31" name="直線コネクタ 730"/>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2"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33"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4"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5"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7" name="n_2mainValue【児童館】&#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8" name="n_3main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9" name="n_4main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781" name="楕円 780"/>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782" name="【公民館】&#10;有形固定資産減価償却率該当値テキスト"/>
        <xdr:cNvSpPr txBox="1"/>
      </xdr:nvSpPr>
      <xdr:spPr>
        <a:xfrm>
          <a:off x="16357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783" name="楕円 782"/>
        <xdr:cNvSpPr/>
      </xdr:nvSpPr>
      <xdr:spPr>
        <a:xfrm>
          <a:off x="1543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141514</xdr:rowOff>
    </xdr:to>
    <xdr:cxnSp macro="">
      <xdr:nvCxnSpPr>
        <xdr:cNvPr id="784" name="直線コネクタ 783"/>
        <xdr:cNvCxnSpPr/>
      </xdr:nvCxnSpPr>
      <xdr:spPr>
        <a:xfrm>
          <a:off x="15481300" y="18625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785" name="楕円 784"/>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108857</xdr:rowOff>
    </xdr:to>
    <xdr:cxnSp macro="">
      <xdr:nvCxnSpPr>
        <xdr:cNvPr id="786" name="直線コネクタ 785"/>
        <xdr:cNvCxnSpPr/>
      </xdr:nvCxnSpPr>
      <xdr:spPr>
        <a:xfrm>
          <a:off x="14592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787" name="楕円 786"/>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76200</xdr:rowOff>
    </xdr:to>
    <xdr:cxnSp macro="">
      <xdr:nvCxnSpPr>
        <xdr:cNvPr id="788" name="直線コネクタ 787"/>
        <xdr:cNvCxnSpPr/>
      </xdr:nvCxnSpPr>
      <xdr:spPr>
        <a:xfrm>
          <a:off x="13703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789" name="楕円 788"/>
        <xdr:cNvSpPr/>
      </xdr:nvSpPr>
      <xdr:spPr>
        <a:xfrm>
          <a:off x="1276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43543</xdr:rowOff>
    </xdr:to>
    <xdr:cxnSp macro="">
      <xdr:nvCxnSpPr>
        <xdr:cNvPr id="790" name="直線コネクタ 789"/>
        <xdr:cNvCxnSpPr/>
      </xdr:nvCxnSpPr>
      <xdr:spPr>
        <a:xfrm>
          <a:off x="12814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795" name="n_1mainValue【公民館】&#10;有形固定資産減価償却率"/>
        <xdr:cNvSpPr txBox="1"/>
      </xdr:nvSpPr>
      <xdr:spPr>
        <a:xfrm>
          <a:off x="15266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796" name="n_2mainValue【公民館】&#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797" name="n_3mainValue【公民館】&#10;有形固定資産減価償却率"/>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798" name="n_4mainValue【公民館】&#10;有形固定資産減価償却率"/>
        <xdr:cNvSpPr txBox="1"/>
      </xdr:nvSpPr>
      <xdr:spPr>
        <a:xfrm>
          <a:off x="12611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117602</xdr:rowOff>
    </xdr:from>
    <xdr:to>
      <xdr:col>116</xdr:col>
      <xdr:colOff>114300</xdr:colOff>
      <xdr:row>108</xdr:row>
      <xdr:rowOff>47752</xdr:rowOff>
    </xdr:to>
    <xdr:sp macro="" textlink="">
      <xdr:nvSpPr>
        <xdr:cNvPr id="838" name="楕円 837"/>
        <xdr:cNvSpPr/>
      </xdr:nvSpPr>
      <xdr:spPr>
        <a:xfrm>
          <a:off x="221107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96029</xdr:rowOff>
    </xdr:from>
    <xdr:ext cx="469744" cy="259045"/>
    <xdr:sp macro="" textlink="">
      <xdr:nvSpPr>
        <xdr:cNvPr id="839" name="【公民館】&#10;一人当たり面積該当値テキスト"/>
        <xdr:cNvSpPr txBox="1"/>
      </xdr:nvSpPr>
      <xdr:spPr>
        <a:xfrm>
          <a:off x="22199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119887</xdr:rowOff>
    </xdr:from>
    <xdr:to>
      <xdr:col>112</xdr:col>
      <xdr:colOff>38100</xdr:colOff>
      <xdr:row>108</xdr:row>
      <xdr:rowOff>50037</xdr:rowOff>
    </xdr:to>
    <xdr:sp macro="" textlink="">
      <xdr:nvSpPr>
        <xdr:cNvPr id="840" name="楕円 839"/>
        <xdr:cNvSpPr/>
      </xdr:nvSpPr>
      <xdr:spPr>
        <a:xfrm>
          <a:off x="212725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168402</xdr:rowOff>
    </xdr:from>
    <xdr:to>
      <xdr:col>116</xdr:col>
      <xdr:colOff>63500</xdr:colOff>
      <xdr:row>107</xdr:row>
      <xdr:rowOff>170687</xdr:rowOff>
    </xdr:to>
    <xdr:cxnSp macro="">
      <xdr:nvCxnSpPr>
        <xdr:cNvPr id="841" name="直線コネクタ 840"/>
        <xdr:cNvCxnSpPr/>
      </xdr:nvCxnSpPr>
      <xdr:spPr>
        <a:xfrm flipV="1">
          <a:off x="21323300" y="185135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121413</xdr:rowOff>
    </xdr:from>
    <xdr:to>
      <xdr:col>107</xdr:col>
      <xdr:colOff>101600</xdr:colOff>
      <xdr:row>108</xdr:row>
      <xdr:rowOff>51563</xdr:rowOff>
    </xdr:to>
    <xdr:sp macro="" textlink="">
      <xdr:nvSpPr>
        <xdr:cNvPr id="842" name="楕円 841"/>
        <xdr:cNvSpPr/>
      </xdr:nvSpPr>
      <xdr:spPr>
        <a:xfrm>
          <a:off x="20383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170687</xdr:rowOff>
    </xdr:from>
    <xdr:to>
      <xdr:col>111</xdr:col>
      <xdr:colOff>177800</xdr:colOff>
      <xdr:row>108</xdr:row>
      <xdr:rowOff>763</xdr:rowOff>
    </xdr:to>
    <xdr:cxnSp macro="">
      <xdr:nvCxnSpPr>
        <xdr:cNvPr id="843" name="直線コネクタ 842"/>
        <xdr:cNvCxnSpPr/>
      </xdr:nvCxnSpPr>
      <xdr:spPr>
        <a:xfrm flipV="1">
          <a:off x="20434300" y="185158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124461</xdr:rowOff>
    </xdr:from>
    <xdr:to>
      <xdr:col>102</xdr:col>
      <xdr:colOff>165100</xdr:colOff>
      <xdr:row>108</xdr:row>
      <xdr:rowOff>54611</xdr:rowOff>
    </xdr:to>
    <xdr:sp macro="" textlink="">
      <xdr:nvSpPr>
        <xdr:cNvPr id="844" name="楕円 843"/>
        <xdr:cNvSpPr/>
      </xdr:nvSpPr>
      <xdr:spPr>
        <a:xfrm>
          <a:off x="19494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763</xdr:rowOff>
    </xdr:from>
    <xdr:to>
      <xdr:col>107</xdr:col>
      <xdr:colOff>50800</xdr:colOff>
      <xdr:row>108</xdr:row>
      <xdr:rowOff>3811</xdr:rowOff>
    </xdr:to>
    <xdr:cxnSp macro="">
      <xdr:nvCxnSpPr>
        <xdr:cNvPr id="845" name="直線コネクタ 844"/>
        <xdr:cNvCxnSpPr/>
      </xdr:nvCxnSpPr>
      <xdr:spPr>
        <a:xfrm flipV="1">
          <a:off x="19545300" y="1851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846" name="楕円 845"/>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3811</xdr:rowOff>
    </xdr:from>
    <xdr:to>
      <xdr:col>102</xdr:col>
      <xdr:colOff>114300</xdr:colOff>
      <xdr:row>108</xdr:row>
      <xdr:rowOff>5335</xdr:rowOff>
    </xdr:to>
    <xdr:cxnSp macro="">
      <xdr:nvCxnSpPr>
        <xdr:cNvPr id="847" name="直線コネクタ 846"/>
        <xdr:cNvCxnSpPr/>
      </xdr:nvCxnSpPr>
      <xdr:spPr>
        <a:xfrm flipV="1">
          <a:off x="18656300" y="185204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41164</xdr:rowOff>
    </xdr:from>
    <xdr:ext cx="469744" cy="259045"/>
    <xdr:sp macro="" textlink="">
      <xdr:nvSpPr>
        <xdr:cNvPr id="852" name="n_1mainValue【公民館】&#10;一人当たり面積"/>
        <xdr:cNvSpPr txBox="1"/>
      </xdr:nvSpPr>
      <xdr:spPr>
        <a:xfrm>
          <a:off x="21075727"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42690</xdr:rowOff>
    </xdr:from>
    <xdr:ext cx="469744" cy="259045"/>
    <xdr:sp macro="" textlink="">
      <xdr:nvSpPr>
        <xdr:cNvPr id="853" name="n_2mainValue【公民館】&#10;一人当たり面積"/>
        <xdr:cNvSpPr txBox="1"/>
      </xdr:nvSpPr>
      <xdr:spPr>
        <a:xfrm>
          <a:off x="20199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45738</xdr:rowOff>
    </xdr:from>
    <xdr:ext cx="469744" cy="259045"/>
    <xdr:sp macro="" textlink="">
      <xdr:nvSpPr>
        <xdr:cNvPr id="854" name="n_3mainValue【公民館】&#10;一人当たり面積"/>
        <xdr:cNvSpPr txBox="1"/>
      </xdr:nvSpPr>
      <xdr:spPr>
        <a:xfrm>
          <a:off x="19310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55" name="n_4mainValue【公民館】&#10;一人当たり面積"/>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施設保有数量については，他団体と比較して小さく，過去に過剰な投資を行わず，健全な投資を行ってきたと言える。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また，認定こども園・幼稚園・保育所等における一人当たり面積では，類似団体比率及び県平均と比較しても下回っている。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また，公民館・児童館の有形固定資産減価償却率については，高い水準にあるが，一人当たり面積について見ると，類似団体比率と比較して低い状態が続いている。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公共施設等総合管理計画に従って適切な管理・運営に努めたい。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90" name="楕円 89"/>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91" name="【体育館・プール】&#10;有形固定資産減価償却率該当値テキスト"/>
        <xdr:cNvSpPr txBox="1"/>
      </xdr:nvSpPr>
      <xdr:spPr>
        <a:xfrm>
          <a:off x="46736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92" name="楕円 91"/>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35923</xdr:rowOff>
    </xdr:to>
    <xdr:cxnSp macro="">
      <xdr:nvCxnSpPr>
        <xdr:cNvPr id="93" name="直線コネクタ 92"/>
        <xdr:cNvCxnSpPr/>
      </xdr:nvCxnSpPr>
      <xdr:spPr>
        <a:xfrm>
          <a:off x="3797300" y="102870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94" name="楕円 93"/>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0</xdr:rowOff>
    </xdr:to>
    <xdr:cxnSp macro="">
      <xdr:nvCxnSpPr>
        <xdr:cNvPr id="95" name="直線コネクタ 94"/>
        <xdr:cNvCxnSpPr/>
      </xdr:nvCxnSpPr>
      <xdr:spPr>
        <a:xfrm>
          <a:off x="2908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96" name="楕円 95"/>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142059</xdr:rowOff>
    </xdr:to>
    <xdr:cxnSp macro="">
      <xdr:nvCxnSpPr>
        <xdr:cNvPr id="97" name="直線コネクタ 96"/>
        <xdr:cNvCxnSpPr/>
      </xdr:nvCxnSpPr>
      <xdr:spPr>
        <a:xfrm>
          <a:off x="2019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98" name="楕円 97"/>
        <xdr:cNvSpPr/>
      </xdr:nvSpPr>
      <xdr:spPr>
        <a:xfrm>
          <a:off x="1079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106135</xdr:rowOff>
    </xdr:to>
    <xdr:cxnSp macro="">
      <xdr:nvCxnSpPr>
        <xdr:cNvPr id="99" name="直線コネクタ 98"/>
        <xdr:cNvCxnSpPr/>
      </xdr:nvCxnSpPr>
      <xdr:spPr>
        <a:xfrm>
          <a:off x="1130300" y="102118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04" name="n_1main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105" name="n_2mainValue【体育館・プー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06" name="n_3mainValue【体育館・プー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163665</xdr:rowOff>
    </xdr:from>
    <xdr:ext cx="405111" cy="259045"/>
    <xdr:sp macro="" textlink="">
      <xdr:nvSpPr>
        <xdr:cNvPr id="107" name="n_4mainValue【体育館・プール】&#10;有形固定資産減価償却率"/>
        <xdr:cNvSpPr txBox="1"/>
      </xdr:nvSpPr>
      <xdr:spPr>
        <a:xfrm>
          <a:off x="927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16066</xdr:rowOff>
    </xdr:from>
    <xdr:to>
      <xdr:col>55</xdr:col>
      <xdr:colOff>50800</xdr:colOff>
      <xdr:row>59</xdr:row>
      <xdr:rowOff>117666</xdr:rowOff>
    </xdr:to>
    <xdr:sp macro="" textlink="">
      <xdr:nvSpPr>
        <xdr:cNvPr id="143" name="楕円 142"/>
        <xdr:cNvSpPr/>
      </xdr:nvSpPr>
      <xdr:spPr>
        <a:xfrm>
          <a:off x="10426700" y="10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38943</xdr:rowOff>
    </xdr:from>
    <xdr:ext cx="469744" cy="259045"/>
    <xdr:sp macro="" textlink="">
      <xdr:nvSpPr>
        <xdr:cNvPr id="144" name="【体育館・プール】&#10;一人当たり面積該当値テキスト"/>
        <xdr:cNvSpPr txBox="1"/>
      </xdr:nvSpPr>
      <xdr:spPr>
        <a:xfrm>
          <a:off x="10515600" y="99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25209</xdr:rowOff>
    </xdr:from>
    <xdr:to>
      <xdr:col>50</xdr:col>
      <xdr:colOff>165100</xdr:colOff>
      <xdr:row>59</xdr:row>
      <xdr:rowOff>126809</xdr:rowOff>
    </xdr:to>
    <xdr:sp macro="" textlink="">
      <xdr:nvSpPr>
        <xdr:cNvPr id="145" name="楕円 144"/>
        <xdr:cNvSpPr/>
      </xdr:nvSpPr>
      <xdr:spPr>
        <a:xfrm>
          <a:off x="9588500" y="10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66866</xdr:rowOff>
    </xdr:from>
    <xdr:to>
      <xdr:col>55</xdr:col>
      <xdr:colOff>0</xdr:colOff>
      <xdr:row>59</xdr:row>
      <xdr:rowOff>76009</xdr:rowOff>
    </xdr:to>
    <xdr:cxnSp macro="">
      <xdr:nvCxnSpPr>
        <xdr:cNvPr id="146" name="直線コネクタ 145"/>
        <xdr:cNvCxnSpPr/>
      </xdr:nvCxnSpPr>
      <xdr:spPr>
        <a:xfrm flipV="1">
          <a:off x="9639300" y="1018241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33210</xdr:rowOff>
    </xdr:from>
    <xdr:to>
      <xdr:col>46</xdr:col>
      <xdr:colOff>38100</xdr:colOff>
      <xdr:row>59</xdr:row>
      <xdr:rowOff>134810</xdr:rowOff>
    </xdr:to>
    <xdr:sp macro="" textlink="">
      <xdr:nvSpPr>
        <xdr:cNvPr id="147" name="楕円 146"/>
        <xdr:cNvSpPr/>
      </xdr:nvSpPr>
      <xdr:spPr>
        <a:xfrm>
          <a:off x="8699500" y="10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76009</xdr:rowOff>
    </xdr:from>
    <xdr:to>
      <xdr:col>50</xdr:col>
      <xdr:colOff>114300</xdr:colOff>
      <xdr:row>59</xdr:row>
      <xdr:rowOff>84010</xdr:rowOff>
    </xdr:to>
    <xdr:cxnSp macro="">
      <xdr:nvCxnSpPr>
        <xdr:cNvPr id="148" name="直線コネクタ 147"/>
        <xdr:cNvCxnSpPr/>
      </xdr:nvCxnSpPr>
      <xdr:spPr>
        <a:xfrm flipV="1">
          <a:off x="8750300" y="1019155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45212</xdr:rowOff>
    </xdr:from>
    <xdr:to>
      <xdr:col>41</xdr:col>
      <xdr:colOff>101600</xdr:colOff>
      <xdr:row>59</xdr:row>
      <xdr:rowOff>146812</xdr:rowOff>
    </xdr:to>
    <xdr:sp macro="" textlink="">
      <xdr:nvSpPr>
        <xdr:cNvPr id="149" name="楕円 148"/>
        <xdr:cNvSpPr/>
      </xdr:nvSpPr>
      <xdr:spPr>
        <a:xfrm>
          <a:off x="781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84010</xdr:rowOff>
    </xdr:from>
    <xdr:to>
      <xdr:col>45</xdr:col>
      <xdr:colOff>177800</xdr:colOff>
      <xdr:row>59</xdr:row>
      <xdr:rowOff>96012</xdr:rowOff>
    </xdr:to>
    <xdr:cxnSp macro="">
      <xdr:nvCxnSpPr>
        <xdr:cNvPr id="150" name="直線コネクタ 149"/>
        <xdr:cNvCxnSpPr/>
      </xdr:nvCxnSpPr>
      <xdr:spPr>
        <a:xfrm flipV="1">
          <a:off x="7861300" y="1019956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53213</xdr:rowOff>
    </xdr:from>
    <xdr:to>
      <xdr:col>36</xdr:col>
      <xdr:colOff>165100</xdr:colOff>
      <xdr:row>59</xdr:row>
      <xdr:rowOff>154813</xdr:rowOff>
    </xdr:to>
    <xdr:sp macro="" textlink="">
      <xdr:nvSpPr>
        <xdr:cNvPr id="151" name="楕円 150"/>
        <xdr:cNvSpPr/>
      </xdr:nvSpPr>
      <xdr:spPr>
        <a:xfrm>
          <a:off x="6921500" y="101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96012</xdr:rowOff>
    </xdr:from>
    <xdr:to>
      <xdr:col>41</xdr:col>
      <xdr:colOff>50800</xdr:colOff>
      <xdr:row>59</xdr:row>
      <xdr:rowOff>104013</xdr:rowOff>
    </xdr:to>
    <xdr:cxnSp macro="">
      <xdr:nvCxnSpPr>
        <xdr:cNvPr id="152" name="直線コネクタ 151"/>
        <xdr:cNvCxnSpPr/>
      </xdr:nvCxnSpPr>
      <xdr:spPr>
        <a:xfrm flipV="1">
          <a:off x="6972300" y="1021156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143336</xdr:rowOff>
    </xdr:from>
    <xdr:ext cx="469744" cy="259045"/>
    <xdr:sp macro="" textlink="">
      <xdr:nvSpPr>
        <xdr:cNvPr id="157" name="n_1mainValue【体育館・プール】&#10;一人当たり面積"/>
        <xdr:cNvSpPr txBox="1"/>
      </xdr:nvSpPr>
      <xdr:spPr>
        <a:xfrm>
          <a:off x="9391727" y="991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151337</xdr:rowOff>
    </xdr:from>
    <xdr:ext cx="469744" cy="259045"/>
    <xdr:sp macro="" textlink="">
      <xdr:nvSpPr>
        <xdr:cNvPr id="158" name="n_2mainValue【体育館・プール】&#10;一人当たり面積"/>
        <xdr:cNvSpPr txBox="1"/>
      </xdr:nvSpPr>
      <xdr:spPr>
        <a:xfrm>
          <a:off x="8515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163339</xdr:rowOff>
    </xdr:from>
    <xdr:ext cx="469744" cy="259045"/>
    <xdr:sp macro="" textlink="">
      <xdr:nvSpPr>
        <xdr:cNvPr id="159" name="n_3mainValue【体育館・プール】&#10;一人当たり面積"/>
        <xdr:cNvSpPr txBox="1"/>
      </xdr:nvSpPr>
      <xdr:spPr>
        <a:xfrm>
          <a:off x="7626427" y="993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171340</xdr:rowOff>
    </xdr:from>
    <xdr:ext cx="469744" cy="259045"/>
    <xdr:sp macro="" textlink="">
      <xdr:nvSpPr>
        <xdr:cNvPr id="160" name="n_4mainValue【体育館・プール】&#10;一人当たり面積"/>
        <xdr:cNvSpPr txBox="1"/>
      </xdr:nvSpPr>
      <xdr:spPr>
        <a:xfrm>
          <a:off x="6737427" y="99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02" name="楕円 201"/>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03" name="【福祉施設】&#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04" name="楕円 203"/>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105048</xdr:rowOff>
    </xdr:from>
    <xdr:to>
      <xdr:col>24</xdr:col>
      <xdr:colOff>63500</xdr:colOff>
      <xdr:row>81</xdr:row>
      <xdr:rowOff>140970</xdr:rowOff>
    </xdr:to>
    <xdr:cxnSp macro="">
      <xdr:nvCxnSpPr>
        <xdr:cNvPr id="205" name="直線コネクタ 204"/>
        <xdr:cNvCxnSpPr/>
      </xdr:nvCxnSpPr>
      <xdr:spPr>
        <a:xfrm>
          <a:off x="3797300" y="139924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206" name="楕円 205"/>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85</xdr:row>
      <xdr:rowOff>544</xdr:rowOff>
    </xdr:to>
    <xdr:cxnSp macro="">
      <xdr:nvCxnSpPr>
        <xdr:cNvPr id="207" name="直線コネクタ 206"/>
        <xdr:cNvCxnSpPr/>
      </xdr:nvCxnSpPr>
      <xdr:spPr>
        <a:xfrm flipV="1">
          <a:off x="2908300" y="13992498"/>
          <a:ext cx="889000" cy="5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85271</xdr:rowOff>
    </xdr:from>
    <xdr:to>
      <xdr:col>10</xdr:col>
      <xdr:colOff>165100</xdr:colOff>
      <xdr:row>85</xdr:row>
      <xdr:rowOff>15421</xdr:rowOff>
    </xdr:to>
    <xdr:sp macro="" textlink="">
      <xdr:nvSpPr>
        <xdr:cNvPr id="208" name="楕円 207"/>
        <xdr:cNvSpPr/>
      </xdr:nvSpPr>
      <xdr:spPr>
        <a:xfrm>
          <a:off x="196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136071</xdr:rowOff>
    </xdr:from>
    <xdr:to>
      <xdr:col>15</xdr:col>
      <xdr:colOff>50800</xdr:colOff>
      <xdr:row>85</xdr:row>
      <xdr:rowOff>544</xdr:rowOff>
    </xdr:to>
    <xdr:cxnSp macro="">
      <xdr:nvCxnSpPr>
        <xdr:cNvPr id="209" name="直線コネクタ 208"/>
        <xdr:cNvCxnSpPr/>
      </xdr:nvCxnSpPr>
      <xdr:spPr>
        <a:xfrm>
          <a:off x="2019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114663</xdr:rowOff>
    </xdr:from>
    <xdr:to>
      <xdr:col>6</xdr:col>
      <xdr:colOff>38100</xdr:colOff>
      <xdr:row>84</xdr:row>
      <xdr:rowOff>44813</xdr:rowOff>
    </xdr:to>
    <xdr:sp macro="" textlink="">
      <xdr:nvSpPr>
        <xdr:cNvPr id="210" name="楕円 209"/>
        <xdr:cNvSpPr/>
      </xdr:nvSpPr>
      <xdr:spPr>
        <a:xfrm>
          <a:off x="1079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165463</xdr:rowOff>
    </xdr:from>
    <xdr:to>
      <xdr:col>10</xdr:col>
      <xdr:colOff>114300</xdr:colOff>
      <xdr:row>84</xdr:row>
      <xdr:rowOff>136071</xdr:rowOff>
    </xdr:to>
    <xdr:cxnSp macro="">
      <xdr:nvCxnSpPr>
        <xdr:cNvPr id="211" name="直線コネクタ 210"/>
        <xdr:cNvCxnSpPr/>
      </xdr:nvCxnSpPr>
      <xdr:spPr>
        <a:xfrm>
          <a:off x="1130300" y="1439581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925</xdr:rowOff>
    </xdr:from>
    <xdr:ext cx="405111" cy="259045"/>
    <xdr:sp macro="" textlink="">
      <xdr:nvSpPr>
        <xdr:cNvPr id="216" name="n_1mainValue【福祉施設】&#10;有形固定資産減価償却率"/>
        <xdr:cNvSpPr txBox="1"/>
      </xdr:nvSpPr>
      <xdr:spPr>
        <a:xfrm>
          <a:off x="3582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217" name="n_2mainValue【福祉施設】&#10;有形固定資産減価償却率"/>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6548</xdr:rowOff>
    </xdr:from>
    <xdr:ext cx="405111" cy="259045"/>
    <xdr:sp macro="" textlink="">
      <xdr:nvSpPr>
        <xdr:cNvPr id="218" name="n_3mainValue【福祉施設】&#10;有形固定資産減価償却率"/>
        <xdr:cNvSpPr txBox="1"/>
      </xdr:nvSpPr>
      <xdr:spPr>
        <a:xfrm>
          <a:off x="1816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35940</xdr:rowOff>
    </xdr:from>
    <xdr:ext cx="405111" cy="259045"/>
    <xdr:sp macro="" textlink="">
      <xdr:nvSpPr>
        <xdr:cNvPr id="219" name="n_4mainValue【福祉施設】&#10;有形固定資産減価償却率"/>
        <xdr:cNvSpPr txBox="1"/>
      </xdr:nvSpPr>
      <xdr:spPr>
        <a:xfrm>
          <a:off x="927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105714</xdr:rowOff>
    </xdr:from>
    <xdr:to>
      <xdr:col>55</xdr:col>
      <xdr:colOff>50800</xdr:colOff>
      <xdr:row>86</xdr:row>
      <xdr:rowOff>35864</xdr:rowOff>
    </xdr:to>
    <xdr:sp macro="" textlink="">
      <xdr:nvSpPr>
        <xdr:cNvPr id="257" name="楕円 256"/>
        <xdr:cNvSpPr/>
      </xdr:nvSpPr>
      <xdr:spPr>
        <a:xfrm>
          <a:off x="104267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20641</xdr:rowOff>
    </xdr:from>
    <xdr:ext cx="469744" cy="259045"/>
    <xdr:sp macro="" textlink="">
      <xdr:nvSpPr>
        <xdr:cNvPr id="258" name="【福祉施設】&#10;一人当たり面積該当値テキスト"/>
        <xdr:cNvSpPr txBox="1"/>
      </xdr:nvSpPr>
      <xdr:spPr>
        <a:xfrm>
          <a:off x="10515600" y="145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106629</xdr:rowOff>
    </xdr:from>
    <xdr:to>
      <xdr:col>50</xdr:col>
      <xdr:colOff>165100</xdr:colOff>
      <xdr:row>86</xdr:row>
      <xdr:rowOff>36779</xdr:rowOff>
    </xdr:to>
    <xdr:sp macro="" textlink="">
      <xdr:nvSpPr>
        <xdr:cNvPr id="259" name="楕円 258"/>
        <xdr:cNvSpPr/>
      </xdr:nvSpPr>
      <xdr:spPr>
        <a:xfrm>
          <a:off x="9588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157429</xdr:rowOff>
    </xdr:to>
    <xdr:cxnSp macro="">
      <xdr:nvCxnSpPr>
        <xdr:cNvPr id="260" name="直線コネクタ 259"/>
        <xdr:cNvCxnSpPr/>
      </xdr:nvCxnSpPr>
      <xdr:spPr>
        <a:xfrm flipV="1">
          <a:off x="9639300" y="147297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107086</xdr:rowOff>
    </xdr:from>
    <xdr:to>
      <xdr:col>46</xdr:col>
      <xdr:colOff>38100</xdr:colOff>
      <xdr:row>86</xdr:row>
      <xdr:rowOff>37236</xdr:rowOff>
    </xdr:to>
    <xdr:sp macro="" textlink="">
      <xdr:nvSpPr>
        <xdr:cNvPr id="261" name="楕円 260"/>
        <xdr:cNvSpPr/>
      </xdr:nvSpPr>
      <xdr:spPr>
        <a:xfrm>
          <a:off x="8699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157429</xdr:rowOff>
    </xdr:from>
    <xdr:to>
      <xdr:col>50</xdr:col>
      <xdr:colOff>114300</xdr:colOff>
      <xdr:row>85</xdr:row>
      <xdr:rowOff>157886</xdr:rowOff>
    </xdr:to>
    <xdr:cxnSp macro="">
      <xdr:nvCxnSpPr>
        <xdr:cNvPr id="262" name="直線コネクタ 261"/>
        <xdr:cNvCxnSpPr/>
      </xdr:nvCxnSpPr>
      <xdr:spPr>
        <a:xfrm flipV="1">
          <a:off x="8750300" y="147306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108001</xdr:rowOff>
    </xdr:from>
    <xdr:to>
      <xdr:col>41</xdr:col>
      <xdr:colOff>101600</xdr:colOff>
      <xdr:row>86</xdr:row>
      <xdr:rowOff>38151</xdr:rowOff>
    </xdr:to>
    <xdr:sp macro="" textlink="">
      <xdr:nvSpPr>
        <xdr:cNvPr id="263" name="楕円 262"/>
        <xdr:cNvSpPr/>
      </xdr:nvSpPr>
      <xdr:spPr>
        <a:xfrm>
          <a:off x="7810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158801</xdr:rowOff>
    </xdr:to>
    <xdr:cxnSp macro="">
      <xdr:nvCxnSpPr>
        <xdr:cNvPr id="264" name="直線コネクタ 263"/>
        <xdr:cNvCxnSpPr/>
      </xdr:nvCxnSpPr>
      <xdr:spPr>
        <a:xfrm flipV="1">
          <a:off x="7861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77826</xdr:rowOff>
    </xdr:from>
    <xdr:to>
      <xdr:col>36</xdr:col>
      <xdr:colOff>165100</xdr:colOff>
      <xdr:row>86</xdr:row>
      <xdr:rowOff>7976</xdr:rowOff>
    </xdr:to>
    <xdr:sp macro="" textlink="">
      <xdr:nvSpPr>
        <xdr:cNvPr id="265" name="楕円 264"/>
        <xdr:cNvSpPr/>
      </xdr:nvSpPr>
      <xdr:spPr>
        <a:xfrm>
          <a:off x="6921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158801</xdr:rowOff>
    </xdr:to>
    <xdr:cxnSp macro="">
      <xdr:nvCxnSpPr>
        <xdr:cNvPr id="266" name="直線コネクタ 265"/>
        <xdr:cNvCxnSpPr/>
      </xdr:nvCxnSpPr>
      <xdr:spPr>
        <a:xfrm>
          <a:off x="6972300" y="147018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27906</xdr:rowOff>
    </xdr:from>
    <xdr:ext cx="469744" cy="259045"/>
    <xdr:sp macro="" textlink="">
      <xdr:nvSpPr>
        <xdr:cNvPr id="271" name="n_1mainValue【福祉施設】&#10;一人当たり面積"/>
        <xdr:cNvSpPr txBox="1"/>
      </xdr:nvSpPr>
      <xdr:spPr>
        <a:xfrm>
          <a:off x="93917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28363</xdr:rowOff>
    </xdr:from>
    <xdr:ext cx="469744" cy="259045"/>
    <xdr:sp macro="" textlink="">
      <xdr:nvSpPr>
        <xdr:cNvPr id="272" name="n_2mainValue【福祉施設】&#10;一人当たり面積"/>
        <xdr:cNvSpPr txBox="1"/>
      </xdr:nvSpPr>
      <xdr:spPr>
        <a:xfrm>
          <a:off x="8515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29278</xdr:rowOff>
    </xdr:from>
    <xdr:ext cx="469744" cy="259045"/>
    <xdr:sp macro="" textlink="">
      <xdr:nvSpPr>
        <xdr:cNvPr id="273" name="n_3mainValue【福祉施設】&#10;一人当たり面積"/>
        <xdr:cNvSpPr txBox="1"/>
      </xdr:nvSpPr>
      <xdr:spPr>
        <a:xfrm>
          <a:off x="7626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170553</xdr:rowOff>
    </xdr:from>
    <xdr:ext cx="469744" cy="259045"/>
    <xdr:sp macro="" textlink="">
      <xdr:nvSpPr>
        <xdr:cNvPr id="274" name="n_4mainValue【福祉施設】&#10;一人当たり面積"/>
        <xdr:cNvSpPr txBox="1"/>
      </xdr:nvSpPr>
      <xdr:spPr>
        <a:xfrm>
          <a:off x="6737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05"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149498</xdr:rowOff>
    </xdr:from>
    <xdr:to>
      <xdr:col>24</xdr:col>
      <xdr:colOff>114300</xdr:colOff>
      <xdr:row>104</xdr:row>
      <xdr:rowOff>79648</xdr:rowOff>
    </xdr:to>
    <xdr:sp macro="" textlink="">
      <xdr:nvSpPr>
        <xdr:cNvPr id="316" name="楕円 315"/>
        <xdr:cNvSpPr/>
      </xdr:nvSpPr>
      <xdr:spPr>
        <a:xfrm>
          <a:off x="4584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925</xdr:rowOff>
    </xdr:from>
    <xdr:ext cx="405111" cy="259045"/>
    <xdr:sp macro="" textlink="">
      <xdr:nvSpPr>
        <xdr:cNvPr id="317" name="【市民会館】&#10;有形固定資産減価償却率該当値テキスト"/>
        <xdr:cNvSpPr txBox="1"/>
      </xdr:nvSpPr>
      <xdr:spPr>
        <a:xfrm>
          <a:off x="4673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18" name="楕円 317"/>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28848</xdr:rowOff>
    </xdr:to>
    <xdr:cxnSp macro="">
      <xdr:nvCxnSpPr>
        <xdr:cNvPr id="319" name="直線コネクタ 318"/>
        <xdr:cNvCxnSpPr/>
      </xdr:nvCxnSpPr>
      <xdr:spPr>
        <a:xfrm>
          <a:off x="3797300" y="178384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320" name="楕円 319"/>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104</xdr:row>
      <xdr:rowOff>7620</xdr:rowOff>
    </xdr:to>
    <xdr:cxnSp macro="">
      <xdr:nvCxnSpPr>
        <xdr:cNvPr id="321" name="直線コネクタ 320"/>
        <xdr:cNvCxnSpPr/>
      </xdr:nvCxnSpPr>
      <xdr:spPr>
        <a:xfrm>
          <a:off x="2908300" y="178008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22" name="楕円 321"/>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141514</xdr:rowOff>
    </xdr:to>
    <xdr:cxnSp macro="">
      <xdr:nvCxnSpPr>
        <xdr:cNvPr id="323" name="直線コネクタ 322"/>
        <xdr:cNvCxnSpPr/>
      </xdr:nvCxnSpPr>
      <xdr:spPr>
        <a:xfrm>
          <a:off x="2019300" y="177763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24" name="楕円 323"/>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117021</xdr:rowOff>
    </xdr:to>
    <xdr:cxnSp macro="">
      <xdr:nvCxnSpPr>
        <xdr:cNvPr id="325" name="直線コネクタ 324"/>
        <xdr:cNvCxnSpPr/>
      </xdr:nvCxnSpPr>
      <xdr:spPr>
        <a:xfrm>
          <a:off x="1130300" y="1777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326" name="n_1aveValue【市民会館】&#10;有形固定資産減価償却率"/>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27" name="n_2ave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28" name="n_3ave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329" name="n_4aveValue【市民会館】&#10;有形固定資産減価償却率"/>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330"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331" name="n_2mainValue【市民会館】&#10;有形固定資産減価償却率"/>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32" name="n_3mainValue【市民会館】&#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333" name="n_4mainValue【市民会館】&#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64"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43906</xdr:rowOff>
    </xdr:from>
    <xdr:to>
      <xdr:col>55</xdr:col>
      <xdr:colOff>50800</xdr:colOff>
      <xdr:row>106</xdr:row>
      <xdr:rowOff>145506</xdr:rowOff>
    </xdr:to>
    <xdr:sp macro="" textlink="">
      <xdr:nvSpPr>
        <xdr:cNvPr id="375" name="楕円 374"/>
        <xdr:cNvSpPr/>
      </xdr:nvSpPr>
      <xdr:spPr>
        <a:xfrm>
          <a:off x="104267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22333</xdr:rowOff>
    </xdr:from>
    <xdr:ext cx="469744" cy="259045"/>
    <xdr:sp macro="" textlink="">
      <xdr:nvSpPr>
        <xdr:cNvPr id="376" name="【市民会館】&#10;一人当たり面積該当値テキスト"/>
        <xdr:cNvSpPr txBox="1"/>
      </xdr:nvSpPr>
      <xdr:spPr>
        <a:xfrm>
          <a:off x="10515600" y="181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50437</xdr:rowOff>
    </xdr:from>
    <xdr:to>
      <xdr:col>50</xdr:col>
      <xdr:colOff>165100</xdr:colOff>
      <xdr:row>106</xdr:row>
      <xdr:rowOff>152037</xdr:rowOff>
    </xdr:to>
    <xdr:sp macro="" textlink="">
      <xdr:nvSpPr>
        <xdr:cNvPr id="377" name="楕円 376"/>
        <xdr:cNvSpPr/>
      </xdr:nvSpPr>
      <xdr:spPr>
        <a:xfrm>
          <a:off x="9588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94706</xdr:rowOff>
    </xdr:from>
    <xdr:to>
      <xdr:col>55</xdr:col>
      <xdr:colOff>0</xdr:colOff>
      <xdr:row>106</xdr:row>
      <xdr:rowOff>101237</xdr:rowOff>
    </xdr:to>
    <xdr:cxnSp macro="">
      <xdr:nvCxnSpPr>
        <xdr:cNvPr id="378" name="直線コネクタ 377"/>
        <xdr:cNvCxnSpPr/>
      </xdr:nvCxnSpPr>
      <xdr:spPr>
        <a:xfrm flipV="1">
          <a:off x="9639300" y="182684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54792</xdr:rowOff>
    </xdr:from>
    <xdr:to>
      <xdr:col>46</xdr:col>
      <xdr:colOff>38100</xdr:colOff>
      <xdr:row>106</xdr:row>
      <xdr:rowOff>156392</xdr:rowOff>
    </xdr:to>
    <xdr:sp macro="" textlink="">
      <xdr:nvSpPr>
        <xdr:cNvPr id="379" name="楕円 378"/>
        <xdr:cNvSpPr/>
      </xdr:nvSpPr>
      <xdr:spPr>
        <a:xfrm>
          <a:off x="8699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101237</xdr:rowOff>
    </xdr:from>
    <xdr:to>
      <xdr:col>50</xdr:col>
      <xdr:colOff>114300</xdr:colOff>
      <xdr:row>106</xdr:row>
      <xdr:rowOff>105592</xdr:rowOff>
    </xdr:to>
    <xdr:cxnSp macro="">
      <xdr:nvCxnSpPr>
        <xdr:cNvPr id="380" name="直線コネクタ 379"/>
        <xdr:cNvCxnSpPr/>
      </xdr:nvCxnSpPr>
      <xdr:spPr>
        <a:xfrm flipV="1">
          <a:off x="8750300" y="182749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381" name="楕円 380"/>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105592</xdr:rowOff>
    </xdr:from>
    <xdr:to>
      <xdr:col>45</xdr:col>
      <xdr:colOff>177800</xdr:colOff>
      <xdr:row>106</xdr:row>
      <xdr:rowOff>114300</xdr:rowOff>
    </xdr:to>
    <xdr:cxnSp macro="">
      <xdr:nvCxnSpPr>
        <xdr:cNvPr id="382" name="直線コネクタ 381"/>
        <xdr:cNvCxnSpPr/>
      </xdr:nvCxnSpPr>
      <xdr:spPr>
        <a:xfrm flipV="1">
          <a:off x="7861300" y="182792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68943</xdr:rowOff>
    </xdr:from>
    <xdr:to>
      <xdr:col>36</xdr:col>
      <xdr:colOff>165100</xdr:colOff>
      <xdr:row>106</xdr:row>
      <xdr:rowOff>170543</xdr:rowOff>
    </xdr:to>
    <xdr:sp macro="" textlink="">
      <xdr:nvSpPr>
        <xdr:cNvPr id="383" name="楕円 382"/>
        <xdr:cNvSpPr/>
      </xdr:nvSpPr>
      <xdr:spPr>
        <a:xfrm>
          <a:off x="6921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119743</xdr:rowOff>
    </xdr:to>
    <xdr:cxnSp macro="">
      <xdr:nvCxnSpPr>
        <xdr:cNvPr id="384" name="直線コネクタ 383"/>
        <xdr:cNvCxnSpPr/>
      </xdr:nvCxnSpPr>
      <xdr:spPr>
        <a:xfrm flipV="1">
          <a:off x="6972300" y="182880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385" name="n_1aveValue【市民会館】&#10;一人当たり面積"/>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86"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87"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88"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168564</xdr:rowOff>
    </xdr:from>
    <xdr:ext cx="469744" cy="259045"/>
    <xdr:sp macro="" textlink="">
      <xdr:nvSpPr>
        <xdr:cNvPr id="389" name="n_1mainValue【市民会館】&#10;一人当たり面積"/>
        <xdr:cNvSpPr txBox="1"/>
      </xdr:nvSpPr>
      <xdr:spPr>
        <a:xfrm>
          <a:off x="9391727" y="179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147519</xdr:rowOff>
    </xdr:from>
    <xdr:ext cx="469744" cy="259045"/>
    <xdr:sp macro="" textlink="">
      <xdr:nvSpPr>
        <xdr:cNvPr id="390" name="n_2mainValue【市民会館】&#10;一人当たり面積"/>
        <xdr:cNvSpPr txBox="1"/>
      </xdr:nvSpPr>
      <xdr:spPr>
        <a:xfrm>
          <a:off x="8515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391" name="n_3mainValue【市民会館】&#10;一人当たり面積"/>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161670</xdr:rowOff>
    </xdr:from>
    <xdr:ext cx="469744" cy="259045"/>
    <xdr:sp macro="" textlink="">
      <xdr:nvSpPr>
        <xdr:cNvPr id="392" name="n_4mainValue【市民会館】&#10;一人当たり面積"/>
        <xdr:cNvSpPr txBox="1"/>
      </xdr:nvSpPr>
      <xdr:spPr>
        <a:xfrm>
          <a:off x="6737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8" name="直線コネクタ 417"/>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9"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20" name="直線コネクタ 419"/>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21"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22" name="直線コネクタ 421"/>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23"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4" name="フローチャート: 判断 423"/>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5" name="フローチャート: 判断 42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6" name="フローチャート: 判断 425"/>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7" name="フローチャート: 判断 426"/>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8" name="フローチャート: 判断 427"/>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34" name="楕円 433"/>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35" name="【一般廃棄物処理施設】&#10;有形固定資産減価償却率該当値テキスト"/>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36" name="楕円 435"/>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139881</xdr:rowOff>
    </xdr:from>
    <xdr:to>
      <xdr:col>85</xdr:col>
      <xdr:colOff>127000</xdr:colOff>
      <xdr:row>35</xdr:row>
      <xdr:rowOff>12519</xdr:rowOff>
    </xdr:to>
    <xdr:cxnSp macro="">
      <xdr:nvCxnSpPr>
        <xdr:cNvPr id="437" name="直線コネクタ 436"/>
        <xdr:cNvCxnSpPr/>
      </xdr:nvCxnSpPr>
      <xdr:spPr>
        <a:xfrm>
          <a:off x="15481300" y="59691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44994</xdr:rowOff>
    </xdr:from>
    <xdr:to>
      <xdr:col>76</xdr:col>
      <xdr:colOff>165100</xdr:colOff>
      <xdr:row>34</xdr:row>
      <xdr:rowOff>146594</xdr:rowOff>
    </xdr:to>
    <xdr:sp macro="" textlink="">
      <xdr:nvSpPr>
        <xdr:cNvPr id="438" name="楕円 437"/>
        <xdr:cNvSpPr/>
      </xdr:nvSpPr>
      <xdr:spPr>
        <a:xfrm>
          <a:off x="14541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95794</xdr:rowOff>
    </xdr:from>
    <xdr:to>
      <xdr:col>81</xdr:col>
      <xdr:colOff>50800</xdr:colOff>
      <xdr:row>34</xdr:row>
      <xdr:rowOff>139881</xdr:rowOff>
    </xdr:to>
    <xdr:cxnSp macro="">
      <xdr:nvCxnSpPr>
        <xdr:cNvPr id="439" name="直線コネクタ 438"/>
        <xdr:cNvCxnSpPr/>
      </xdr:nvCxnSpPr>
      <xdr:spPr>
        <a:xfrm>
          <a:off x="14592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xdr:rowOff>
    </xdr:from>
    <xdr:to>
      <xdr:col>72</xdr:col>
      <xdr:colOff>38100</xdr:colOff>
      <xdr:row>34</xdr:row>
      <xdr:rowOff>102507</xdr:rowOff>
    </xdr:to>
    <xdr:sp macro="" textlink="">
      <xdr:nvSpPr>
        <xdr:cNvPr id="440" name="楕円 439"/>
        <xdr:cNvSpPr/>
      </xdr:nvSpPr>
      <xdr:spPr>
        <a:xfrm>
          <a:off x="13652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51707</xdr:rowOff>
    </xdr:from>
    <xdr:to>
      <xdr:col>76</xdr:col>
      <xdr:colOff>114300</xdr:colOff>
      <xdr:row>34</xdr:row>
      <xdr:rowOff>95794</xdr:rowOff>
    </xdr:to>
    <xdr:cxnSp macro="">
      <xdr:nvCxnSpPr>
        <xdr:cNvPr id="441" name="直線コネクタ 440"/>
        <xdr:cNvCxnSpPr/>
      </xdr:nvCxnSpPr>
      <xdr:spPr>
        <a:xfrm>
          <a:off x="13703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2"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3"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4"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446" name="n_1mainValue【一般廃棄物処理施設】&#10;有形固定資産減価償却率"/>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163121</xdr:rowOff>
    </xdr:from>
    <xdr:ext cx="405111" cy="259045"/>
    <xdr:sp macro="" textlink="">
      <xdr:nvSpPr>
        <xdr:cNvPr id="447" name="n_2mainValue【一般廃棄物処理施設】&#10;有形固定資産減価償却率"/>
        <xdr:cNvSpPr txBox="1"/>
      </xdr:nvSpPr>
      <xdr:spPr>
        <a:xfrm>
          <a:off x="14389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119034</xdr:rowOff>
    </xdr:from>
    <xdr:ext cx="405111" cy="259045"/>
    <xdr:sp macro="" textlink="">
      <xdr:nvSpPr>
        <xdr:cNvPr id="448" name="n_3mainValue【一般廃棄物処理施設】&#10;有形固定資産減価償却率"/>
        <xdr:cNvSpPr txBox="1"/>
      </xdr:nvSpPr>
      <xdr:spPr>
        <a:xfrm>
          <a:off x="13500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4" name="直線コネクタ 473"/>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5"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6" name="直線コネクタ 475"/>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77"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78" name="直線コネクタ 477"/>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79"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80" name="フローチャート: 判断 479"/>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1" name="フローチャート: 判断 480"/>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2" name="フローチャート: 判断 481"/>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3" name="フローチャート: 判断 482"/>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4" name="フローチャート: 判断 483"/>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60474</xdr:rowOff>
    </xdr:from>
    <xdr:to>
      <xdr:col>116</xdr:col>
      <xdr:colOff>114300</xdr:colOff>
      <xdr:row>39</xdr:row>
      <xdr:rowOff>162074</xdr:rowOff>
    </xdr:to>
    <xdr:sp macro="" textlink="">
      <xdr:nvSpPr>
        <xdr:cNvPr id="490" name="楕円 489"/>
        <xdr:cNvSpPr/>
      </xdr:nvSpPr>
      <xdr:spPr>
        <a:xfrm>
          <a:off x="22110700" y="67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38901</xdr:rowOff>
    </xdr:from>
    <xdr:ext cx="599010" cy="259045"/>
    <xdr:sp macro="" textlink="">
      <xdr:nvSpPr>
        <xdr:cNvPr id="491" name="【一般廃棄物処理施設】&#10;一人当たり有形固定資産（償却資産）額該当値テキスト"/>
        <xdr:cNvSpPr txBox="1"/>
      </xdr:nvSpPr>
      <xdr:spPr>
        <a:xfrm>
          <a:off x="22199600" y="67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38322</xdr:rowOff>
    </xdr:from>
    <xdr:to>
      <xdr:col>112</xdr:col>
      <xdr:colOff>38100</xdr:colOff>
      <xdr:row>39</xdr:row>
      <xdr:rowOff>139922</xdr:rowOff>
    </xdr:to>
    <xdr:sp macro="" textlink="">
      <xdr:nvSpPr>
        <xdr:cNvPr id="492" name="楕円 491"/>
        <xdr:cNvSpPr/>
      </xdr:nvSpPr>
      <xdr:spPr>
        <a:xfrm>
          <a:off x="21272500" y="67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89122</xdr:rowOff>
    </xdr:from>
    <xdr:to>
      <xdr:col>116</xdr:col>
      <xdr:colOff>63500</xdr:colOff>
      <xdr:row>39</xdr:row>
      <xdr:rowOff>111274</xdr:rowOff>
    </xdr:to>
    <xdr:cxnSp macro="">
      <xdr:nvCxnSpPr>
        <xdr:cNvPr id="493" name="直線コネクタ 492"/>
        <xdr:cNvCxnSpPr/>
      </xdr:nvCxnSpPr>
      <xdr:spPr>
        <a:xfrm>
          <a:off x="21323300" y="6775672"/>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41680</xdr:rowOff>
    </xdr:from>
    <xdr:to>
      <xdr:col>107</xdr:col>
      <xdr:colOff>101600</xdr:colOff>
      <xdr:row>39</xdr:row>
      <xdr:rowOff>143280</xdr:rowOff>
    </xdr:to>
    <xdr:sp macro="" textlink="">
      <xdr:nvSpPr>
        <xdr:cNvPr id="494" name="楕円 493"/>
        <xdr:cNvSpPr/>
      </xdr:nvSpPr>
      <xdr:spPr>
        <a:xfrm>
          <a:off x="20383500" y="67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89122</xdr:rowOff>
    </xdr:from>
    <xdr:to>
      <xdr:col>111</xdr:col>
      <xdr:colOff>177800</xdr:colOff>
      <xdr:row>39</xdr:row>
      <xdr:rowOff>92480</xdr:rowOff>
    </xdr:to>
    <xdr:cxnSp macro="">
      <xdr:nvCxnSpPr>
        <xdr:cNvPr id="495" name="直線コネクタ 494"/>
        <xdr:cNvCxnSpPr/>
      </xdr:nvCxnSpPr>
      <xdr:spPr>
        <a:xfrm flipV="1">
          <a:off x="20434300" y="6775672"/>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50520</xdr:rowOff>
    </xdr:from>
    <xdr:to>
      <xdr:col>102</xdr:col>
      <xdr:colOff>165100</xdr:colOff>
      <xdr:row>39</xdr:row>
      <xdr:rowOff>152120</xdr:rowOff>
    </xdr:to>
    <xdr:sp macro="" textlink="">
      <xdr:nvSpPr>
        <xdr:cNvPr id="496" name="楕円 495"/>
        <xdr:cNvSpPr/>
      </xdr:nvSpPr>
      <xdr:spPr>
        <a:xfrm>
          <a:off x="19494500" y="67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92480</xdr:rowOff>
    </xdr:from>
    <xdr:to>
      <xdr:col>107</xdr:col>
      <xdr:colOff>50800</xdr:colOff>
      <xdr:row>39</xdr:row>
      <xdr:rowOff>101320</xdr:rowOff>
    </xdr:to>
    <xdr:cxnSp macro="">
      <xdr:nvCxnSpPr>
        <xdr:cNvPr id="497" name="直線コネクタ 496"/>
        <xdr:cNvCxnSpPr/>
      </xdr:nvCxnSpPr>
      <xdr:spPr>
        <a:xfrm flipV="1">
          <a:off x="19545300" y="677903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98"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99"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00"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01"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131049</xdr:rowOff>
    </xdr:from>
    <xdr:ext cx="599010" cy="259045"/>
    <xdr:sp macro="" textlink="">
      <xdr:nvSpPr>
        <xdr:cNvPr id="502" name="n_1mainValue【一般廃棄物処理施設】&#10;一人当たり有形固定資産（償却資産）額"/>
        <xdr:cNvSpPr txBox="1"/>
      </xdr:nvSpPr>
      <xdr:spPr>
        <a:xfrm>
          <a:off x="21011095" y="681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159807</xdr:rowOff>
    </xdr:from>
    <xdr:ext cx="599010" cy="259045"/>
    <xdr:sp macro="" textlink="">
      <xdr:nvSpPr>
        <xdr:cNvPr id="503" name="n_2mainValue【一般廃棄物処理施設】&#10;一人当たり有形固定資産（償却資産）額"/>
        <xdr:cNvSpPr txBox="1"/>
      </xdr:nvSpPr>
      <xdr:spPr>
        <a:xfrm>
          <a:off x="20134795" y="65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143247</xdr:rowOff>
    </xdr:from>
    <xdr:ext cx="599010" cy="259045"/>
    <xdr:sp macro="" textlink="">
      <xdr:nvSpPr>
        <xdr:cNvPr id="504" name="n_3mainValue【一般廃棄物処理施設】&#10;一人当たり有形固定資産（償却資産）額"/>
        <xdr:cNvSpPr txBox="1"/>
      </xdr:nvSpPr>
      <xdr:spPr>
        <a:xfrm>
          <a:off x="19245795" y="682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0" name="直線コネクタ 529"/>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2" name="直線コネクタ 53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3"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4" name="直線コネクタ 533"/>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35"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36" name="フローチャート: 判断 535"/>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7" name="フローチャート: 判断 53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38" name="フローチャート: 判断 537"/>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9" name="フローチャート: 判断 5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0" name="フローチャート: 判断 539"/>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546" name="楕円 545"/>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547"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48" name="楕円 547"/>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549" name="直線コネクタ 548"/>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50" name="楕円 549"/>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51" name="直線コネクタ 550"/>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552" name="楕円 551"/>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553" name="直線コネクタ 552"/>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554" name="楕円 553"/>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81643</xdr:rowOff>
    </xdr:to>
    <xdr:cxnSp macro="">
      <xdr:nvCxnSpPr>
        <xdr:cNvPr id="555" name="直線コネクタ 554"/>
        <xdr:cNvCxnSpPr/>
      </xdr:nvCxnSpPr>
      <xdr:spPr>
        <a:xfrm>
          <a:off x="12814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6"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57"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8"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559"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60"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1"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562"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563"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85" name="直線コネクタ 584"/>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8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87" name="直線コネクタ 58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88"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89" name="直線コネクタ 588"/>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90"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91" name="フローチャート: 判断 590"/>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92" name="フローチャート: 判断 591"/>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93" name="フローチャート: 判断 592"/>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94" name="フローチャート: 判断 593"/>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95" name="フローチャート: 判断 594"/>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601" name="楕円 600"/>
        <xdr:cNvSpPr/>
      </xdr:nvSpPr>
      <xdr:spPr>
        <a:xfrm>
          <a:off x="22110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165879</xdr:rowOff>
    </xdr:from>
    <xdr:ext cx="469744" cy="259045"/>
    <xdr:sp macro="" textlink="">
      <xdr:nvSpPr>
        <xdr:cNvPr id="602" name="【保健センター・保健所】&#10;一人当たり面積該当値テキスト"/>
        <xdr:cNvSpPr txBox="1"/>
      </xdr:nvSpPr>
      <xdr:spPr>
        <a:xfrm>
          <a:off x="22199600" y="10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603" name="楕円 602"/>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134874</xdr:rowOff>
    </xdr:to>
    <xdr:cxnSp macro="">
      <xdr:nvCxnSpPr>
        <xdr:cNvPr id="604" name="直線コネクタ 603"/>
        <xdr:cNvCxnSpPr/>
      </xdr:nvCxnSpPr>
      <xdr:spPr>
        <a:xfrm flipV="1">
          <a:off x="21323300" y="107602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05" name="楕円 604"/>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62</xdr:row>
      <xdr:rowOff>137160</xdr:rowOff>
    </xdr:to>
    <xdr:cxnSp macro="">
      <xdr:nvCxnSpPr>
        <xdr:cNvPr id="606" name="直線コネクタ 605"/>
        <xdr:cNvCxnSpPr/>
      </xdr:nvCxnSpPr>
      <xdr:spPr>
        <a:xfrm flipV="1">
          <a:off x="20434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88646</xdr:rowOff>
    </xdr:from>
    <xdr:to>
      <xdr:col>102</xdr:col>
      <xdr:colOff>165100</xdr:colOff>
      <xdr:row>63</xdr:row>
      <xdr:rowOff>18796</xdr:rowOff>
    </xdr:to>
    <xdr:sp macro="" textlink="">
      <xdr:nvSpPr>
        <xdr:cNvPr id="607" name="楕円 606"/>
        <xdr:cNvSpPr/>
      </xdr:nvSpPr>
      <xdr:spPr>
        <a:xfrm>
          <a:off x="19494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139446</xdr:rowOff>
    </xdr:to>
    <xdr:cxnSp macro="">
      <xdr:nvCxnSpPr>
        <xdr:cNvPr id="608" name="直線コネクタ 607"/>
        <xdr:cNvCxnSpPr/>
      </xdr:nvCxnSpPr>
      <xdr:spPr>
        <a:xfrm flipV="1">
          <a:off x="19545300" y="107670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09" name="楕円 608"/>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139446</xdr:rowOff>
    </xdr:from>
    <xdr:to>
      <xdr:col>102</xdr:col>
      <xdr:colOff>114300</xdr:colOff>
      <xdr:row>62</xdr:row>
      <xdr:rowOff>141732</xdr:rowOff>
    </xdr:to>
    <xdr:cxnSp macro="">
      <xdr:nvCxnSpPr>
        <xdr:cNvPr id="610" name="直線コネクタ 609"/>
        <xdr:cNvCxnSpPr/>
      </xdr:nvCxnSpPr>
      <xdr:spPr>
        <a:xfrm flipV="1">
          <a:off x="18656300" y="1076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611"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12"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613"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14"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615" name="n_1mainValue【保健センター・保健所】&#10;一人当たり面積"/>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16"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9923</xdr:rowOff>
    </xdr:from>
    <xdr:ext cx="469744" cy="259045"/>
    <xdr:sp macro="" textlink="">
      <xdr:nvSpPr>
        <xdr:cNvPr id="617" name="n_3mainValue【保健センター・保健所】&#10;一人当たり面積"/>
        <xdr:cNvSpPr txBox="1"/>
      </xdr:nvSpPr>
      <xdr:spPr>
        <a:xfrm>
          <a:off x="19310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18" name="n_4mainValue【保健センター・保健所】&#10;一人当たり面積"/>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43" name="直線コネクタ 642"/>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46"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47" name="直線コネクタ 646"/>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9" name="フローチャート: 判断 6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50" name="フローチャート: 判断 64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51" name="フローチャート: 判断 65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52" name="フローチャート: 判断 65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53" name="フローチャート: 判断 652"/>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659" name="楕円 658"/>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660" name="【消防施設】&#10;有形固定資産減価償却率該当値テキスト"/>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103505</xdr:rowOff>
    </xdr:from>
    <xdr:to>
      <xdr:col>81</xdr:col>
      <xdr:colOff>101600</xdr:colOff>
      <xdr:row>84</xdr:row>
      <xdr:rowOff>33655</xdr:rowOff>
    </xdr:to>
    <xdr:sp macro="" textlink="">
      <xdr:nvSpPr>
        <xdr:cNvPr id="661" name="楕円 660"/>
        <xdr:cNvSpPr/>
      </xdr:nvSpPr>
      <xdr:spPr>
        <a:xfrm>
          <a:off x="15430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154305</xdr:rowOff>
    </xdr:from>
    <xdr:to>
      <xdr:col>85</xdr:col>
      <xdr:colOff>127000</xdr:colOff>
      <xdr:row>84</xdr:row>
      <xdr:rowOff>9525</xdr:rowOff>
    </xdr:to>
    <xdr:cxnSp macro="">
      <xdr:nvCxnSpPr>
        <xdr:cNvPr id="662" name="直線コネクタ 661"/>
        <xdr:cNvCxnSpPr/>
      </xdr:nvCxnSpPr>
      <xdr:spPr>
        <a:xfrm>
          <a:off x="15481300" y="143846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663" name="楕円 662"/>
        <xdr:cNvSpPr/>
      </xdr:nvSpPr>
      <xdr:spPr>
        <a:xfrm>
          <a:off x="14541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123825</xdr:rowOff>
    </xdr:from>
    <xdr:to>
      <xdr:col>81</xdr:col>
      <xdr:colOff>50800</xdr:colOff>
      <xdr:row>83</xdr:row>
      <xdr:rowOff>154305</xdr:rowOff>
    </xdr:to>
    <xdr:cxnSp macro="">
      <xdr:nvCxnSpPr>
        <xdr:cNvPr id="664" name="直線コネクタ 663"/>
        <xdr:cNvCxnSpPr/>
      </xdr:nvCxnSpPr>
      <xdr:spPr>
        <a:xfrm>
          <a:off x="14592300" y="1435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5" name="楕円 664"/>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123825</xdr:rowOff>
    </xdr:to>
    <xdr:cxnSp macro="">
      <xdr:nvCxnSpPr>
        <xdr:cNvPr id="666" name="直線コネクタ 665"/>
        <xdr:cNvCxnSpPr/>
      </xdr:nvCxnSpPr>
      <xdr:spPr>
        <a:xfrm>
          <a:off x="13703300" y="14325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162561</xdr:rowOff>
    </xdr:from>
    <xdr:to>
      <xdr:col>67</xdr:col>
      <xdr:colOff>101600</xdr:colOff>
      <xdr:row>77</xdr:row>
      <xdr:rowOff>92711</xdr:rowOff>
    </xdr:to>
    <xdr:sp macro="" textlink="">
      <xdr:nvSpPr>
        <xdr:cNvPr id="667" name="楕円 666"/>
        <xdr:cNvSpPr/>
      </xdr:nvSpPr>
      <xdr:spPr>
        <a:xfrm>
          <a:off x="12763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41911</xdr:rowOff>
    </xdr:from>
    <xdr:to>
      <xdr:col>71</xdr:col>
      <xdr:colOff>177800</xdr:colOff>
      <xdr:row>83</xdr:row>
      <xdr:rowOff>95250</xdr:rowOff>
    </xdr:to>
    <xdr:cxnSp macro="">
      <xdr:nvCxnSpPr>
        <xdr:cNvPr id="668" name="直線コネクタ 667"/>
        <xdr:cNvCxnSpPr/>
      </xdr:nvCxnSpPr>
      <xdr:spPr>
        <a:xfrm>
          <a:off x="12814300" y="13243561"/>
          <a:ext cx="889000" cy="108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6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7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71"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672"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24782</xdr:rowOff>
    </xdr:from>
    <xdr:ext cx="405111" cy="259045"/>
    <xdr:sp macro="" textlink="">
      <xdr:nvSpPr>
        <xdr:cNvPr id="673" name="n_1mainValue【消防施設】&#10;有形固定資産減価償却率"/>
        <xdr:cNvSpPr txBox="1"/>
      </xdr:nvSpPr>
      <xdr:spPr>
        <a:xfrm>
          <a:off x="15266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674" name="n_2mainValue【消防施設】&#10;有形固定資産減価償却率"/>
        <xdr:cNvSpPr txBox="1"/>
      </xdr:nvSpPr>
      <xdr:spPr>
        <a:xfrm>
          <a:off x="14389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5" name="n_3mainValue【消防施設】&#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109237</xdr:rowOff>
    </xdr:from>
    <xdr:ext cx="405111" cy="259045"/>
    <xdr:sp macro="" textlink="">
      <xdr:nvSpPr>
        <xdr:cNvPr id="676" name="n_4mainValue【消防施設】&#10;有形固定資産減価償却率"/>
        <xdr:cNvSpPr txBox="1"/>
      </xdr:nvSpPr>
      <xdr:spPr>
        <a:xfrm>
          <a:off x="126117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700" name="直線コネクタ 699"/>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2" name="直線コネクタ 70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3"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4" name="直線コネクタ 703"/>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705"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06" name="フローチャート: 判断 705"/>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07" name="フローチャート: 判断 706"/>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8" name="フローチャート: 判断 70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09" name="フローチャート: 判断 708"/>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10" name="フローチャート: 判断 709"/>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716" name="楕円 715"/>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717" name="【消防施設】&#10;一人当たり面積該当値テキスト"/>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8" name="楕円 71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152400</xdr:rowOff>
    </xdr:to>
    <xdr:cxnSp macro="">
      <xdr:nvCxnSpPr>
        <xdr:cNvPr id="719" name="直線コネクタ 718"/>
        <xdr:cNvCxnSpPr/>
      </xdr:nvCxnSpPr>
      <xdr:spPr>
        <a:xfrm flipV="1">
          <a:off x="21323300" y="1455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720" name="楕円 719"/>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156211</xdr:rowOff>
    </xdr:to>
    <xdr:cxnSp macro="">
      <xdr:nvCxnSpPr>
        <xdr:cNvPr id="721" name="直線コネクタ 720"/>
        <xdr:cNvCxnSpPr/>
      </xdr:nvCxnSpPr>
      <xdr:spPr>
        <a:xfrm flipV="1">
          <a:off x="20434300" y="1455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80645</xdr:rowOff>
    </xdr:from>
    <xdr:to>
      <xdr:col>102</xdr:col>
      <xdr:colOff>165100</xdr:colOff>
      <xdr:row>85</xdr:row>
      <xdr:rowOff>10795</xdr:rowOff>
    </xdr:to>
    <xdr:sp macro="" textlink="">
      <xdr:nvSpPr>
        <xdr:cNvPr id="722" name="楕円 721"/>
        <xdr:cNvSpPr/>
      </xdr:nvSpPr>
      <xdr:spPr>
        <a:xfrm>
          <a:off x="19494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84</xdr:row>
      <xdr:rowOff>156211</xdr:rowOff>
    </xdr:to>
    <xdr:cxnSp macro="">
      <xdr:nvCxnSpPr>
        <xdr:cNvPr id="723" name="直線コネクタ 722"/>
        <xdr:cNvCxnSpPr/>
      </xdr:nvCxnSpPr>
      <xdr:spPr>
        <a:xfrm>
          <a:off x="19545300" y="145332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724" name="楕円 723"/>
        <xdr:cNvSpPr/>
      </xdr:nvSpPr>
      <xdr:spPr>
        <a:xfrm>
          <a:off x="18605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131445</xdr:rowOff>
    </xdr:from>
    <xdr:to>
      <xdr:col>102</xdr:col>
      <xdr:colOff>114300</xdr:colOff>
      <xdr:row>85</xdr:row>
      <xdr:rowOff>123825</xdr:rowOff>
    </xdr:to>
    <xdr:cxnSp macro="">
      <xdr:nvCxnSpPr>
        <xdr:cNvPr id="725" name="直線コネクタ 724"/>
        <xdr:cNvCxnSpPr/>
      </xdr:nvCxnSpPr>
      <xdr:spPr>
        <a:xfrm flipV="1">
          <a:off x="18656300" y="145332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26"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7"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28"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29"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26688</xdr:rowOff>
    </xdr:from>
    <xdr:ext cx="469744" cy="259045"/>
    <xdr:sp macro="" textlink="">
      <xdr:nvSpPr>
        <xdr:cNvPr id="731" name="n_2mainValue【消防施設】&#10;一人当たり面積"/>
        <xdr:cNvSpPr txBox="1"/>
      </xdr:nvSpPr>
      <xdr:spPr>
        <a:xfrm>
          <a:off x="20199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1922</xdr:rowOff>
    </xdr:from>
    <xdr:ext cx="469744" cy="259045"/>
    <xdr:sp macro="" textlink="">
      <xdr:nvSpPr>
        <xdr:cNvPr id="732" name="n_3mainValue【消防施設】&#10;一人当たり面積"/>
        <xdr:cNvSpPr txBox="1"/>
      </xdr:nvSpPr>
      <xdr:spPr>
        <a:xfrm>
          <a:off x="19310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733" name="n_4mainValue【消防施設】&#10;一人当たり面積"/>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9" name="直線コネクタ 75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3" name="直線コネクタ 76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64"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65" name="フローチャート: 判断 764"/>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66" name="フローチャート: 判断 765"/>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67" name="フローチャート: 判断 76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68" name="フローチャート: 判断 767"/>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69" name="フローチャート: 判断 768"/>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775" name="楕円 774"/>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776" name="【庁舎】&#10;有形固定資産減価償却率該当値テキスト"/>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777" name="楕円 776"/>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82731</xdr:rowOff>
    </xdr:to>
    <xdr:cxnSp macro="">
      <xdr:nvCxnSpPr>
        <xdr:cNvPr id="778" name="直線コネクタ 777"/>
        <xdr:cNvCxnSpPr/>
      </xdr:nvCxnSpPr>
      <xdr:spPr>
        <a:xfrm>
          <a:off x="15481300" y="1841318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779" name="楕円 778"/>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68036</xdr:rowOff>
    </xdr:to>
    <xdr:cxnSp macro="">
      <xdr:nvCxnSpPr>
        <xdr:cNvPr id="780" name="直線コネクタ 779"/>
        <xdr:cNvCxnSpPr/>
      </xdr:nvCxnSpPr>
      <xdr:spPr>
        <a:xfrm>
          <a:off x="14592300" y="183984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781" name="楕円 780"/>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131718</xdr:rowOff>
    </xdr:to>
    <xdr:cxnSp macro="">
      <xdr:nvCxnSpPr>
        <xdr:cNvPr id="782" name="直線コネクタ 781"/>
        <xdr:cNvCxnSpPr/>
      </xdr:nvCxnSpPr>
      <xdr:spPr>
        <a:xfrm flipV="1">
          <a:off x="13703300" y="1839848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783" name="楕円 782"/>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131718</xdr:rowOff>
    </xdr:to>
    <xdr:cxnSp macro="">
      <xdr:nvCxnSpPr>
        <xdr:cNvPr id="784" name="直線コネクタ 783"/>
        <xdr:cNvCxnSpPr/>
      </xdr:nvCxnSpPr>
      <xdr:spPr>
        <a:xfrm>
          <a:off x="12814300" y="18445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85"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86"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87"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88"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789" name="n_1mainValue【庁舎】&#10;有形固定資産減価償却率"/>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790" name="n_2mainValue【庁舎】&#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791" name="n_3mainValue【庁舎】&#10;有形固定資産減価償却率"/>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792" name="n_4mainValue【庁舎】&#10;有形固定資産減価償却率"/>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14" name="テキスト ボックス 81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6" name="テキスト ボックス 8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18" name="直線コネクタ 817"/>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1"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2" name="直線コネクタ 82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23"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24" name="フローチャート: 判断 823"/>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25" name="フローチャート: 判断 824"/>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26" name="フローチャート: 判断 825"/>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27" name="フローチャート: 判断 826"/>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28" name="フローチャート: 判断 827"/>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91858</xdr:rowOff>
    </xdr:from>
    <xdr:to>
      <xdr:col>116</xdr:col>
      <xdr:colOff>114300</xdr:colOff>
      <xdr:row>109</xdr:row>
      <xdr:rowOff>22008</xdr:rowOff>
    </xdr:to>
    <xdr:sp macro="" textlink="">
      <xdr:nvSpPr>
        <xdr:cNvPr id="834" name="楕円 833"/>
        <xdr:cNvSpPr/>
      </xdr:nvSpPr>
      <xdr:spPr>
        <a:xfrm>
          <a:off x="22110700" y="18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835" name="【庁舎】&#10;一人当たり面積該当値テキスト"/>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92838</xdr:rowOff>
    </xdr:from>
    <xdr:to>
      <xdr:col>112</xdr:col>
      <xdr:colOff>38100</xdr:colOff>
      <xdr:row>109</xdr:row>
      <xdr:rowOff>22988</xdr:rowOff>
    </xdr:to>
    <xdr:sp macro="" textlink="">
      <xdr:nvSpPr>
        <xdr:cNvPr id="836" name="楕円 835"/>
        <xdr:cNvSpPr/>
      </xdr:nvSpPr>
      <xdr:spPr>
        <a:xfrm>
          <a:off x="21272500" y="186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142658</xdr:rowOff>
    </xdr:from>
    <xdr:to>
      <xdr:col>116</xdr:col>
      <xdr:colOff>63500</xdr:colOff>
      <xdr:row>108</xdr:row>
      <xdr:rowOff>143638</xdr:rowOff>
    </xdr:to>
    <xdr:cxnSp macro="">
      <xdr:nvCxnSpPr>
        <xdr:cNvPr id="837" name="直線コネクタ 836"/>
        <xdr:cNvCxnSpPr/>
      </xdr:nvCxnSpPr>
      <xdr:spPr>
        <a:xfrm flipV="1">
          <a:off x="21323300" y="1865925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93490</xdr:rowOff>
    </xdr:from>
    <xdr:to>
      <xdr:col>107</xdr:col>
      <xdr:colOff>101600</xdr:colOff>
      <xdr:row>109</xdr:row>
      <xdr:rowOff>23640</xdr:rowOff>
    </xdr:to>
    <xdr:sp macro="" textlink="">
      <xdr:nvSpPr>
        <xdr:cNvPr id="838" name="楕円 837"/>
        <xdr:cNvSpPr/>
      </xdr:nvSpPr>
      <xdr:spPr>
        <a:xfrm>
          <a:off x="20383500" y="18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143638</xdr:rowOff>
    </xdr:from>
    <xdr:to>
      <xdr:col>111</xdr:col>
      <xdr:colOff>177800</xdr:colOff>
      <xdr:row>108</xdr:row>
      <xdr:rowOff>144290</xdr:rowOff>
    </xdr:to>
    <xdr:cxnSp macro="">
      <xdr:nvCxnSpPr>
        <xdr:cNvPr id="839" name="直線コネクタ 838"/>
        <xdr:cNvCxnSpPr/>
      </xdr:nvCxnSpPr>
      <xdr:spPr>
        <a:xfrm flipV="1">
          <a:off x="20434300" y="1866023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94633</xdr:rowOff>
    </xdr:from>
    <xdr:to>
      <xdr:col>102</xdr:col>
      <xdr:colOff>165100</xdr:colOff>
      <xdr:row>109</xdr:row>
      <xdr:rowOff>24783</xdr:rowOff>
    </xdr:to>
    <xdr:sp macro="" textlink="">
      <xdr:nvSpPr>
        <xdr:cNvPr id="840" name="楕円 839"/>
        <xdr:cNvSpPr/>
      </xdr:nvSpPr>
      <xdr:spPr>
        <a:xfrm>
          <a:off x="19494500" y="18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144290</xdr:rowOff>
    </xdr:from>
    <xdr:to>
      <xdr:col>107</xdr:col>
      <xdr:colOff>50800</xdr:colOff>
      <xdr:row>108</xdr:row>
      <xdr:rowOff>145433</xdr:rowOff>
    </xdr:to>
    <xdr:cxnSp macro="">
      <xdr:nvCxnSpPr>
        <xdr:cNvPr id="841" name="直線コネクタ 840"/>
        <xdr:cNvCxnSpPr/>
      </xdr:nvCxnSpPr>
      <xdr:spPr>
        <a:xfrm flipV="1">
          <a:off x="19545300" y="186608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95286</xdr:rowOff>
    </xdr:from>
    <xdr:to>
      <xdr:col>98</xdr:col>
      <xdr:colOff>38100</xdr:colOff>
      <xdr:row>109</xdr:row>
      <xdr:rowOff>25436</xdr:rowOff>
    </xdr:to>
    <xdr:sp macro="" textlink="">
      <xdr:nvSpPr>
        <xdr:cNvPr id="842" name="楕円 841"/>
        <xdr:cNvSpPr/>
      </xdr:nvSpPr>
      <xdr:spPr>
        <a:xfrm>
          <a:off x="18605500" y="186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145433</xdr:rowOff>
    </xdr:from>
    <xdr:to>
      <xdr:col>102</xdr:col>
      <xdr:colOff>114300</xdr:colOff>
      <xdr:row>108</xdr:row>
      <xdr:rowOff>146086</xdr:rowOff>
    </xdr:to>
    <xdr:cxnSp macro="">
      <xdr:nvCxnSpPr>
        <xdr:cNvPr id="843" name="直線コネクタ 842"/>
        <xdr:cNvCxnSpPr/>
      </xdr:nvCxnSpPr>
      <xdr:spPr>
        <a:xfrm flipV="1">
          <a:off x="18656300" y="186620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44"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45"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46"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47"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14115</xdr:rowOff>
    </xdr:from>
    <xdr:ext cx="469744" cy="259045"/>
    <xdr:sp macro="" textlink="">
      <xdr:nvSpPr>
        <xdr:cNvPr id="848" name="n_1mainValue【庁舎】&#10;一人当たり面積"/>
        <xdr:cNvSpPr txBox="1"/>
      </xdr:nvSpPr>
      <xdr:spPr>
        <a:xfrm>
          <a:off x="21075727" y="187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14767</xdr:rowOff>
    </xdr:from>
    <xdr:ext cx="469744" cy="259045"/>
    <xdr:sp macro="" textlink="">
      <xdr:nvSpPr>
        <xdr:cNvPr id="849" name="n_2mainValue【庁舎】&#10;一人当たり面積"/>
        <xdr:cNvSpPr txBox="1"/>
      </xdr:nvSpPr>
      <xdr:spPr>
        <a:xfrm>
          <a:off x="20199427" y="18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15910</xdr:rowOff>
    </xdr:from>
    <xdr:ext cx="469744" cy="259045"/>
    <xdr:sp macro="" textlink="">
      <xdr:nvSpPr>
        <xdr:cNvPr id="850" name="n_3mainValue【庁舎】&#10;一人当たり面積"/>
        <xdr:cNvSpPr txBox="1"/>
      </xdr:nvSpPr>
      <xdr:spPr>
        <a:xfrm>
          <a:off x="19310427" y="18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16563</xdr:rowOff>
    </xdr:from>
    <xdr:ext cx="469744" cy="259045"/>
    <xdr:sp macro="" textlink="">
      <xdr:nvSpPr>
        <xdr:cNvPr id="851" name="n_4mainValue【庁舎】&#10;一人当たり面積"/>
        <xdr:cNvSpPr txBox="1"/>
      </xdr:nvSpPr>
      <xdr:spPr>
        <a:xfrm>
          <a:off x="18421427" y="187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各施設の一人あたり面積については，類似団体と比べ低くなっており，過去に過剰な投資を行わず健全な投資を行っていたといえる。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ほとんどの類型において，有形固定資産減価償却率は類似団体平均を下回っているものの，庁舎の有形固定資産減価償却率については類似団体平均を大きく上回っている。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体育施設の一人当たり面積が類似団体と比較して大きくなっているが，町内住民のほか，島外からのスポーツ合宿施設として多くの人が利用する施設である。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その他施設についても，維持管理経費の増加に留意しつつ，公共施設等総合管理計画等に基づき，適正な管理に努めていきたい。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外海離島にあり，人口減少や，高齢化（元年度末　</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歳以上人口割合　</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％）が進んでいることに加え，小規模農家による農業が基幹産業であることから，財政基盤が弱く，類似団体平均を下回っている。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行政改革大網に基づき，組織の見直し，投資的経費や人件費等の歳出の抑制を進めるとともに，税収の徴収率向上を中心とする歳入確保に努める。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経常収支比率については，昨年度と比較し，人件費・扶助費が低下したことから，</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％となったが，義務的経費が占める割合は高く，類似団体平均を上回っている。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職員数の抑制による人件費の削減，新規地方債発行の抑制による公債費の縮小，また扶助費の関しては，社会保障等に関する経費の見直しを行い，義務的経費の削減に努める。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111760</xdr:rowOff>
    </xdr:to>
    <xdr:cxnSp macro="">
      <xdr:nvCxnSpPr>
        <xdr:cNvPr id="129" name="直線コネクタ 128"/>
        <xdr:cNvCxnSpPr/>
      </xdr:nvCxnSpPr>
      <xdr:spPr>
        <a:xfrm flipV="1">
          <a:off x="4114800" y="110025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109220</xdr:rowOff>
    </xdr:to>
    <xdr:cxnSp macro="">
      <xdr:nvCxnSpPr>
        <xdr:cNvPr id="132" name="直線コネクタ 131"/>
        <xdr:cNvCxnSpPr/>
      </xdr:nvCxnSpPr>
      <xdr:spPr>
        <a:xfrm flipV="1">
          <a:off x="3225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109220</xdr:rowOff>
    </xdr:to>
    <xdr:cxnSp macro="">
      <xdr:nvCxnSpPr>
        <xdr:cNvPr id="135" name="直線コネクタ 134"/>
        <xdr:cNvCxnSpPr/>
      </xdr:nvCxnSpPr>
      <xdr:spPr>
        <a:xfrm>
          <a:off x="2336800" y="110700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97282</xdr:rowOff>
    </xdr:to>
    <xdr:cxnSp macro="">
      <xdr:nvCxnSpPr>
        <xdr:cNvPr id="138" name="直線コネクタ 137"/>
        <xdr:cNvCxnSpPr/>
      </xdr:nvCxnSpPr>
      <xdr:spPr>
        <a:xfrm>
          <a:off x="1447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8" name="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49"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2" name="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4" name="楕円 153"/>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5" name="テキスト ボックス 154"/>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人件費総額については，類似団体平均とほぼ同額となっている。今後については，職員数の抑制など定員管理を進めるとともに，給与形態についても見直しを図り，経費の削減に努める。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物件費総額については，類似団体平均より低い数値で推移している。ごみ処理業務や消防業務を一部事務組合で行っているため，類似団体平均を下回っていると考えられる。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134872</xdr:rowOff>
    </xdr:from>
    <xdr:to>
      <xdr:col>23</xdr:col>
      <xdr:colOff>133350</xdr:colOff>
      <xdr:row>82</xdr:row>
      <xdr:rowOff>145687</xdr:rowOff>
    </xdr:to>
    <xdr:cxnSp macro="">
      <xdr:nvCxnSpPr>
        <xdr:cNvPr id="194" name="直線コネクタ 193"/>
        <xdr:cNvCxnSpPr/>
      </xdr:nvCxnSpPr>
      <xdr:spPr>
        <a:xfrm>
          <a:off x="4114800" y="14193772"/>
          <a:ext cx="838200" cy="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134872</xdr:rowOff>
    </xdr:from>
    <xdr:to>
      <xdr:col>19</xdr:col>
      <xdr:colOff>133350</xdr:colOff>
      <xdr:row>82</xdr:row>
      <xdr:rowOff>153939</xdr:rowOff>
    </xdr:to>
    <xdr:cxnSp macro="">
      <xdr:nvCxnSpPr>
        <xdr:cNvPr id="197" name="直線コネクタ 196"/>
        <xdr:cNvCxnSpPr/>
      </xdr:nvCxnSpPr>
      <xdr:spPr>
        <a:xfrm flipV="1">
          <a:off x="3225800" y="14193772"/>
          <a:ext cx="8890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126220</xdr:rowOff>
    </xdr:from>
    <xdr:to>
      <xdr:col>15</xdr:col>
      <xdr:colOff>82550</xdr:colOff>
      <xdr:row>82</xdr:row>
      <xdr:rowOff>153939</xdr:rowOff>
    </xdr:to>
    <xdr:cxnSp macro="">
      <xdr:nvCxnSpPr>
        <xdr:cNvPr id="200" name="直線コネクタ 199"/>
        <xdr:cNvCxnSpPr/>
      </xdr:nvCxnSpPr>
      <xdr:spPr>
        <a:xfrm>
          <a:off x="2336800" y="14185120"/>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60987</xdr:rowOff>
    </xdr:from>
    <xdr:to>
      <xdr:col>11</xdr:col>
      <xdr:colOff>31750</xdr:colOff>
      <xdr:row>82</xdr:row>
      <xdr:rowOff>126220</xdr:rowOff>
    </xdr:to>
    <xdr:cxnSp macro="">
      <xdr:nvCxnSpPr>
        <xdr:cNvPr id="203" name="直線コネクタ 202"/>
        <xdr:cNvCxnSpPr/>
      </xdr:nvCxnSpPr>
      <xdr:spPr>
        <a:xfrm>
          <a:off x="1447800" y="14119887"/>
          <a:ext cx="8890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94887</xdr:rowOff>
    </xdr:from>
    <xdr:to>
      <xdr:col>23</xdr:col>
      <xdr:colOff>184150</xdr:colOff>
      <xdr:row>83</xdr:row>
      <xdr:rowOff>25037</xdr:rowOff>
    </xdr:to>
    <xdr:sp macro="" textlink="">
      <xdr:nvSpPr>
        <xdr:cNvPr id="213" name="楕円 212"/>
        <xdr:cNvSpPr/>
      </xdr:nvSpPr>
      <xdr:spPr>
        <a:xfrm>
          <a:off x="4902200" y="141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111414</xdr:rowOff>
    </xdr:from>
    <xdr:ext cx="762000" cy="259045"/>
    <xdr:sp macro="" textlink="">
      <xdr:nvSpPr>
        <xdr:cNvPr id="214" name="人件費・物件費等の状況該当値テキスト"/>
        <xdr:cNvSpPr txBox="1"/>
      </xdr:nvSpPr>
      <xdr:spPr>
        <a:xfrm>
          <a:off x="5041900" y="1399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84072</xdr:rowOff>
    </xdr:from>
    <xdr:to>
      <xdr:col>19</xdr:col>
      <xdr:colOff>184150</xdr:colOff>
      <xdr:row>83</xdr:row>
      <xdr:rowOff>14222</xdr:rowOff>
    </xdr:to>
    <xdr:sp macro="" textlink="">
      <xdr:nvSpPr>
        <xdr:cNvPr id="215" name="楕円 214"/>
        <xdr:cNvSpPr/>
      </xdr:nvSpPr>
      <xdr:spPr>
        <a:xfrm>
          <a:off x="4064000" y="14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24399</xdr:rowOff>
    </xdr:from>
    <xdr:ext cx="736600" cy="259045"/>
    <xdr:sp macro="" textlink="">
      <xdr:nvSpPr>
        <xdr:cNvPr id="216" name="テキスト ボックス 215"/>
        <xdr:cNvSpPr txBox="1"/>
      </xdr:nvSpPr>
      <xdr:spPr>
        <a:xfrm>
          <a:off x="3733800" y="1391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103139</xdr:rowOff>
    </xdr:from>
    <xdr:to>
      <xdr:col>15</xdr:col>
      <xdr:colOff>133350</xdr:colOff>
      <xdr:row>83</xdr:row>
      <xdr:rowOff>33289</xdr:rowOff>
    </xdr:to>
    <xdr:sp macro="" textlink="">
      <xdr:nvSpPr>
        <xdr:cNvPr id="217" name="楕円 216"/>
        <xdr:cNvSpPr/>
      </xdr:nvSpPr>
      <xdr:spPr>
        <a:xfrm>
          <a:off x="3175000" y="141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43466</xdr:rowOff>
    </xdr:from>
    <xdr:ext cx="762000" cy="259045"/>
    <xdr:sp macro="" textlink="">
      <xdr:nvSpPr>
        <xdr:cNvPr id="218" name="テキスト ボックス 217"/>
        <xdr:cNvSpPr txBox="1"/>
      </xdr:nvSpPr>
      <xdr:spPr>
        <a:xfrm>
          <a:off x="2844800" y="139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75420</xdr:rowOff>
    </xdr:from>
    <xdr:to>
      <xdr:col>11</xdr:col>
      <xdr:colOff>82550</xdr:colOff>
      <xdr:row>83</xdr:row>
      <xdr:rowOff>5570</xdr:rowOff>
    </xdr:to>
    <xdr:sp macro="" textlink="">
      <xdr:nvSpPr>
        <xdr:cNvPr id="219" name="楕円 218"/>
        <xdr:cNvSpPr/>
      </xdr:nvSpPr>
      <xdr:spPr>
        <a:xfrm>
          <a:off x="2286000" y="141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15747</xdr:rowOff>
    </xdr:from>
    <xdr:ext cx="762000" cy="259045"/>
    <xdr:sp macro="" textlink="">
      <xdr:nvSpPr>
        <xdr:cNvPr id="220" name="テキスト ボックス 219"/>
        <xdr:cNvSpPr txBox="1"/>
      </xdr:nvSpPr>
      <xdr:spPr>
        <a:xfrm>
          <a:off x="1955800" y="139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10187</xdr:rowOff>
    </xdr:from>
    <xdr:to>
      <xdr:col>7</xdr:col>
      <xdr:colOff>31750</xdr:colOff>
      <xdr:row>82</xdr:row>
      <xdr:rowOff>111787</xdr:rowOff>
    </xdr:to>
    <xdr:sp macro="" textlink="">
      <xdr:nvSpPr>
        <xdr:cNvPr id="221" name="楕円 220"/>
        <xdr:cNvSpPr/>
      </xdr:nvSpPr>
      <xdr:spPr>
        <a:xfrm>
          <a:off x="1397000" y="140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121964</xdr:rowOff>
    </xdr:from>
    <xdr:ext cx="762000" cy="259045"/>
    <xdr:sp macro="" textlink="">
      <xdr:nvSpPr>
        <xdr:cNvPr id="222" name="テキスト ボックス 221"/>
        <xdr:cNvSpPr txBox="1"/>
      </xdr:nvSpPr>
      <xdr:spPr>
        <a:xfrm>
          <a:off x="1066800" y="138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今後については，各種手当の総点検を行うなど，より一層の給与の適正化に努める。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85</xdr:row>
      <xdr:rowOff>128270</xdr:rowOff>
    </xdr:to>
    <xdr:cxnSp macro="">
      <xdr:nvCxnSpPr>
        <xdr:cNvPr id="256" name="直線コネクタ 255"/>
        <xdr:cNvCxnSpPr/>
      </xdr:nvCxnSpPr>
      <xdr:spPr>
        <a:xfrm>
          <a:off x="16179800" y="1458891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71966</xdr:rowOff>
    </xdr:to>
    <xdr:cxnSp macro="">
      <xdr:nvCxnSpPr>
        <xdr:cNvPr id="259" name="直線コネクタ 258"/>
        <xdr:cNvCxnSpPr/>
      </xdr:nvCxnSpPr>
      <xdr:spPr>
        <a:xfrm flipV="1">
          <a:off x="15290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152400</xdr:rowOff>
    </xdr:to>
    <xdr:cxnSp macro="">
      <xdr:nvCxnSpPr>
        <xdr:cNvPr id="262" name="直線コネクタ 261"/>
        <xdr:cNvCxnSpPr/>
      </xdr:nvCxnSpPr>
      <xdr:spPr>
        <a:xfrm flipV="1">
          <a:off x="14401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85</xdr:row>
      <xdr:rowOff>152400</xdr:rowOff>
    </xdr:to>
    <xdr:cxnSp macro="">
      <xdr:nvCxnSpPr>
        <xdr:cNvPr id="265" name="直線コネクタ 264"/>
        <xdr:cNvCxnSpPr/>
      </xdr:nvCxnSpPr>
      <xdr:spPr>
        <a:xfrm>
          <a:off x="13512800" y="1470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5" name="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6"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77" name="楕円 276"/>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78" name="テキスト ボックス 277"/>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3" name="楕円 282"/>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4" name="テキスト ボックス 283"/>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年度から令和元年度にかけ，職員の採用が増加したため，類似団体平均を上回っている。また，保育所等を町立で運営していることも類似団体平均を上回っている要因だと考えられる。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今後については，行政改革大網に基づく職員数の適正管理や，業務の電子化等を含めた組織の見直しを図り，数値の減少に努める。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106712</xdr:rowOff>
    </xdr:from>
    <xdr:to>
      <xdr:col>81</xdr:col>
      <xdr:colOff>44450</xdr:colOff>
      <xdr:row>61</xdr:row>
      <xdr:rowOff>119983</xdr:rowOff>
    </xdr:to>
    <xdr:cxnSp macro="">
      <xdr:nvCxnSpPr>
        <xdr:cNvPr id="315" name="直線コネクタ 314"/>
        <xdr:cNvCxnSpPr/>
      </xdr:nvCxnSpPr>
      <xdr:spPr>
        <a:xfrm>
          <a:off x="16179800" y="10565162"/>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66294</xdr:rowOff>
    </xdr:from>
    <xdr:to>
      <xdr:col>77</xdr:col>
      <xdr:colOff>44450</xdr:colOff>
      <xdr:row>61</xdr:row>
      <xdr:rowOff>106712</xdr:rowOff>
    </xdr:to>
    <xdr:cxnSp macro="">
      <xdr:nvCxnSpPr>
        <xdr:cNvPr id="318" name="直線コネクタ 317"/>
        <xdr:cNvCxnSpPr/>
      </xdr:nvCxnSpPr>
      <xdr:spPr>
        <a:xfrm>
          <a:off x="15290800" y="10524744"/>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41561</xdr:rowOff>
    </xdr:from>
    <xdr:to>
      <xdr:col>72</xdr:col>
      <xdr:colOff>203200</xdr:colOff>
      <xdr:row>61</xdr:row>
      <xdr:rowOff>66294</xdr:rowOff>
    </xdr:to>
    <xdr:cxnSp macro="">
      <xdr:nvCxnSpPr>
        <xdr:cNvPr id="321" name="直線コネクタ 320"/>
        <xdr:cNvCxnSpPr/>
      </xdr:nvCxnSpPr>
      <xdr:spPr>
        <a:xfrm>
          <a:off x="14401800" y="10500011"/>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41561</xdr:rowOff>
    </xdr:from>
    <xdr:to>
      <xdr:col>68</xdr:col>
      <xdr:colOff>152400</xdr:colOff>
      <xdr:row>61</xdr:row>
      <xdr:rowOff>45180</xdr:rowOff>
    </xdr:to>
    <xdr:cxnSp macro="">
      <xdr:nvCxnSpPr>
        <xdr:cNvPr id="324" name="直線コネクタ 323"/>
        <xdr:cNvCxnSpPr/>
      </xdr:nvCxnSpPr>
      <xdr:spPr>
        <a:xfrm flipV="1">
          <a:off x="13512800" y="1050001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69183</xdr:rowOff>
    </xdr:from>
    <xdr:to>
      <xdr:col>81</xdr:col>
      <xdr:colOff>95250</xdr:colOff>
      <xdr:row>61</xdr:row>
      <xdr:rowOff>170783</xdr:rowOff>
    </xdr:to>
    <xdr:sp macro="" textlink="">
      <xdr:nvSpPr>
        <xdr:cNvPr id="334" name="楕円 333"/>
        <xdr:cNvSpPr/>
      </xdr:nvSpPr>
      <xdr:spPr>
        <a:xfrm>
          <a:off x="16967200" y="105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41260</xdr:rowOff>
    </xdr:from>
    <xdr:ext cx="762000" cy="259045"/>
    <xdr:sp macro="" textlink="">
      <xdr:nvSpPr>
        <xdr:cNvPr id="335" name="定員管理の状況該当値テキスト"/>
        <xdr:cNvSpPr txBox="1"/>
      </xdr:nvSpPr>
      <xdr:spPr>
        <a:xfrm>
          <a:off x="17106900" y="10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55912</xdr:rowOff>
    </xdr:from>
    <xdr:to>
      <xdr:col>77</xdr:col>
      <xdr:colOff>95250</xdr:colOff>
      <xdr:row>61</xdr:row>
      <xdr:rowOff>157512</xdr:rowOff>
    </xdr:to>
    <xdr:sp macro="" textlink="">
      <xdr:nvSpPr>
        <xdr:cNvPr id="336" name="楕円 335"/>
        <xdr:cNvSpPr/>
      </xdr:nvSpPr>
      <xdr:spPr>
        <a:xfrm>
          <a:off x="16129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142289</xdr:rowOff>
    </xdr:from>
    <xdr:ext cx="736600" cy="259045"/>
    <xdr:sp macro="" textlink="">
      <xdr:nvSpPr>
        <xdr:cNvPr id="337" name="テキスト ボックス 336"/>
        <xdr:cNvSpPr txBox="1"/>
      </xdr:nvSpPr>
      <xdr:spPr>
        <a:xfrm>
          <a:off x="15798800" y="1060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15494</xdr:rowOff>
    </xdr:from>
    <xdr:to>
      <xdr:col>73</xdr:col>
      <xdr:colOff>44450</xdr:colOff>
      <xdr:row>61</xdr:row>
      <xdr:rowOff>117094</xdr:rowOff>
    </xdr:to>
    <xdr:sp macro="" textlink="">
      <xdr:nvSpPr>
        <xdr:cNvPr id="338" name="楕円 337"/>
        <xdr:cNvSpPr/>
      </xdr:nvSpPr>
      <xdr:spPr>
        <a:xfrm>
          <a:off x="15240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127271</xdr:rowOff>
    </xdr:from>
    <xdr:ext cx="762000" cy="259045"/>
    <xdr:sp macro="" textlink="">
      <xdr:nvSpPr>
        <xdr:cNvPr id="339" name="テキスト ボックス 338"/>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162211</xdr:rowOff>
    </xdr:from>
    <xdr:to>
      <xdr:col>68</xdr:col>
      <xdr:colOff>203200</xdr:colOff>
      <xdr:row>61</xdr:row>
      <xdr:rowOff>92361</xdr:rowOff>
    </xdr:to>
    <xdr:sp macro="" textlink="">
      <xdr:nvSpPr>
        <xdr:cNvPr id="340" name="楕円 339"/>
        <xdr:cNvSpPr/>
      </xdr:nvSpPr>
      <xdr:spPr>
        <a:xfrm>
          <a:off x="14351000" y="10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102538</xdr:rowOff>
    </xdr:from>
    <xdr:ext cx="762000" cy="259045"/>
    <xdr:sp macro="" textlink="">
      <xdr:nvSpPr>
        <xdr:cNvPr id="341" name="テキスト ボックス 340"/>
        <xdr:cNvSpPr txBox="1"/>
      </xdr:nvSpPr>
      <xdr:spPr>
        <a:xfrm>
          <a:off x="14020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165830</xdr:rowOff>
    </xdr:from>
    <xdr:to>
      <xdr:col>64</xdr:col>
      <xdr:colOff>152400</xdr:colOff>
      <xdr:row>61</xdr:row>
      <xdr:rowOff>95980</xdr:rowOff>
    </xdr:to>
    <xdr:sp macro="" textlink="">
      <xdr:nvSpPr>
        <xdr:cNvPr id="342" name="楕円 341"/>
        <xdr:cNvSpPr/>
      </xdr:nvSpPr>
      <xdr:spPr>
        <a:xfrm>
          <a:off x="134620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80757</xdr:rowOff>
    </xdr:from>
    <xdr:ext cx="762000" cy="259045"/>
    <xdr:sp macro="" textlink="">
      <xdr:nvSpPr>
        <xdr:cNvPr id="343" name="テキスト ボックス 342"/>
        <xdr:cNvSpPr txBox="1"/>
      </xdr:nvSpPr>
      <xdr:spPr>
        <a:xfrm>
          <a:off x="13131800" y="105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近年，新規発行が増加していた老朽化した公共施設等の更新に伴う地方債の償還が開始されたことから，数値が上昇したと考えられる。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％まで低下させることを目標に，町債の新規発行を抑制し，公債費の削減に努める。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64008</xdr:rowOff>
    </xdr:to>
    <xdr:cxnSp macro="">
      <xdr:nvCxnSpPr>
        <xdr:cNvPr id="374" name="直線コネクタ 373"/>
        <xdr:cNvCxnSpPr/>
      </xdr:nvCxnSpPr>
      <xdr:spPr>
        <a:xfrm>
          <a:off x="16179800" y="72311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30226</xdr:rowOff>
    </xdr:to>
    <xdr:cxnSp macro="">
      <xdr:nvCxnSpPr>
        <xdr:cNvPr id="377" name="直線コネクタ 376"/>
        <xdr:cNvCxnSpPr/>
      </xdr:nvCxnSpPr>
      <xdr:spPr>
        <a:xfrm>
          <a:off x="15290800" y="71828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153416</xdr:rowOff>
    </xdr:to>
    <xdr:cxnSp macro="">
      <xdr:nvCxnSpPr>
        <xdr:cNvPr id="380" name="直線コネクタ 379"/>
        <xdr:cNvCxnSpPr/>
      </xdr:nvCxnSpPr>
      <xdr:spPr>
        <a:xfrm>
          <a:off x="14401800" y="71249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105156</xdr:rowOff>
    </xdr:to>
    <xdr:cxnSp macro="">
      <xdr:nvCxnSpPr>
        <xdr:cNvPr id="383" name="直線コネクタ 382"/>
        <xdr:cNvCxnSpPr/>
      </xdr:nvCxnSpPr>
      <xdr:spPr>
        <a:xfrm flipV="1">
          <a:off x="13512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3" name="楕円 392"/>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4"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5" name="楕円 394"/>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6" name="テキスト ボックス 395"/>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397" name="楕円 396"/>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398" name="テキスト ボックス 397"/>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9" name="楕円 398"/>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0" name="テキスト ボックス 399"/>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1" name="楕円 400"/>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402" name="テキスト ボックス 401"/>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将来負担額については，定年退職者の減少により，退職手当負担見込額が減少したことから，全体として比率が減少した。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依然として，類似団体平均より高い数値で推移しているため，新規事業の点検を行い，地方債の発行を抑制し，財政の健全化に努める。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150767</xdr:rowOff>
    </xdr:from>
    <xdr:to>
      <xdr:col>81</xdr:col>
      <xdr:colOff>44450</xdr:colOff>
      <xdr:row>15</xdr:row>
      <xdr:rowOff>58601</xdr:rowOff>
    </xdr:to>
    <xdr:cxnSp macro="">
      <xdr:nvCxnSpPr>
        <xdr:cNvPr id="438" name="直線コネクタ 437"/>
        <xdr:cNvCxnSpPr/>
      </xdr:nvCxnSpPr>
      <xdr:spPr>
        <a:xfrm flipV="1">
          <a:off x="16179800" y="255106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58601</xdr:rowOff>
    </xdr:to>
    <xdr:cxnSp macro="">
      <xdr:nvCxnSpPr>
        <xdr:cNvPr id="441" name="直線コネクタ 440"/>
        <xdr:cNvCxnSpPr/>
      </xdr:nvCxnSpPr>
      <xdr:spPr>
        <a:xfrm>
          <a:off x="15290800" y="257175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0</xdr:rowOff>
    </xdr:from>
    <xdr:to>
      <xdr:col>72</xdr:col>
      <xdr:colOff>203200</xdr:colOff>
      <xdr:row>15</xdr:row>
      <xdr:rowOff>101116</xdr:rowOff>
    </xdr:to>
    <xdr:cxnSp macro="">
      <xdr:nvCxnSpPr>
        <xdr:cNvPr id="444" name="直線コネクタ 443"/>
        <xdr:cNvCxnSpPr/>
      </xdr:nvCxnSpPr>
      <xdr:spPr>
        <a:xfrm flipV="1">
          <a:off x="14401800" y="2571750"/>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101116</xdr:rowOff>
    </xdr:from>
    <xdr:to>
      <xdr:col>68</xdr:col>
      <xdr:colOff>152400</xdr:colOff>
      <xdr:row>15</xdr:row>
      <xdr:rowOff>104563</xdr:rowOff>
    </xdr:to>
    <xdr:cxnSp macro="">
      <xdr:nvCxnSpPr>
        <xdr:cNvPr id="447" name="直線コネクタ 446"/>
        <xdr:cNvCxnSpPr/>
      </xdr:nvCxnSpPr>
      <xdr:spPr>
        <a:xfrm flipV="1">
          <a:off x="13512800" y="26728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99967</xdr:rowOff>
    </xdr:from>
    <xdr:to>
      <xdr:col>81</xdr:col>
      <xdr:colOff>95250</xdr:colOff>
      <xdr:row>15</xdr:row>
      <xdr:rowOff>30117</xdr:rowOff>
    </xdr:to>
    <xdr:sp macro="" textlink="">
      <xdr:nvSpPr>
        <xdr:cNvPr id="457" name="楕円 456"/>
        <xdr:cNvSpPr/>
      </xdr:nvSpPr>
      <xdr:spPr>
        <a:xfrm>
          <a:off x="169672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72044</xdr:rowOff>
    </xdr:from>
    <xdr:ext cx="762000" cy="259045"/>
    <xdr:sp macro="" textlink="">
      <xdr:nvSpPr>
        <xdr:cNvPr id="458" name="将来負担の状況該当値テキスト"/>
        <xdr:cNvSpPr txBox="1"/>
      </xdr:nvSpPr>
      <xdr:spPr>
        <a:xfrm>
          <a:off x="17106900" y="247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7801</xdr:rowOff>
    </xdr:from>
    <xdr:to>
      <xdr:col>77</xdr:col>
      <xdr:colOff>95250</xdr:colOff>
      <xdr:row>15</xdr:row>
      <xdr:rowOff>109401</xdr:rowOff>
    </xdr:to>
    <xdr:sp macro="" textlink="">
      <xdr:nvSpPr>
        <xdr:cNvPr id="459" name="楕円 458"/>
        <xdr:cNvSpPr/>
      </xdr:nvSpPr>
      <xdr:spPr>
        <a:xfrm>
          <a:off x="16129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94178</xdr:rowOff>
    </xdr:from>
    <xdr:ext cx="736600" cy="259045"/>
    <xdr:sp macro="" textlink="">
      <xdr:nvSpPr>
        <xdr:cNvPr id="460" name="テキスト ボックス 459"/>
        <xdr:cNvSpPr txBox="1"/>
      </xdr:nvSpPr>
      <xdr:spPr>
        <a:xfrm>
          <a:off x="15798800" y="266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61" name="楕円 460"/>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62" name="テキスト ボックス 461"/>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50316</xdr:rowOff>
    </xdr:from>
    <xdr:to>
      <xdr:col>68</xdr:col>
      <xdr:colOff>203200</xdr:colOff>
      <xdr:row>15</xdr:row>
      <xdr:rowOff>151916</xdr:rowOff>
    </xdr:to>
    <xdr:sp macro="" textlink="">
      <xdr:nvSpPr>
        <xdr:cNvPr id="463" name="楕円 462"/>
        <xdr:cNvSpPr/>
      </xdr:nvSpPr>
      <xdr:spPr>
        <a:xfrm>
          <a:off x="14351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136693</xdr:rowOff>
    </xdr:from>
    <xdr:ext cx="762000" cy="259045"/>
    <xdr:sp macro="" textlink="">
      <xdr:nvSpPr>
        <xdr:cNvPr id="464" name="テキスト ボックス 463"/>
        <xdr:cNvSpPr txBox="1"/>
      </xdr:nvSpPr>
      <xdr:spPr>
        <a:xfrm>
          <a:off x="14020800" y="27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65" name="楕円 464"/>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140140</xdr:rowOff>
    </xdr:from>
    <xdr:ext cx="762000" cy="259045"/>
    <xdr:sp macro="" textlink="">
      <xdr:nvSpPr>
        <xdr:cNvPr id="466" name="テキスト ボックス 465"/>
        <xdr:cNvSpPr txBox="1"/>
      </xdr:nvSpPr>
      <xdr:spPr>
        <a:xfrm>
          <a:off x="13131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％と類似団体平均を上回っている。保育所等の施設運営を直営で行っているため，職員数が類似団体より多くなっていることが原因だと考えられる。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今後は，各種手当などを含めた給与制度の是正や，職員数の適正管理を通じて，人件費の削減に努める。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152146</xdr:rowOff>
    </xdr:to>
    <xdr:cxnSp macro="">
      <xdr:nvCxnSpPr>
        <xdr:cNvPr id="64" name="直線コネクタ 63"/>
        <xdr:cNvCxnSpPr/>
      </xdr:nvCxnSpPr>
      <xdr:spPr>
        <a:xfrm flipV="1">
          <a:off x="3987800" y="64409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21844</xdr:rowOff>
    </xdr:to>
    <xdr:cxnSp macro="">
      <xdr:nvCxnSpPr>
        <xdr:cNvPr id="67" name="直線コネクタ 66"/>
        <xdr:cNvCxnSpPr/>
      </xdr:nvCxnSpPr>
      <xdr:spPr>
        <a:xfrm flipV="1">
          <a:off x="3098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44704</xdr:rowOff>
    </xdr:to>
    <xdr:cxnSp macro="">
      <xdr:nvCxnSpPr>
        <xdr:cNvPr id="70" name="直線コネクタ 69"/>
        <xdr:cNvCxnSpPr/>
      </xdr:nvCxnSpPr>
      <xdr:spPr>
        <a:xfrm flipV="1">
          <a:off x="2209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53848</xdr:rowOff>
    </xdr:to>
    <xdr:cxnSp macro="">
      <xdr:nvCxnSpPr>
        <xdr:cNvPr id="73" name="直線コネクタ 72"/>
        <xdr:cNvCxnSpPr/>
      </xdr:nvCxnSpPr>
      <xdr:spPr>
        <a:xfrm flipV="1">
          <a:off x="1320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物件費に係る経常収支比率については，毎年の予算編成において，事務事業の改善・合理化に努めており，類似団体平均を下回っている。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しかし，文化会館や運動施設等，保有する施設数が多く，委託料（物件費）が今度増加することも予想されるため，引き続き行財政改革を通じて経費の削減を図る。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46990</xdr:rowOff>
    </xdr:to>
    <xdr:cxnSp macro="">
      <xdr:nvCxnSpPr>
        <xdr:cNvPr id="122" name="直線コネクタ 121"/>
        <xdr:cNvCxnSpPr/>
      </xdr:nvCxnSpPr>
      <xdr:spPr>
        <a:xfrm flipV="1">
          <a:off x="15671800" y="2897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46990</xdr:rowOff>
    </xdr:to>
    <xdr:cxnSp macro="">
      <xdr:nvCxnSpPr>
        <xdr:cNvPr id="125" name="直線コネクタ 124"/>
        <xdr:cNvCxnSpPr/>
      </xdr:nvCxnSpPr>
      <xdr:spPr>
        <a:xfrm>
          <a:off x="14782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154432</xdr:rowOff>
    </xdr:to>
    <xdr:cxnSp macro="">
      <xdr:nvCxnSpPr>
        <xdr:cNvPr id="128" name="直線コネクタ 127"/>
        <xdr:cNvCxnSpPr/>
      </xdr:nvCxnSpPr>
      <xdr:spPr>
        <a:xfrm>
          <a:off x="13893800" y="2833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90424</xdr:rowOff>
    </xdr:to>
    <xdr:cxnSp macro="">
      <xdr:nvCxnSpPr>
        <xdr:cNvPr id="131" name="直線コネクタ 130"/>
        <xdr:cNvCxnSpPr/>
      </xdr:nvCxnSpPr>
      <xdr:spPr>
        <a:xfrm>
          <a:off x="13004800" y="2778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扶助費に係る経常収支比率については，類似団体平均を上回っており，社会保障関連経費が増加していることが原因だと考えられる。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国・県の制度に上乗せをして実施しているもののほか，町単独で実施している制度について，所得制限や単価，対象者などの見直しを行い，経費の削減に努める。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143328</xdr:rowOff>
    </xdr:to>
    <xdr:cxnSp macro="">
      <xdr:nvCxnSpPr>
        <xdr:cNvPr id="184" name="直線コネクタ 183"/>
        <xdr:cNvCxnSpPr/>
      </xdr:nvCxnSpPr>
      <xdr:spPr>
        <a:xfrm>
          <a:off x="3987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132443</xdr:rowOff>
    </xdr:to>
    <xdr:cxnSp macro="">
      <xdr:nvCxnSpPr>
        <xdr:cNvPr id="187" name="直線コネクタ 186"/>
        <xdr:cNvCxnSpPr/>
      </xdr:nvCxnSpPr>
      <xdr:spPr>
        <a:xfrm flipV="1">
          <a:off x="3098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132443</xdr:rowOff>
    </xdr:to>
    <xdr:cxnSp macro="">
      <xdr:nvCxnSpPr>
        <xdr:cNvPr id="190" name="直線コネクタ 189"/>
        <xdr:cNvCxnSpPr/>
      </xdr:nvCxnSpPr>
      <xdr:spPr>
        <a:xfrm>
          <a:off x="2209800" y="961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67128</xdr:rowOff>
    </xdr:to>
    <xdr:cxnSp macro="">
      <xdr:nvCxnSpPr>
        <xdr:cNvPr id="193" name="直線コネクタ 192"/>
        <xdr:cNvCxnSpPr/>
      </xdr:nvCxnSpPr>
      <xdr:spPr>
        <a:xfrm flipV="1">
          <a:off x="1320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3" name="楕円 20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5" name="楕円 204"/>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06" name="テキスト ボックス 205"/>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07" name="楕円 206"/>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08" name="テキスト ボックス 207"/>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1" name="楕円 210"/>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2" name="テキスト ボックス 211"/>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介護保険，後期高齢者医療等の特別会計への繰出金が占める割合が高くなっている。類似団体平均と比較し，低い水準にあるが，高齢化等に伴い医療費，介護給付費が増加することが予想されるため，各種保険料の適正化を図り，一般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75565</xdr:rowOff>
    </xdr:to>
    <xdr:cxnSp macro="">
      <xdr:nvCxnSpPr>
        <xdr:cNvPr id="240" name="直線コネクタ 239"/>
        <xdr:cNvCxnSpPr/>
      </xdr:nvCxnSpPr>
      <xdr:spPr>
        <a:xfrm flipV="1">
          <a:off x="15671800" y="9836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75565</xdr:rowOff>
    </xdr:from>
    <xdr:to>
      <xdr:col>78</xdr:col>
      <xdr:colOff>69850</xdr:colOff>
      <xdr:row>57</xdr:row>
      <xdr:rowOff>109855</xdr:rowOff>
    </xdr:to>
    <xdr:cxnSp macro="">
      <xdr:nvCxnSpPr>
        <xdr:cNvPr id="243" name="直線コネクタ 242"/>
        <xdr:cNvCxnSpPr/>
      </xdr:nvCxnSpPr>
      <xdr:spPr>
        <a:xfrm flipV="1">
          <a:off x="14782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109855</xdr:rowOff>
    </xdr:to>
    <xdr:cxnSp macro="">
      <xdr:nvCxnSpPr>
        <xdr:cNvPr id="246" name="直線コネクタ 245"/>
        <xdr:cNvCxnSpPr/>
      </xdr:nvCxnSpPr>
      <xdr:spPr>
        <a:xfrm>
          <a:off x="13893800" y="9871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132715</xdr:rowOff>
    </xdr:to>
    <xdr:cxnSp macro="">
      <xdr:nvCxnSpPr>
        <xdr:cNvPr id="249" name="直線コネクタ 248"/>
        <xdr:cNvCxnSpPr/>
      </xdr:nvCxnSpPr>
      <xdr:spPr>
        <a:xfrm flipV="1">
          <a:off x="13004800" y="9871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xdr:rowOff>
    </xdr:from>
    <xdr:to>
      <xdr:col>82</xdr:col>
      <xdr:colOff>158750</xdr:colOff>
      <xdr:row>57</xdr:row>
      <xdr:rowOff>114935</xdr:rowOff>
    </xdr:to>
    <xdr:sp macro="" textlink="">
      <xdr:nvSpPr>
        <xdr:cNvPr id="259" name="楕円 258"/>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29862</xdr:rowOff>
    </xdr:from>
    <xdr:ext cx="762000" cy="259045"/>
    <xdr:sp macro="" textlink="">
      <xdr:nvSpPr>
        <xdr:cNvPr id="260" name="その他該当値テキスト"/>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24765</xdr:rowOff>
    </xdr:from>
    <xdr:to>
      <xdr:col>78</xdr:col>
      <xdr:colOff>120650</xdr:colOff>
      <xdr:row>57</xdr:row>
      <xdr:rowOff>126365</xdr:rowOff>
    </xdr:to>
    <xdr:sp macro="" textlink="">
      <xdr:nvSpPr>
        <xdr:cNvPr id="261" name="楕円 260"/>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62" name="テキスト ボックス 261"/>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59055</xdr:rowOff>
    </xdr:from>
    <xdr:to>
      <xdr:col>74</xdr:col>
      <xdr:colOff>31750</xdr:colOff>
      <xdr:row>57</xdr:row>
      <xdr:rowOff>160655</xdr:rowOff>
    </xdr:to>
    <xdr:sp macro="" textlink="">
      <xdr:nvSpPr>
        <xdr:cNvPr id="263" name="楕円 262"/>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170832</xdr:rowOff>
    </xdr:from>
    <xdr:ext cx="762000" cy="259045"/>
    <xdr:sp macro="" textlink="">
      <xdr:nvSpPr>
        <xdr:cNvPr id="264" name="テキスト ボックス 263"/>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7" name="楕円 266"/>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68" name="テキスト ボックス 267"/>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補助費等に係る経常収支比率については，一部事務組合への負担金が増加したことから，上昇傾向にあるが，類似団体平均を下回っている。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また，法人等各種団体への町単独の補助金については，毎年，補助金等検討委員会を設置し見直しを行っており，今後も必要性の低い補助金については見直し・廃止を行う方針である。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10414</xdr:rowOff>
    </xdr:to>
    <xdr:cxnSp macro="">
      <xdr:nvCxnSpPr>
        <xdr:cNvPr id="298" name="直線コネクタ 297"/>
        <xdr:cNvCxnSpPr/>
      </xdr:nvCxnSpPr>
      <xdr:spPr>
        <a:xfrm>
          <a:off x="15671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161290</xdr:rowOff>
    </xdr:to>
    <xdr:cxnSp macro="">
      <xdr:nvCxnSpPr>
        <xdr:cNvPr id="301" name="直線コネクタ 300"/>
        <xdr:cNvCxnSpPr/>
      </xdr:nvCxnSpPr>
      <xdr:spPr>
        <a:xfrm flipV="1">
          <a:off x="14782800" y="63129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161290</xdr:rowOff>
    </xdr:to>
    <xdr:cxnSp macro="">
      <xdr:nvCxnSpPr>
        <xdr:cNvPr id="304" name="直線コネクタ 303"/>
        <xdr:cNvCxnSpPr/>
      </xdr:nvCxnSpPr>
      <xdr:spPr>
        <a:xfrm>
          <a:off x="13893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129286</xdr:rowOff>
    </xdr:to>
    <xdr:cxnSp macro="">
      <xdr:nvCxnSpPr>
        <xdr:cNvPr id="307" name="直線コネクタ 306"/>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18"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1" name="楕円 320"/>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2" name="テキスト ボックス 321"/>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3" name="楕円 322"/>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4" name="テキスト ボックス 323"/>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5" name="楕円 324"/>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6" name="テキスト ボックス 325"/>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年度と比較しやや低下したが，類似団体平均を上回っている。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年度に発行した施設の大規模改修に係る町債の償還が始まったことなどが，原因であると考えられる。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今後についても，新たに償還が開始される町債があるため，公債費が増加することが予想されるが，新規発行については点検を徹底し，普通建設事業等の抑制に努める。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168148</xdr:rowOff>
    </xdr:to>
    <xdr:cxnSp macro="">
      <xdr:nvCxnSpPr>
        <xdr:cNvPr id="356" name="直線コネクタ 355"/>
        <xdr:cNvCxnSpPr/>
      </xdr:nvCxnSpPr>
      <xdr:spPr>
        <a:xfrm flipV="1">
          <a:off x="3987800" y="135183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168148</xdr:rowOff>
    </xdr:to>
    <xdr:cxnSp macro="">
      <xdr:nvCxnSpPr>
        <xdr:cNvPr id="359" name="直線コネクタ 358"/>
        <xdr:cNvCxnSpPr/>
      </xdr:nvCxnSpPr>
      <xdr:spPr>
        <a:xfrm>
          <a:off x="3098800" y="134772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104139</xdr:rowOff>
    </xdr:to>
    <xdr:cxnSp macro="">
      <xdr:nvCxnSpPr>
        <xdr:cNvPr id="362" name="直線コネクタ 361"/>
        <xdr:cNvCxnSpPr/>
      </xdr:nvCxnSpPr>
      <xdr:spPr>
        <a:xfrm>
          <a:off x="2209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67563</xdr:rowOff>
    </xdr:to>
    <xdr:cxnSp macro="">
      <xdr:nvCxnSpPr>
        <xdr:cNvPr id="365" name="直線コネクタ 364"/>
        <xdr:cNvCxnSpPr/>
      </xdr:nvCxnSpPr>
      <xdr:spPr>
        <a:xfrm>
          <a:off x="1320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75" name="楕円 374"/>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76"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77" name="楕円 376"/>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78" name="テキスト ボックス 377"/>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79" name="楕円 378"/>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0" name="テキスト ボックス 379"/>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1" name="楕円 380"/>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2" name="テキスト ボックス 381"/>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3" name="楕円 382"/>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84" name="テキスト ボックス 383"/>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行財政改革や予算編成・執行の適正化により，物件費，補助費等など類似団体平均を下回っている項目があるものの，人件費や扶助費など，特に義務的経費においては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給与制度や社会保障関連の制度についても見直しを行い，経費の削減に努める。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73661</xdr:rowOff>
    </xdr:to>
    <xdr:cxnSp macro="">
      <xdr:nvCxnSpPr>
        <xdr:cNvPr id="417" name="直線コネクタ 416"/>
        <xdr:cNvCxnSpPr/>
      </xdr:nvCxnSpPr>
      <xdr:spPr>
        <a:xfrm flipV="1">
          <a:off x="15671800" y="132295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78</xdr:row>
      <xdr:rowOff>88900</xdr:rowOff>
    </xdr:to>
    <xdr:cxnSp macro="">
      <xdr:nvCxnSpPr>
        <xdr:cNvPr id="420" name="直線コネクタ 419"/>
        <xdr:cNvCxnSpPr/>
      </xdr:nvCxnSpPr>
      <xdr:spPr>
        <a:xfrm flipV="1">
          <a:off x="14782800" y="1327531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88900</xdr:rowOff>
    </xdr:to>
    <xdr:cxnSp macro="">
      <xdr:nvCxnSpPr>
        <xdr:cNvPr id="423" name="直線コネクタ 422"/>
        <xdr:cNvCxnSpPr/>
      </xdr:nvCxnSpPr>
      <xdr:spPr>
        <a:xfrm>
          <a:off x="13893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77</xdr:row>
      <xdr:rowOff>153670</xdr:rowOff>
    </xdr:to>
    <xdr:cxnSp macro="">
      <xdr:nvCxnSpPr>
        <xdr:cNvPr id="426" name="直線コネクタ 425"/>
        <xdr:cNvCxnSpPr/>
      </xdr:nvCxnSpPr>
      <xdr:spPr>
        <a:xfrm flipV="1">
          <a:off x="13004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36" name="楕円 435"/>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37"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38" name="楕円 437"/>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39" name="テキスト ボックス 438"/>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0" name="楕円 439"/>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41" name="テキスト ボックス 44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2" name="楕円 44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3" name="テキスト ボックス 44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44" name="楕円 443"/>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45" name="テキスト ボックス 444"/>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119150</xdr:rowOff>
    </xdr:from>
    <xdr:to>
      <xdr:col>29</xdr:col>
      <xdr:colOff>127000</xdr:colOff>
      <xdr:row>16</xdr:row>
      <xdr:rowOff>129911</xdr:rowOff>
    </xdr:to>
    <xdr:cxnSp macro="">
      <xdr:nvCxnSpPr>
        <xdr:cNvPr id="46" name="直線コネクタ 45"/>
        <xdr:cNvCxnSpPr/>
      </xdr:nvCxnSpPr>
      <xdr:spPr bwMode="auto">
        <a:xfrm flipV="1">
          <a:off x="5003800" y="2909975"/>
          <a:ext cx="6477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103927</xdr:rowOff>
    </xdr:from>
    <xdr:ext cx="762000" cy="259045"/>
    <xdr:sp macro="" textlink="">
      <xdr:nvSpPr>
        <xdr:cNvPr id="47" name="人口1人当たり決算額の推移平均値テキスト130"/>
        <xdr:cNvSpPr txBox="1"/>
      </xdr:nvSpPr>
      <xdr:spPr>
        <a:xfrm>
          <a:off x="5740400" y="2894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129911</xdr:rowOff>
    </xdr:from>
    <xdr:to>
      <xdr:col>26</xdr:col>
      <xdr:colOff>50800</xdr:colOff>
      <xdr:row>16</xdr:row>
      <xdr:rowOff>141438</xdr:rowOff>
    </xdr:to>
    <xdr:cxnSp macro="">
      <xdr:nvCxnSpPr>
        <xdr:cNvPr id="49" name="直線コネクタ 48"/>
        <xdr:cNvCxnSpPr/>
      </xdr:nvCxnSpPr>
      <xdr:spPr bwMode="auto">
        <a:xfrm flipV="1">
          <a:off x="4305300" y="2920736"/>
          <a:ext cx="698500" cy="1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141438</xdr:rowOff>
    </xdr:from>
    <xdr:to>
      <xdr:col>22</xdr:col>
      <xdr:colOff>114300</xdr:colOff>
      <xdr:row>16</xdr:row>
      <xdr:rowOff>151382</xdr:rowOff>
    </xdr:to>
    <xdr:cxnSp macro="">
      <xdr:nvCxnSpPr>
        <xdr:cNvPr id="52" name="直線コネクタ 51"/>
        <xdr:cNvCxnSpPr/>
      </xdr:nvCxnSpPr>
      <xdr:spPr bwMode="auto">
        <a:xfrm flipV="1">
          <a:off x="3606800" y="2932263"/>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151382</xdr:rowOff>
    </xdr:from>
    <xdr:to>
      <xdr:col>18</xdr:col>
      <xdr:colOff>177800</xdr:colOff>
      <xdr:row>16</xdr:row>
      <xdr:rowOff>159966</xdr:rowOff>
    </xdr:to>
    <xdr:cxnSp macro="">
      <xdr:nvCxnSpPr>
        <xdr:cNvPr id="55" name="直線コネクタ 54"/>
        <xdr:cNvCxnSpPr/>
      </xdr:nvCxnSpPr>
      <xdr:spPr bwMode="auto">
        <a:xfrm flipV="1">
          <a:off x="2908300" y="2942207"/>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68350</xdr:rowOff>
    </xdr:from>
    <xdr:to>
      <xdr:col>29</xdr:col>
      <xdr:colOff>177800</xdr:colOff>
      <xdr:row>16</xdr:row>
      <xdr:rowOff>169950</xdr:rowOff>
    </xdr:to>
    <xdr:sp macro="" textlink="">
      <xdr:nvSpPr>
        <xdr:cNvPr id="65" name="楕円 64"/>
        <xdr:cNvSpPr/>
      </xdr:nvSpPr>
      <xdr:spPr bwMode="auto">
        <a:xfrm>
          <a:off x="5600700" y="285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84877</xdr:rowOff>
    </xdr:from>
    <xdr:ext cx="762000" cy="259045"/>
    <xdr:sp macro="" textlink="">
      <xdr:nvSpPr>
        <xdr:cNvPr id="66" name="人口1人当たり決算額の推移該当値テキスト130"/>
        <xdr:cNvSpPr txBox="1"/>
      </xdr:nvSpPr>
      <xdr:spPr>
        <a:xfrm>
          <a:off x="5740400" y="270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79111</xdr:rowOff>
    </xdr:from>
    <xdr:to>
      <xdr:col>26</xdr:col>
      <xdr:colOff>101600</xdr:colOff>
      <xdr:row>17</xdr:row>
      <xdr:rowOff>9261</xdr:rowOff>
    </xdr:to>
    <xdr:sp macro="" textlink="">
      <xdr:nvSpPr>
        <xdr:cNvPr id="67" name="楕円 66"/>
        <xdr:cNvSpPr/>
      </xdr:nvSpPr>
      <xdr:spPr bwMode="auto">
        <a:xfrm>
          <a:off x="4953000" y="286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165488</xdr:rowOff>
    </xdr:from>
    <xdr:ext cx="736600" cy="259045"/>
    <xdr:sp macro="" textlink="">
      <xdr:nvSpPr>
        <xdr:cNvPr id="68" name="テキスト ボックス 67"/>
        <xdr:cNvSpPr txBox="1"/>
      </xdr:nvSpPr>
      <xdr:spPr>
        <a:xfrm>
          <a:off x="4622800" y="295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90638</xdr:rowOff>
    </xdr:from>
    <xdr:to>
      <xdr:col>22</xdr:col>
      <xdr:colOff>165100</xdr:colOff>
      <xdr:row>17</xdr:row>
      <xdr:rowOff>20788</xdr:rowOff>
    </xdr:to>
    <xdr:sp macro="" textlink="">
      <xdr:nvSpPr>
        <xdr:cNvPr id="69" name="楕円 68"/>
        <xdr:cNvSpPr/>
      </xdr:nvSpPr>
      <xdr:spPr bwMode="auto">
        <a:xfrm>
          <a:off x="4254500" y="288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30965</xdr:rowOff>
    </xdr:from>
    <xdr:ext cx="762000" cy="259045"/>
    <xdr:sp macro="" textlink="">
      <xdr:nvSpPr>
        <xdr:cNvPr id="70" name="テキスト ボックス 69"/>
        <xdr:cNvSpPr txBox="1"/>
      </xdr:nvSpPr>
      <xdr:spPr>
        <a:xfrm>
          <a:off x="3924300" y="26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100582</xdr:rowOff>
    </xdr:from>
    <xdr:to>
      <xdr:col>19</xdr:col>
      <xdr:colOff>38100</xdr:colOff>
      <xdr:row>17</xdr:row>
      <xdr:rowOff>30732</xdr:rowOff>
    </xdr:to>
    <xdr:sp macro="" textlink="">
      <xdr:nvSpPr>
        <xdr:cNvPr id="71" name="楕円 70"/>
        <xdr:cNvSpPr/>
      </xdr:nvSpPr>
      <xdr:spPr bwMode="auto">
        <a:xfrm>
          <a:off x="3556000" y="289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40909</xdr:rowOff>
    </xdr:from>
    <xdr:ext cx="762000" cy="259045"/>
    <xdr:sp macro="" textlink="">
      <xdr:nvSpPr>
        <xdr:cNvPr id="72" name="テキスト ボックス 71"/>
        <xdr:cNvSpPr txBox="1"/>
      </xdr:nvSpPr>
      <xdr:spPr>
        <a:xfrm>
          <a:off x="3225800" y="26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109166</xdr:rowOff>
    </xdr:from>
    <xdr:to>
      <xdr:col>15</xdr:col>
      <xdr:colOff>101600</xdr:colOff>
      <xdr:row>17</xdr:row>
      <xdr:rowOff>39316</xdr:rowOff>
    </xdr:to>
    <xdr:sp macro="" textlink="">
      <xdr:nvSpPr>
        <xdr:cNvPr id="73" name="楕円 72"/>
        <xdr:cNvSpPr/>
      </xdr:nvSpPr>
      <xdr:spPr bwMode="auto">
        <a:xfrm>
          <a:off x="2857500" y="289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49493</xdr:rowOff>
    </xdr:from>
    <xdr:ext cx="762000" cy="259045"/>
    <xdr:sp macro="" textlink="">
      <xdr:nvSpPr>
        <xdr:cNvPr id="74" name="テキスト ボックス 73"/>
        <xdr:cNvSpPr txBox="1"/>
      </xdr:nvSpPr>
      <xdr:spPr>
        <a:xfrm>
          <a:off x="2527300" y="266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16561</xdr:rowOff>
    </xdr:from>
    <xdr:to>
      <xdr:col>29</xdr:col>
      <xdr:colOff>127000</xdr:colOff>
      <xdr:row>35</xdr:row>
      <xdr:rowOff>46075</xdr:rowOff>
    </xdr:to>
    <xdr:cxnSp macro="">
      <xdr:nvCxnSpPr>
        <xdr:cNvPr id="107" name="直線コネクタ 106"/>
        <xdr:cNvCxnSpPr/>
      </xdr:nvCxnSpPr>
      <xdr:spPr bwMode="auto">
        <a:xfrm flipV="1">
          <a:off x="5003800" y="6626911"/>
          <a:ext cx="647700" cy="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284505</xdr:rowOff>
    </xdr:from>
    <xdr:to>
      <xdr:col>26</xdr:col>
      <xdr:colOff>50800</xdr:colOff>
      <xdr:row>35</xdr:row>
      <xdr:rowOff>46075</xdr:rowOff>
    </xdr:to>
    <xdr:cxnSp macro="">
      <xdr:nvCxnSpPr>
        <xdr:cNvPr id="110" name="直線コネクタ 109"/>
        <xdr:cNvCxnSpPr/>
      </xdr:nvCxnSpPr>
      <xdr:spPr bwMode="auto">
        <a:xfrm>
          <a:off x="4305300" y="6551955"/>
          <a:ext cx="698500" cy="104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284505</xdr:rowOff>
    </xdr:from>
    <xdr:to>
      <xdr:col>22</xdr:col>
      <xdr:colOff>114300</xdr:colOff>
      <xdr:row>35</xdr:row>
      <xdr:rowOff>166840</xdr:rowOff>
    </xdr:to>
    <xdr:cxnSp macro="">
      <xdr:nvCxnSpPr>
        <xdr:cNvPr id="113" name="直線コネクタ 112"/>
        <xdr:cNvCxnSpPr/>
      </xdr:nvCxnSpPr>
      <xdr:spPr bwMode="auto">
        <a:xfrm flipV="1">
          <a:off x="3606800" y="6551955"/>
          <a:ext cx="6985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166840</xdr:rowOff>
    </xdr:from>
    <xdr:to>
      <xdr:col>18</xdr:col>
      <xdr:colOff>177800</xdr:colOff>
      <xdr:row>35</xdr:row>
      <xdr:rowOff>226403</xdr:rowOff>
    </xdr:to>
    <xdr:cxnSp macro="">
      <xdr:nvCxnSpPr>
        <xdr:cNvPr id="116" name="直線コネクタ 115"/>
        <xdr:cNvCxnSpPr/>
      </xdr:nvCxnSpPr>
      <xdr:spPr bwMode="auto">
        <a:xfrm flipV="1">
          <a:off x="2908300" y="6777190"/>
          <a:ext cx="698500" cy="5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308661</xdr:rowOff>
    </xdr:from>
    <xdr:to>
      <xdr:col>29</xdr:col>
      <xdr:colOff>177800</xdr:colOff>
      <xdr:row>35</xdr:row>
      <xdr:rowOff>67361</xdr:rowOff>
    </xdr:to>
    <xdr:sp macro="" textlink="">
      <xdr:nvSpPr>
        <xdr:cNvPr id="126" name="楕円 125"/>
        <xdr:cNvSpPr/>
      </xdr:nvSpPr>
      <xdr:spPr bwMode="auto">
        <a:xfrm>
          <a:off x="5600700" y="657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153738</xdr:rowOff>
    </xdr:from>
    <xdr:ext cx="762000" cy="259045"/>
    <xdr:sp macro="" textlink="">
      <xdr:nvSpPr>
        <xdr:cNvPr id="127" name="人口1人当たり決算額の推移該当値テキスト445"/>
        <xdr:cNvSpPr txBox="1"/>
      </xdr:nvSpPr>
      <xdr:spPr>
        <a:xfrm>
          <a:off x="5740400" y="64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338175</xdr:rowOff>
    </xdr:from>
    <xdr:to>
      <xdr:col>26</xdr:col>
      <xdr:colOff>101600</xdr:colOff>
      <xdr:row>35</xdr:row>
      <xdr:rowOff>96875</xdr:rowOff>
    </xdr:to>
    <xdr:sp macro="" textlink="">
      <xdr:nvSpPr>
        <xdr:cNvPr id="128" name="楕円 127"/>
        <xdr:cNvSpPr/>
      </xdr:nvSpPr>
      <xdr:spPr bwMode="auto">
        <a:xfrm>
          <a:off x="49530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107052</xdr:rowOff>
    </xdr:from>
    <xdr:ext cx="736600" cy="259045"/>
    <xdr:sp macro="" textlink="">
      <xdr:nvSpPr>
        <xdr:cNvPr id="129" name="テキスト ボックス 128"/>
        <xdr:cNvSpPr txBox="1"/>
      </xdr:nvSpPr>
      <xdr:spPr>
        <a:xfrm>
          <a:off x="4622800" y="6374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233706</xdr:rowOff>
    </xdr:from>
    <xdr:to>
      <xdr:col>22</xdr:col>
      <xdr:colOff>165100</xdr:colOff>
      <xdr:row>34</xdr:row>
      <xdr:rowOff>335305</xdr:rowOff>
    </xdr:to>
    <xdr:sp macro="" textlink="">
      <xdr:nvSpPr>
        <xdr:cNvPr id="130" name="楕円 129"/>
        <xdr:cNvSpPr/>
      </xdr:nvSpPr>
      <xdr:spPr bwMode="auto">
        <a:xfrm>
          <a:off x="4254500" y="650115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2583</xdr:rowOff>
    </xdr:from>
    <xdr:ext cx="762000" cy="259045"/>
    <xdr:sp macro="" textlink="">
      <xdr:nvSpPr>
        <xdr:cNvPr id="131" name="テキスト ボックス 130"/>
        <xdr:cNvSpPr txBox="1"/>
      </xdr:nvSpPr>
      <xdr:spPr>
        <a:xfrm>
          <a:off x="3924300" y="62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116040</xdr:rowOff>
    </xdr:from>
    <xdr:to>
      <xdr:col>19</xdr:col>
      <xdr:colOff>38100</xdr:colOff>
      <xdr:row>35</xdr:row>
      <xdr:rowOff>217640</xdr:rowOff>
    </xdr:to>
    <xdr:sp macro="" textlink="">
      <xdr:nvSpPr>
        <xdr:cNvPr id="132" name="楕円 131"/>
        <xdr:cNvSpPr/>
      </xdr:nvSpPr>
      <xdr:spPr bwMode="auto">
        <a:xfrm>
          <a:off x="3556000" y="67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202417</xdr:rowOff>
    </xdr:from>
    <xdr:ext cx="762000" cy="259045"/>
    <xdr:sp macro="" textlink="">
      <xdr:nvSpPr>
        <xdr:cNvPr id="133" name="テキスト ボックス 132"/>
        <xdr:cNvSpPr txBox="1"/>
      </xdr:nvSpPr>
      <xdr:spPr>
        <a:xfrm>
          <a:off x="3225800" y="681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175603</xdr:rowOff>
    </xdr:from>
    <xdr:to>
      <xdr:col>15</xdr:col>
      <xdr:colOff>101600</xdr:colOff>
      <xdr:row>35</xdr:row>
      <xdr:rowOff>277203</xdr:rowOff>
    </xdr:to>
    <xdr:sp macro="" textlink="">
      <xdr:nvSpPr>
        <xdr:cNvPr id="134" name="楕円 133"/>
        <xdr:cNvSpPr/>
      </xdr:nvSpPr>
      <xdr:spPr bwMode="auto">
        <a:xfrm>
          <a:off x="2857500" y="678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261980</xdr:rowOff>
    </xdr:from>
    <xdr:ext cx="762000" cy="259045"/>
    <xdr:sp macro="" textlink="">
      <xdr:nvSpPr>
        <xdr:cNvPr id="135" name="テキスト ボックス 134"/>
        <xdr:cNvSpPr txBox="1"/>
      </xdr:nvSpPr>
      <xdr:spPr>
        <a:xfrm>
          <a:off x="2527300" y="687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39725</xdr:rowOff>
    </xdr:from>
    <xdr:to>
      <xdr:col>24</xdr:col>
      <xdr:colOff>63500</xdr:colOff>
      <xdr:row>35</xdr:row>
      <xdr:rowOff>51598</xdr:rowOff>
    </xdr:to>
    <xdr:cxnSp macro="">
      <xdr:nvCxnSpPr>
        <xdr:cNvPr id="61" name="直線コネクタ 60"/>
        <xdr:cNvCxnSpPr/>
      </xdr:nvCxnSpPr>
      <xdr:spPr>
        <a:xfrm flipV="1">
          <a:off x="3797300" y="6040475"/>
          <a:ext cx="8382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36518</xdr:rowOff>
    </xdr:from>
    <xdr:to>
      <xdr:col>19</xdr:col>
      <xdr:colOff>177800</xdr:colOff>
      <xdr:row>35</xdr:row>
      <xdr:rowOff>51598</xdr:rowOff>
    </xdr:to>
    <xdr:cxnSp macro="">
      <xdr:nvCxnSpPr>
        <xdr:cNvPr id="64" name="直線コネクタ 63"/>
        <xdr:cNvCxnSpPr/>
      </xdr:nvCxnSpPr>
      <xdr:spPr>
        <a:xfrm>
          <a:off x="2908300" y="6037268"/>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27465</xdr:rowOff>
    </xdr:from>
    <xdr:to>
      <xdr:col>15</xdr:col>
      <xdr:colOff>50800</xdr:colOff>
      <xdr:row>35</xdr:row>
      <xdr:rowOff>36518</xdr:rowOff>
    </xdr:to>
    <xdr:cxnSp macro="">
      <xdr:nvCxnSpPr>
        <xdr:cNvPr id="67" name="直線コネクタ 66"/>
        <xdr:cNvCxnSpPr/>
      </xdr:nvCxnSpPr>
      <xdr:spPr>
        <a:xfrm>
          <a:off x="2019300" y="60282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27465</xdr:rowOff>
    </xdr:from>
    <xdr:to>
      <xdr:col>10</xdr:col>
      <xdr:colOff>114300</xdr:colOff>
      <xdr:row>35</xdr:row>
      <xdr:rowOff>35931</xdr:rowOff>
    </xdr:to>
    <xdr:cxnSp macro="">
      <xdr:nvCxnSpPr>
        <xdr:cNvPr id="70" name="直線コネクタ 69"/>
        <xdr:cNvCxnSpPr/>
      </xdr:nvCxnSpPr>
      <xdr:spPr>
        <a:xfrm flipV="1">
          <a:off x="1130300" y="6028215"/>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160375</xdr:rowOff>
    </xdr:from>
    <xdr:to>
      <xdr:col>24</xdr:col>
      <xdr:colOff>114300</xdr:colOff>
      <xdr:row>35</xdr:row>
      <xdr:rowOff>90525</xdr:rowOff>
    </xdr:to>
    <xdr:sp macro="" textlink="">
      <xdr:nvSpPr>
        <xdr:cNvPr id="80" name="楕円 79"/>
        <xdr:cNvSpPr/>
      </xdr:nvSpPr>
      <xdr:spPr>
        <a:xfrm>
          <a:off x="4584700" y="5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11802</xdr:rowOff>
    </xdr:from>
    <xdr:ext cx="599010" cy="259045"/>
    <xdr:sp macro="" textlink="">
      <xdr:nvSpPr>
        <xdr:cNvPr id="81" name="人件費該当値テキスト"/>
        <xdr:cNvSpPr txBox="1"/>
      </xdr:nvSpPr>
      <xdr:spPr>
        <a:xfrm>
          <a:off x="4686300" y="584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798</xdr:rowOff>
    </xdr:from>
    <xdr:to>
      <xdr:col>20</xdr:col>
      <xdr:colOff>38100</xdr:colOff>
      <xdr:row>35</xdr:row>
      <xdr:rowOff>102398</xdr:rowOff>
    </xdr:to>
    <xdr:sp macro="" textlink="">
      <xdr:nvSpPr>
        <xdr:cNvPr id="82" name="楕円 81"/>
        <xdr:cNvSpPr/>
      </xdr:nvSpPr>
      <xdr:spPr>
        <a:xfrm>
          <a:off x="3746500" y="60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118925</xdr:rowOff>
    </xdr:from>
    <xdr:ext cx="599010" cy="259045"/>
    <xdr:sp macro="" textlink="">
      <xdr:nvSpPr>
        <xdr:cNvPr id="83" name="テキスト ボックス 82"/>
        <xdr:cNvSpPr txBox="1"/>
      </xdr:nvSpPr>
      <xdr:spPr>
        <a:xfrm>
          <a:off x="3497795" y="57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157168</xdr:rowOff>
    </xdr:from>
    <xdr:to>
      <xdr:col>15</xdr:col>
      <xdr:colOff>101600</xdr:colOff>
      <xdr:row>35</xdr:row>
      <xdr:rowOff>87318</xdr:rowOff>
    </xdr:to>
    <xdr:sp macro="" textlink="">
      <xdr:nvSpPr>
        <xdr:cNvPr id="84" name="楕円 83"/>
        <xdr:cNvSpPr/>
      </xdr:nvSpPr>
      <xdr:spPr>
        <a:xfrm>
          <a:off x="2857500" y="59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103845</xdr:rowOff>
    </xdr:from>
    <xdr:ext cx="599010" cy="259045"/>
    <xdr:sp macro="" textlink="">
      <xdr:nvSpPr>
        <xdr:cNvPr id="85" name="テキスト ボックス 84"/>
        <xdr:cNvSpPr txBox="1"/>
      </xdr:nvSpPr>
      <xdr:spPr>
        <a:xfrm>
          <a:off x="2608795" y="57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148115</xdr:rowOff>
    </xdr:from>
    <xdr:to>
      <xdr:col>10</xdr:col>
      <xdr:colOff>165100</xdr:colOff>
      <xdr:row>35</xdr:row>
      <xdr:rowOff>78265</xdr:rowOff>
    </xdr:to>
    <xdr:sp macro="" textlink="">
      <xdr:nvSpPr>
        <xdr:cNvPr id="86" name="楕円 85"/>
        <xdr:cNvSpPr/>
      </xdr:nvSpPr>
      <xdr:spPr>
        <a:xfrm>
          <a:off x="1968500" y="59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94792</xdr:rowOff>
    </xdr:from>
    <xdr:ext cx="599010" cy="259045"/>
    <xdr:sp macro="" textlink="">
      <xdr:nvSpPr>
        <xdr:cNvPr id="87" name="テキスト ボックス 86"/>
        <xdr:cNvSpPr txBox="1"/>
      </xdr:nvSpPr>
      <xdr:spPr>
        <a:xfrm>
          <a:off x="1719795" y="575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156581</xdr:rowOff>
    </xdr:from>
    <xdr:to>
      <xdr:col>6</xdr:col>
      <xdr:colOff>38100</xdr:colOff>
      <xdr:row>35</xdr:row>
      <xdr:rowOff>86731</xdr:rowOff>
    </xdr:to>
    <xdr:sp macro="" textlink="">
      <xdr:nvSpPr>
        <xdr:cNvPr id="88" name="楕円 87"/>
        <xdr:cNvSpPr/>
      </xdr:nvSpPr>
      <xdr:spPr>
        <a:xfrm>
          <a:off x="1079500" y="5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103258</xdr:rowOff>
    </xdr:from>
    <xdr:ext cx="599010" cy="259045"/>
    <xdr:sp macro="" textlink="">
      <xdr:nvSpPr>
        <xdr:cNvPr id="89" name="テキスト ボックス 88"/>
        <xdr:cNvSpPr txBox="1"/>
      </xdr:nvSpPr>
      <xdr:spPr>
        <a:xfrm>
          <a:off x="830795" y="57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11158</xdr:rowOff>
    </xdr:from>
    <xdr:to>
      <xdr:col>24</xdr:col>
      <xdr:colOff>63500</xdr:colOff>
      <xdr:row>56</xdr:row>
      <xdr:rowOff>13119</xdr:rowOff>
    </xdr:to>
    <xdr:cxnSp macro="">
      <xdr:nvCxnSpPr>
        <xdr:cNvPr id="116" name="直線コネクタ 115"/>
        <xdr:cNvCxnSpPr/>
      </xdr:nvCxnSpPr>
      <xdr:spPr>
        <a:xfrm flipV="1">
          <a:off x="3797300" y="9612358"/>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xdr:rowOff>
    </xdr:from>
    <xdr:to>
      <xdr:col>19</xdr:col>
      <xdr:colOff>177800</xdr:colOff>
      <xdr:row>56</xdr:row>
      <xdr:rowOff>13119</xdr:rowOff>
    </xdr:to>
    <xdr:cxnSp macro="">
      <xdr:nvCxnSpPr>
        <xdr:cNvPr id="119" name="直線コネクタ 118"/>
        <xdr:cNvCxnSpPr/>
      </xdr:nvCxnSpPr>
      <xdr:spPr>
        <a:xfrm>
          <a:off x="2908300" y="9602136"/>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936</xdr:rowOff>
    </xdr:from>
    <xdr:to>
      <xdr:col>15</xdr:col>
      <xdr:colOff>50800</xdr:colOff>
      <xdr:row>56</xdr:row>
      <xdr:rowOff>42216</xdr:rowOff>
    </xdr:to>
    <xdr:cxnSp macro="">
      <xdr:nvCxnSpPr>
        <xdr:cNvPr id="122" name="直線コネクタ 121"/>
        <xdr:cNvCxnSpPr/>
      </xdr:nvCxnSpPr>
      <xdr:spPr>
        <a:xfrm flipV="1">
          <a:off x="2019300" y="9602136"/>
          <a:ext cx="8890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42216</xdr:rowOff>
    </xdr:from>
    <xdr:to>
      <xdr:col>10</xdr:col>
      <xdr:colOff>114300</xdr:colOff>
      <xdr:row>56</xdr:row>
      <xdr:rowOff>127063</xdr:rowOff>
    </xdr:to>
    <xdr:cxnSp macro="">
      <xdr:nvCxnSpPr>
        <xdr:cNvPr id="125" name="直線コネクタ 124"/>
        <xdr:cNvCxnSpPr/>
      </xdr:nvCxnSpPr>
      <xdr:spPr>
        <a:xfrm flipV="1">
          <a:off x="1130300" y="9643416"/>
          <a:ext cx="889000" cy="8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131808</xdr:rowOff>
    </xdr:from>
    <xdr:to>
      <xdr:col>24</xdr:col>
      <xdr:colOff>114300</xdr:colOff>
      <xdr:row>56</xdr:row>
      <xdr:rowOff>61958</xdr:rowOff>
    </xdr:to>
    <xdr:sp macro="" textlink="">
      <xdr:nvSpPr>
        <xdr:cNvPr id="135" name="楕円 134"/>
        <xdr:cNvSpPr/>
      </xdr:nvSpPr>
      <xdr:spPr>
        <a:xfrm>
          <a:off x="4584700" y="9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110235</xdr:rowOff>
    </xdr:from>
    <xdr:ext cx="599010" cy="259045"/>
    <xdr:sp macro="" textlink="">
      <xdr:nvSpPr>
        <xdr:cNvPr id="136" name="物件費該当値テキスト"/>
        <xdr:cNvSpPr txBox="1"/>
      </xdr:nvSpPr>
      <xdr:spPr>
        <a:xfrm>
          <a:off x="4686300" y="95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133769</xdr:rowOff>
    </xdr:from>
    <xdr:to>
      <xdr:col>20</xdr:col>
      <xdr:colOff>38100</xdr:colOff>
      <xdr:row>56</xdr:row>
      <xdr:rowOff>63919</xdr:rowOff>
    </xdr:to>
    <xdr:sp macro="" textlink="">
      <xdr:nvSpPr>
        <xdr:cNvPr id="137" name="楕円 136"/>
        <xdr:cNvSpPr/>
      </xdr:nvSpPr>
      <xdr:spPr>
        <a:xfrm>
          <a:off x="3746500" y="95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55046</xdr:rowOff>
    </xdr:from>
    <xdr:ext cx="599010" cy="259045"/>
    <xdr:sp macro="" textlink="">
      <xdr:nvSpPr>
        <xdr:cNvPr id="138" name="テキスト ボックス 137"/>
        <xdr:cNvSpPr txBox="1"/>
      </xdr:nvSpPr>
      <xdr:spPr>
        <a:xfrm>
          <a:off x="3497795" y="965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121586</xdr:rowOff>
    </xdr:from>
    <xdr:to>
      <xdr:col>15</xdr:col>
      <xdr:colOff>101600</xdr:colOff>
      <xdr:row>56</xdr:row>
      <xdr:rowOff>51736</xdr:rowOff>
    </xdr:to>
    <xdr:sp macro="" textlink="">
      <xdr:nvSpPr>
        <xdr:cNvPr id="139" name="楕円 138"/>
        <xdr:cNvSpPr/>
      </xdr:nvSpPr>
      <xdr:spPr>
        <a:xfrm>
          <a:off x="2857500" y="95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42863</xdr:rowOff>
    </xdr:from>
    <xdr:ext cx="599010" cy="259045"/>
    <xdr:sp macro="" textlink="">
      <xdr:nvSpPr>
        <xdr:cNvPr id="140" name="テキスト ボックス 139"/>
        <xdr:cNvSpPr txBox="1"/>
      </xdr:nvSpPr>
      <xdr:spPr>
        <a:xfrm>
          <a:off x="2608795" y="964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162866</xdr:rowOff>
    </xdr:from>
    <xdr:to>
      <xdr:col>10</xdr:col>
      <xdr:colOff>165100</xdr:colOff>
      <xdr:row>56</xdr:row>
      <xdr:rowOff>93016</xdr:rowOff>
    </xdr:to>
    <xdr:sp macro="" textlink="">
      <xdr:nvSpPr>
        <xdr:cNvPr id="141" name="楕円 140"/>
        <xdr:cNvSpPr/>
      </xdr:nvSpPr>
      <xdr:spPr>
        <a:xfrm>
          <a:off x="1968500" y="95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84143</xdr:rowOff>
    </xdr:from>
    <xdr:ext cx="534377" cy="259045"/>
    <xdr:sp macro="" textlink="">
      <xdr:nvSpPr>
        <xdr:cNvPr id="142" name="テキスト ボックス 141"/>
        <xdr:cNvSpPr txBox="1"/>
      </xdr:nvSpPr>
      <xdr:spPr>
        <a:xfrm>
          <a:off x="1752111" y="96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76263</xdr:rowOff>
    </xdr:from>
    <xdr:to>
      <xdr:col>6</xdr:col>
      <xdr:colOff>38100</xdr:colOff>
      <xdr:row>57</xdr:row>
      <xdr:rowOff>6413</xdr:rowOff>
    </xdr:to>
    <xdr:sp macro="" textlink="">
      <xdr:nvSpPr>
        <xdr:cNvPr id="143" name="楕円 142"/>
        <xdr:cNvSpPr/>
      </xdr:nvSpPr>
      <xdr:spPr>
        <a:xfrm>
          <a:off x="1079500" y="96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168990</xdr:rowOff>
    </xdr:from>
    <xdr:ext cx="534377" cy="259045"/>
    <xdr:sp macro="" textlink="">
      <xdr:nvSpPr>
        <xdr:cNvPr id="144" name="テキスト ボックス 143"/>
        <xdr:cNvSpPr txBox="1"/>
      </xdr:nvSpPr>
      <xdr:spPr>
        <a:xfrm>
          <a:off x="863111" y="97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58981</xdr:rowOff>
    </xdr:from>
    <xdr:to>
      <xdr:col>24</xdr:col>
      <xdr:colOff>63500</xdr:colOff>
      <xdr:row>78</xdr:row>
      <xdr:rowOff>71668</xdr:rowOff>
    </xdr:to>
    <xdr:cxnSp macro="">
      <xdr:nvCxnSpPr>
        <xdr:cNvPr id="171" name="直線コネクタ 170"/>
        <xdr:cNvCxnSpPr/>
      </xdr:nvCxnSpPr>
      <xdr:spPr>
        <a:xfrm flipV="1">
          <a:off x="3797300" y="13432081"/>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35230</xdr:rowOff>
    </xdr:from>
    <xdr:to>
      <xdr:col>19</xdr:col>
      <xdr:colOff>177800</xdr:colOff>
      <xdr:row>78</xdr:row>
      <xdr:rowOff>71668</xdr:rowOff>
    </xdr:to>
    <xdr:cxnSp macro="">
      <xdr:nvCxnSpPr>
        <xdr:cNvPr id="174" name="直線コネクタ 173"/>
        <xdr:cNvCxnSpPr/>
      </xdr:nvCxnSpPr>
      <xdr:spPr>
        <a:xfrm>
          <a:off x="2908300" y="13408330"/>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35230</xdr:rowOff>
    </xdr:from>
    <xdr:to>
      <xdr:col>15</xdr:col>
      <xdr:colOff>50800</xdr:colOff>
      <xdr:row>78</xdr:row>
      <xdr:rowOff>41060</xdr:rowOff>
    </xdr:to>
    <xdr:cxnSp macro="">
      <xdr:nvCxnSpPr>
        <xdr:cNvPr id="177" name="直線コネクタ 176"/>
        <xdr:cNvCxnSpPr/>
      </xdr:nvCxnSpPr>
      <xdr:spPr>
        <a:xfrm flipV="1">
          <a:off x="2019300" y="13408330"/>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31161</xdr:rowOff>
    </xdr:from>
    <xdr:to>
      <xdr:col>10</xdr:col>
      <xdr:colOff>114300</xdr:colOff>
      <xdr:row>78</xdr:row>
      <xdr:rowOff>41060</xdr:rowOff>
    </xdr:to>
    <xdr:cxnSp macro="">
      <xdr:nvCxnSpPr>
        <xdr:cNvPr id="180" name="直線コネクタ 179"/>
        <xdr:cNvCxnSpPr/>
      </xdr:nvCxnSpPr>
      <xdr:spPr>
        <a:xfrm>
          <a:off x="1130300" y="13404261"/>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8181</xdr:rowOff>
    </xdr:from>
    <xdr:to>
      <xdr:col>24</xdr:col>
      <xdr:colOff>114300</xdr:colOff>
      <xdr:row>78</xdr:row>
      <xdr:rowOff>109781</xdr:rowOff>
    </xdr:to>
    <xdr:sp macro="" textlink="">
      <xdr:nvSpPr>
        <xdr:cNvPr id="190" name="楕円 189"/>
        <xdr:cNvSpPr/>
      </xdr:nvSpPr>
      <xdr:spPr>
        <a:xfrm>
          <a:off x="45847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94558</xdr:rowOff>
    </xdr:from>
    <xdr:ext cx="469744" cy="259045"/>
    <xdr:sp macro="" textlink="">
      <xdr:nvSpPr>
        <xdr:cNvPr id="191" name="維持補修費該当値テキスト"/>
        <xdr:cNvSpPr txBox="1"/>
      </xdr:nvSpPr>
      <xdr:spPr>
        <a:xfrm>
          <a:off x="4686300" y="1329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20868</xdr:rowOff>
    </xdr:from>
    <xdr:to>
      <xdr:col>20</xdr:col>
      <xdr:colOff>38100</xdr:colOff>
      <xdr:row>78</xdr:row>
      <xdr:rowOff>122468</xdr:rowOff>
    </xdr:to>
    <xdr:sp macro="" textlink="">
      <xdr:nvSpPr>
        <xdr:cNvPr id="192" name="楕円 191"/>
        <xdr:cNvSpPr/>
      </xdr:nvSpPr>
      <xdr:spPr>
        <a:xfrm>
          <a:off x="37465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113595</xdr:rowOff>
    </xdr:from>
    <xdr:ext cx="469744" cy="259045"/>
    <xdr:sp macro="" textlink="">
      <xdr:nvSpPr>
        <xdr:cNvPr id="193" name="テキスト ボックス 192"/>
        <xdr:cNvSpPr txBox="1"/>
      </xdr:nvSpPr>
      <xdr:spPr>
        <a:xfrm>
          <a:off x="3562428" y="134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155880</xdr:rowOff>
    </xdr:from>
    <xdr:to>
      <xdr:col>15</xdr:col>
      <xdr:colOff>101600</xdr:colOff>
      <xdr:row>78</xdr:row>
      <xdr:rowOff>86030</xdr:rowOff>
    </xdr:to>
    <xdr:sp macro="" textlink="">
      <xdr:nvSpPr>
        <xdr:cNvPr id="194" name="楕円 193"/>
        <xdr:cNvSpPr/>
      </xdr:nvSpPr>
      <xdr:spPr>
        <a:xfrm>
          <a:off x="2857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77157</xdr:rowOff>
    </xdr:from>
    <xdr:ext cx="469744" cy="259045"/>
    <xdr:sp macro="" textlink="">
      <xdr:nvSpPr>
        <xdr:cNvPr id="195" name="テキスト ボックス 194"/>
        <xdr:cNvSpPr txBox="1"/>
      </xdr:nvSpPr>
      <xdr:spPr>
        <a:xfrm>
          <a:off x="2673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161710</xdr:rowOff>
    </xdr:from>
    <xdr:to>
      <xdr:col>10</xdr:col>
      <xdr:colOff>165100</xdr:colOff>
      <xdr:row>78</xdr:row>
      <xdr:rowOff>91860</xdr:rowOff>
    </xdr:to>
    <xdr:sp macro="" textlink="">
      <xdr:nvSpPr>
        <xdr:cNvPr id="196" name="楕円 195"/>
        <xdr:cNvSpPr/>
      </xdr:nvSpPr>
      <xdr:spPr>
        <a:xfrm>
          <a:off x="1968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82987</xdr:rowOff>
    </xdr:from>
    <xdr:ext cx="469744" cy="259045"/>
    <xdr:sp macro="" textlink="">
      <xdr:nvSpPr>
        <xdr:cNvPr id="197" name="テキスト ボックス 196"/>
        <xdr:cNvSpPr txBox="1"/>
      </xdr:nvSpPr>
      <xdr:spPr>
        <a:xfrm>
          <a:off x="1784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151811</xdr:rowOff>
    </xdr:from>
    <xdr:to>
      <xdr:col>6</xdr:col>
      <xdr:colOff>38100</xdr:colOff>
      <xdr:row>78</xdr:row>
      <xdr:rowOff>81961</xdr:rowOff>
    </xdr:to>
    <xdr:sp macro="" textlink="">
      <xdr:nvSpPr>
        <xdr:cNvPr id="198" name="楕円 197"/>
        <xdr:cNvSpPr/>
      </xdr:nvSpPr>
      <xdr:spPr>
        <a:xfrm>
          <a:off x="1079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73088</xdr:rowOff>
    </xdr:from>
    <xdr:ext cx="469744" cy="259045"/>
    <xdr:sp macro="" textlink="">
      <xdr:nvSpPr>
        <xdr:cNvPr id="199" name="テキスト ボックス 198"/>
        <xdr:cNvSpPr txBox="1"/>
      </xdr:nvSpPr>
      <xdr:spPr>
        <a:xfrm>
          <a:off x="895428"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19261</xdr:rowOff>
    </xdr:from>
    <xdr:to>
      <xdr:col>24</xdr:col>
      <xdr:colOff>63500</xdr:colOff>
      <xdr:row>94</xdr:row>
      <xdr:rowOff>133789</xdr:rowOff>
    </xdr:to>
    <xdr:cxnSp macro="">
      <xdr:nvCxnSpPr>
        <xdr:cNvPr id="231" name="直線コネクタ 230"/>
        <xdr:cNvCxnSpPr/>
      </xdr:nvCxnSpPr>
      <xdr:spPr>
        <a:xfrm flipV="1">
          <a:off x="3797300" y="16135561"/>
          <a:ext cx="8382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56997</xdr:rowOff>
    </xdr:from>
    <xdr:to>
      <xdr:col>19</xdr:col>
      <xdr:colOff>177800</xdr:colOff>
      <xdr:row>94</xdr:row>
      <xdr:rowOff>133789</xdr:rowOff>
    </xdr:to>
    <xdr:cxnSp macro="">
      <xdr:nvCxnSpPr>
        <xdr:cNvPr id="234" name="直線コネクタ 233"/>
        <xdr:cNvCxnSpPr/>
      </xdr:nvCxnSpPr>
      <xdr:spPr>
        <a:xfrm>
          <a:off x="2908300" y="16173297"/>
          <a:ext cx="889000" cy="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56997</xdr:rowOff>
    </xdr:from>
    <xdr:to>
      <xdr:col>15</xdr:col>
      <xdr:colOff>50800</xdr:colOff>
      <xdr:row>94</xdr:row>
      <xdr:rowOff>149318</xdr:rowOff>
    </xdr:to>
    <xdr:cxnSp macro="">
      <xdr:nvCxnSpPr>
        <xdr:cNvPr id="237" name="直線コネクタ 236"/>
        <xdr:cNvCxnSpPr/>
      </xdr:nvCxnSpPr>
      <xdr:spPr>
        <a:xfrm flipV="1">
          <a:off x="2019300" y="16173297"/>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149318</xdr:rowOff>
    </xdr:from>
    <xdr:to>
      <xdr:col>10</xdr:col>
      <xdr:colOff>114300</xdr:colOff>
      <xdr:row>95</xdr:row>
      <xdr:rowOff>119436</xdr:rowOff>
    </xdr:to>
    <xdr:cxnSp macro="">
      <xdr:nvCxnSpPr>
        <xdr:cNvPr id="240" name="直線コネクタ 239"/>
        <xdr:cNvCxnSpPr/>
      </xdr:nvCxnSpPr>
      <xdr:spPr>
        <a:xfrm flipV="1">
          <a:off x="1130300" y="16265618"/>
          <a:ext cx="889000" cy="1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139911</xdr:rowOff>
    </xdr:from>
    <xdr:to>
      <xdr:col>24</xdr:col>
      <xdr:colOff>114300</xdr:colOff>
      <xdr:row>94</xdr:row>
      <xdr:rowOff>70061</xdr:rowOff>
    </xdr:to>
    <xdr:sp macro="" textlink="">
      <xdr:nvSpPr>
        <xdr:cNvPr id="250" name="楕円 249"/>
        <xdr:cNvSpPr/>
      </xdr:nvSpPr>
      <xdr:spPr>
        <a:xfrm>
          <a:off x="4584700" y="160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162788</xdr:rowOff>
    </xdr:from>
    <xdr:ext cx="534377" cy="259045"/>
    <xdr:sp macro="" textlink="">
      <xdr:nvSpPr>
        <xdr:cNvPr id="251" name="扶助費該当値テキスト"/>
        <xdr:cNvSpPr txBox="1"/>
      </xdr:nvSpPr>
      <xdr:spPr>
        <a:xfrm>
          <a:off x="4686300" y="159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82989</xdr:rowOff>
    </xdr:from>
    <xdr:to>
      <xdr:col>20</xdr:col>
      <xdr:colOff>38100</xdr:colOff>
      <xdr:row>95</xdr:row>
      <xdr:rowOff>13139</xdr:rowOff>
    </xdr:to>
    <xdr:sp macro="" textlink="">
      <xdr:nvSpPr>
        <xdr:cNvPr id="252" name="楕円 251"/>
        <xdr:cNvSpPr/>
      </xdr:nvSpPr>
      <xdr:spPr>
        <a:xfrm>
          <a:off x="3746500" y="161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29666</xdr:rowOff>
    </xdr:from>
    <xdr:ext cx="534377" cy="259045"/>
    <xdr:sp macro="" textlink="">
      <xdr:nvSpPr>
        <xdr:cNvPr id="253" name="テキスト ボックス 252"/>
        <xdr:cNvSpPr txBox="1"/>
      </xdr:nvSpPr>
      <xdr:spPr>
        <a:xfrm>
          <a:off x="3530111" y="159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6197</xdr:rowOff>
    </xdr:from>
    <xdr:to>
      <xdr:col>15</xdr:col>
      <xdr:colOff>101600</xdr:colOff>
      <xdr:row>94</xdr:row>
      <xdr:rowOff>107797</xdr:rowOff>
    </xdr:to>
    <xdr:sp macro="" textlink="">
      <xdr:nvSpPr>
        <xdr:cNvPr id="254" name="楕円 253"/>
        <xdr:cNvSpPr/>
      </xdr:nvSpPr>
      <xdr:spPr>
        <a:xfrm>
          <a:off x="28575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124324</xdr:rowOff>
    </xdr:from>
    <xdr:ext cx="534377" cy="259045"/>
    <xdr:sp macro="" textlink="">
      <xdr:nvSpPr>
        <xdr:cNvPr id="255" name="テキスト ボックス 254"/>
        <xdr:cNvSpPr txBox="1"/>
      </xdr:nvSpPr>
      <xdr:spPr>
        <a:xfrm>
          <a:off x="2641111" y="158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98518</xdr:rowOff>
    </xdr:from>
    <xdr:to>
      <xdr:col>10</xdr:col>
      <xdr:colOff>165100</xdr:colOff>
      <xdr:row>95</xdr:row>
      <xdr:rowOff>28668</xdr:rowOff>
    </xdr:to>
    <xdr:sp macro="" textlink="">
      <xdr:nvSpPr>
        <xdr:cNvPr id="256" name="楕円 255"/>
        <xdr:cNvSpPr/>
      </xdr:nvSpPr>
      <xdr:spPr>
        <a:xfrm>
          <a:off x="1968500" y="16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45195</xdr:rowOff>
    </xdr:from>
    <xdr:ext cx="534377" cy="259045"/>
    <xdr:sp macro="" textlink="">
      <xdr:nvSpPr>
        <xdr:cNvPr id="257" name="テキスト ボックス 256"/>
        <xdr:cNvSpPr txBox="1"/>
      </xdr:nvSpPr>
      <xdr:spPr>
        <a:xfrm>
          <a:off x="1752111" y="159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68636</xdr:rowOff>
    </xdr:from>
    <xdr:to>
      <xdr:col>6</xdr:col>
      <xdr:colOff>38100</xdr:colOff>
      <xdr:row>95</xdr:row>
      <xdr:rowOff>170236</xdr:rowOff>
    </xdr:to>
    <xdr:sp macro="" textlink="">
      <xdr:nvSpPr>
        <xdr:cNvPr id="258" name="楕円 257"/>
        <xdr:cNvSpPr/>
      </xdr:nvSpPr>
      <xdr:spPr>
        <a:xfrm>
          <a:off x="1079500" y="16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15313</xdr:rowOff>
    </xdr:from>
    <xdr:ext cx="534377" cy="259045"/>
    <xdr:sp macro="" textlink="">
      <xdr:nvSpPr>
        <xdr:cNvPr id="259" name="テキスト ボックス 258"/>
        <xdr:cNvSpPr txBox="1"/>
      </xdr:nvSpPr>
      <xdr:spPr>
        <a:xfrm>
          <a:off x="863111" y="16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6438</xdr:rowOff>
    </xdr:from>
    <xdr:to>
      <xdr:col>55</xdr:col>
      <xdr:colOff>0</xdr:colOff>
      <xdr:row>36</xdr:row>
      <xdr:rowOff>63069</xdr:rowOff>
    </xdr:to>
    <xdr:cxnSp macro="">
      <xdr:nvCxnSpPr>
        <xdr:cNvPr id="288" name="直線コネクタ 287"/>
        <xdr:cNvCxnSpPr/>
      </xdr:nvCxnSpPr>
      <xdr:spPr>
        <a:xfrm flipV="1">
          <a:off x="9639300" y="6178638"/>
          <a:ext cx="838200" cy="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63069</xdr:rowOff>
    </xdr:from>
    <xdr:to>
      <xdr:col>50</xdr:col>
      <xdr:colOff>114300</xdr:colOff>
      <xdr:row>36</xdr:row>
      <xdr:rowOff>105094</xdr:rowOff>
    </xdr:to>
    <xdr:cxnSp macro="">
      <xdr:nvCxnSpPr>
        <xdr:cNvPr id="291" name="直線コネクタ 290"/>
        <xdr:cNvCxnSpPr/>
      </xdr:nvCxnSpPr>
      <xdr:spPr>
        <a:xfrm flipV="1">
          <a:off x="8750300" y="6235269"/>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105094</xdr:rowOff>
    </xdr:from>
    <xdr:to>
      <xdr:col>45</xdr:col>
      <xdr:colOff>177800</xdr:colOff>
      <xdr:row>36</xdr:row>
      <xdr:rowOff>106515</xdr:rowOff>
    </xdr:to>
    <xdr:cxnSp macro="">
      <xdr:nvCxnSpPr>
        <xdr:cNvPr id="294" name="直線コネクタ 293"/>
        <xdr:cNvCxnSpPr/>
      </xdr:nvCxnSpPr>
      <xdr:spPr>
        <a:xfrm flipV="1">
          <a:off x="7861300" y="627729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101493</xdr:rowOff>
    </xdr:from>
    <xdr:to>
      <xdr:col>41</xdr:col>
      <xdr:colOff>50800</xdr:colOff>
      <xdr:row>36</xdr:row>
      <xdr:rowOff>106515</xdr:rowOff>
    </xdr:to>
    <xdr:cxnSp macro="">
      <xdr:nvCxnSpPr>
        <xdr:cNvPr id="297" name="直線コネクタ 296"/>
        <xdr:cNvCxnSpPr/>
      </xdr:nvCxnSpPr>
      <xdr:spPr>
        <a:xfrm>
          <a:off x="6972300" y="6273693"/>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127088</xdr:rowOff>
    </xdr:from>
    <xdr:to>
      <xdr:col>55</xdr:col>
      <xdr:colOff>50800</xdr:colOff>
      <xdr:row>36</xdr:row>
      <xdr:rowOff>57238</xdr:rowOff>
    </xdr:to>
    <xdr:sp macro="" textlink="">
      <xdr:nvSpPr>
        <xdr:cNvPr id="307" name="楕円 306"/>
        <xdr:cNvSpPr/>
      </xdr:nvSpPr>
      <xdr:spPr>
        <a:xfrm>
          <a:off x="10426700" y="61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105515</xdr:rowOff>
    </xdr:from>
    <xdr:ext cx="599010" cy="259045"/>
    <xdr:sp macro="" textlink="">
      <xdr:nvSpPr>
        <xdr:cNvPr id="308" name="補助費等該当値テキスト"/>
        <xdr:cNvSpPr txBox="1"/>
      </xdr:nvSpPr>
      <xdr:spPr>
        <a:xfrm>
          <a:off x="10528300" y="610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12269</xdr:rowOff>
    </xdr:from>
    <xdr:to>
      <xdr:col>50</xdr:col>
      <xdr:colOff>165100</xdr:colOff>
      <xdr:row>36</xdr:row>
      <xdr:rowOff>113869</xdr:rowOff>
    </xdr:to>
    <xdr:sp macro="" textlink="">
      <xdr:nvSpPr>
        <xdr:cNvPr id="309" name="楕円 308"/>
        <xdr:cNvSpPr/>
      </xdr:nvSpPr>
      <xdr:spPr>
        <a:xfrm>
          <a:off x="9588500" y="61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104996</xdr:rowOff>
    </xdr:from>
    <xdr:ext cx="599010" cy="259045"/>
    <xdr:sp macro="" textlink="">
      <xdr:nvSpPr>
        <xdr:cNvPr id="310" name="テキスト ボックス 309"/>
        <xdr:cNvSpPr txBox="1"/>
      </xdr:nvSpPr>
      <xdr:spPr>
        <a:xfrm>
          <a:off x="9339795" y="62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54294</xdr:rowOff>
    </xdr:from>
    <xdr:to>
      <xdr:col>46</xdr:col>
      <xdr:colOff>38100</xdr:colOff>
      <xdr:row>36</xdr:row>
      <xdr:rowOff>155894</xdr:rowOff>
    </xdr:to>
    <xdr:sp macro="" textlink="">
      <xdr:nvSpPr>
        <xdr:cNvPr id="311" name="楕円 310"/>
        <xdr:cNvSpPr/>
      </xdr:nvSpPr>
      <xdr:spPr>
        <a:xfrm>
          <a:off x="8699500" y="62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147021</xdr:rowOff>
    </xdr:from>
    <xdr:ext cx="599010" cy="259045"/>
    <xdr:sp macro="" textlink="">
      <xdr:nvSpPr>
        <xdr:cNvPr id="312" name="テキスト ボックス 311"/>
        <xdr:cNvSpPr txBox="1"/>
      </xdr:nvSpPr>
      <xdr:spPr>
        <a:xfrm>
          <a:off x="8450795" y="631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55715</xdr:rowOff>
    </xdr:from>
    <xdr:to>
      <xdr:col>41</xdr:col>
      <xdr:colOff>101600</xdr:colOff>
      <xdr:row>36</xdr:row>
      <xdr:rowOff>157315</xdr:rowOff>
    </xdr:to>
    <xdr:sp macro="" textlink="">
      <xdr:nvSpPr>
        <xdr:cNvPr id="313" name="楕円 312"/>
        <xdr:cNvSpPr/>
      </xdr:nvSpPr>
      <xdr:spPr>
        <a:xfrm>
          <a:off x="7810500" y="62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148442</xdr:rowOff>
    </xdr:from>
    <xdr:ext cx="599010" cy="259045"/>
    <xdr:sp macro="" textlink="">
      <xdr:nvSpPr>
        <xdr:cNvPr id="314" name="テキスト ボックス 313"/>
        <xdr:cNvSpPr txBox="1"/>
      </xdr:nvSpPr>
      <xdr:spPr>
        <a:xfrm>
          <a:off x="7561795" y="632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50693</xdr:rowOff>
    </xdr:from>
    <xdr:to>
      <xdr:col>36</xdr:col>
      <xdr:colOff>165100</xdr:colOff>
      <xdr:row>36</xdr:row>
      <xdr:rowOff>152293</xdr:rowOff>
    </xdr:to>
    <xdr:sp macro="" textlink="">
      <xdr:nvSpPr>
        <xdr:cNvPr id="315" name="楕円 314"/>
        <xdr:cNvSpPr/>
      </xdr:nvSpPr>
      <xdr:spPr>
        <a:xfrm>
          <a:off x="6921500" y="62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143420</xdr:rowOff>
    </xdr:from>
    <xdr:ext cx="599010" cy="259045"/>
    <xdr:sp macro="" textlink="">
      <xdr:nvSpPr>
        <xdr:cNvPr id="316" name="テキスト ボックス 315"/>
        <xdr:cNvSpPr txBox="1"/>
      </xdr:nvSpPr>
      <xdr:spPr>
        <a:xfrm>
          <a:off x="6672795" y="6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82775</xdr:rowOff>
    </xdr:from>
    <xdr:to>
      <xdr:col>55</xdr:col>
      <xdr:colOff>0</xdr:colOff>
      <xdr:row>57</xdr:row>
      <xdr:rowOff>108506</xdr:rowOff>
    </xdr:to>
    <xdr:cxnSp macro="">
      <xdr:nvCxnSpPr>
        <xdr:cNvPr id="345" name="直線コネクタ 344"/>
        <xdr:cNvCxnSpPr/>
      </xdr:nvCxnSpPr>
      <xdr:spPr>
        <a:xfrm flipV="1">
          <a:off x="9639300" y="9855425"/>
          <a:ext cx="8382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68259</xdr:rowOff>
    </xdr:from>
    <xdr:to>
      <xdr:col>50</xdr:col>
      <xdr:colOff>114300</xdr:colOff>
      <xdr:row>57</xdr:row>
      <xdr:rowOff>108506</xdr:rowOff>
    </xdr:to>
    <xdr:cxnSp macro="">
      <xdr:nvCxnSpPr>
        <xdr:cNvPr id="348" name="直線コネクタ 347"/>
        <xdr:cNvCxnSpPr/>
      </xdr:nvCxnSpPr>
      <xdr:spPr>
        <a:xfrm>
          <a:off x="8750300" y="9840909"/>
          <a:ext cx="8890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68259</xdr:rowOff>
    </xdr:from>
    <xdr:to>
      <xdr:col>45</xdr:col>
      <xdr:colOff>177800</xdr:colOff>
      <xdr:row>57</xdr:row>
      <xdr:rowOff>84106</xdr:rowOff>
    </xdr:to>
    <xdr:cxnSp macro="">
      <xdr:nvCxnSpPr>
        <xdr:cNvPr id="351" name="直線コネクタ 350"/>
        <xdr:cNvCxnSpPr/>
      </xdr:nvCxnSpPr>
      <xdr:spPr>
        <a:xfrm flipV="1">
          <a:off x="7861300" y="9840909"/>
          <a:ext cx="8890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84106</xdr:rowOff>
    </xdr:from>
    <xdr:to>
      <xdr:col>41</xdr:col>
      <xdr:colOff>50800</xdr:colOff>
      <xdr:row>57</xdr:row>
      <xdr:rowOff>122589</xdr:rowOff>
    </xdr:to>
    <xdr:cxnSp macro="">
      <xdr:nvCxnSpPr>
        <xdr:cNvPr id="354" name="直線コネクタ 353"/>
        <xdr:cNvCxnSpPr/>
      </xdr:nvCxnSpPr>
      <xdr:spPr>
        <a:xfrm flipV="1">
          <a:off x="6972300" y="9856756"/>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31975</xdr:rowOff>
    </xdr:from>
    <xdr:to>
      <xdr:col>55</xdr:col>
      <xdr:colOff>50800</xdr:colOff>
      <xdr:row>57</xdr:row>
      <xdr:rowOff>133575</xdr:rowOff>
    </xdr:to>
    <xdr:sp macro="" textlink="">
      <xdr:nvSpPr>
        <xdr:cNvPr id="364" name="楕円 363"/>
        <xdr:cNvSpPr/>
      </xdr:nvSpPr>
      <xdr:spPr>
        <a:xfrm>
          <a:off x="10426700" y="98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10402</xdr:rowOff>
    </xdr:from>
    <xdr:ext cx="599010" cy="259045"/>
    <xdr:sp macro="" textlink="">
      <xdr:nvSpPr>
        <xdr:cNvPr id="365" name="普通建設事業費該当値テキスト"/>
        <xdr:cNvSpPr txBox="1"/>
      </xdr:nvSpPr>
      <xdr:spPr>
        <a:xfrm>
          <a:off x="10528300" y="97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57706</xdr:rowOff>
    </xdr:from>
    <xdr:to>
      <xdr:col>50</xdr:col>
      <xdr:colOff>165100</xdr:colOff>
      <xdr:row>57</xdr:row>
      <xdr:rowOff>159306</xdr:rowOff>
    </xdr:to>
    <xdr:sp macro="" textlink="">
      <xdr:nvSpPr>
        <xdr:cNvPr id="366" name="楕円 365"/>
        <xdr:cNvSpPr/>
      </xdr:nvSpPr>
      <xdr:spPr>
        <a:xfrm>
          <a:off x="9588500" y="9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150433</xdr:rowOff>
    </xdr:from>
    <xdr:ext cx="599010" cy="259045"/>
    <xdr:sp macro="" textlink="">
      <xdr:nvSpPr>
        <xdr:cNvPr id="367" name="テキスト ボックス 366"/>
        <xdr:cNvSpPr txBox="1"/>
      </xdr:nvSpPr>
      <xdr:spPr>
        <a:xfrm>
          <a:off x="9339795" y="992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17459</xdr:rowOff>
    </xdr:from>
    <xdr:to>
      <xdr:col>46</xdr:col>
      <xdr:colOff>38100</xdr:colOff>
      <xdr:row>57</xdr:row>
      <xdr:rowOff>119059</xdr:rowOff>
    </xdr:to>
    <xdr:sp macro="" textlink="">
      <xdr:nvSpPr>
        <xdr:cNvPr id="368" name="楕円 367"/>
        <xdr:cNvSpPr/>
      </xdr:nvSpPr>
      <xdr:spPr>
        <a:xfrm>
          <a:off x="8699500" y="97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110186</xdr:rowOff>
    </xdr:from>
    <xdr:ext cx="599010" cy="259045"/>
    <xdr:sp macro="" textlink="">
      <xdr:nvSpPr>
        <xdr:cNvPr id="369" name="テキスト ボックス 368"/>
        <xdr:cNvSpPr txBox="1"/>
      </xdr:nvSpPr>
      <xdr:spPr>
        <a:xfrm>
          <a:off x="8450795" y="98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33306</xdr:rowOff>
    </xdr:from>
    <xdr:to>
      <xdr:col>41</xdr:col>
      <xdr:colOff>101600</xdr:colOff>
      <xdr:row>57</xdr:row>
      <xdr:rowOff>134906</xdr:rowOff>
    </xdr:to>
    <xdr:sp macro="" textlink="">
      <xdr:nvSpPr>
        <xdr:cNvPr id="370" name="楕円 369"/>
        <xdr:cNvSpPr/>
      </xdr:nvSpPr>
      <xdr:spPr>
        <a:xfrm>
          <a:off x="7810500" y="98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126033</xdr:rowOff>
    </xdr:from>
    <xdr:ext cx="599010" cy="259045"/>
    <xdr:sp macro="" textlink="">
      <xdr:nvSpPr>
        <xdr:cNvPr id="371" name="テキスト ボックス 370"/>
        <xdr:cNvSpPr txBox="1"/>
      </xdr:nvSpPr>
      <xdr:spPr>
        <a:xfrm>
          <a:off x="7561795" y="989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71789</xdr:rowOff>
    </xdr:from>
    <xdr:to>
      <xdr:col>36</xdr:col>
      <xdr:colOff>165100</xdr:colOff>
      <xdr:row>58</xdr:row>
      <xdr:rowOff>1939</xdr:rowOff>
    </xdr:to>
    <xdr:sp macro="" textlink="">
      <xdr:nvSpPr>
        <xdr:cNvPr id="372" name="楕円 371"/>
        <xdr:cNvSpPr/>
      </xdr:nvSpPr>
      <xdr:spPr>
        <a:xfrm>
          <a:off x="6921500" y="98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164516</xdr:rowOff>
    </xdr:from>
    <xdr:ext cx="599010" cy="259045"/>
    <xdr:sp macro="" textlink="">
      <xdr:nvSpPr>
        <xdr:cNvPr id="373" name="テキスト ボックス 372"/>
        <xdr:cNvSpPr txBox="1"/>
      </xdr:nvSpPr>
      <xdr:spPr>
        <a:xfrm>
          <a:off x="6672795" y="99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29766</xdr:rowOff>
    </xdr:from>
    <xdr:to>
      <xdr:col>55</xdr:col>
      <xdr:colOff>0</xdr:colOff>
      <xdr:row>78</xdr:row>
      <xdr:rowOff>36537</xdr:rowOff>
    </xdr:to>
    <xdr:cxnSp macro="">
      <xdr:nvCxnSpPr>
        <xdr:cNvPr id="400" name="直線コネクタ 399"/>
        <xdr:cNvCxnSpPr/>
      </xdr:nvCxnSpPr>
      <xdr:spPr>
        <a:xfrm flipV="1">
          <a:off x="9639300" y="13402866"/>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122980</xdr:rowOff>
    </xdr:from>
    <xdr:to>
      <xdr:col>50</xdr:col>
      <xdr:colOff>114300</xdr:colOff>
      <xdr:row>78</xdr:row>
      <xdr:rowOff>36537</xdr:rowOff>
    </xdr:to>
    <xdr:cxnSp macro="">
      <xdr:nvCxnSpPr>
        <xdr:cNvPr id="403" name="直線コネクタ 402"/>
        <xdr:cNvCxnSpPr/>
      </xdr:nvCxnSpPr>
      <xdr:spPr>
        <a:xfrm>
          <a:off x="8750300" y="13324630"/>
          <a:ext cx="8890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122980</xdr:rowOff>
    </xdr:from>
    <xdr:to>
      <xdr:col>45</xdr:col>
      <xdr:colOff>177800</xdr:colOff>
      <xdr:row>77</xdr:row>
      <xdr:rowOff>139979</xdr:rowOff>
    </xdr:to>
    <xdr:cxnSp macro="">
      <xdr:nvCxnSpPr>
        <xdr:cNvPr id="406" name="直線コネクタ 405"/>
        <xdr:cNvCxnSpPr/>
      </xdr:nvCxnSpPr>
      <xdr:spPr>
        <a:xfrm flipV="1">
          <a:off x="7861300" y="13324630"/>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127877</xdr:rowOff>
    </xdr:from>
    <xdr:to>
      <xdr:col>41</xdr:col>
      <xdr:colOff>50800</xdr:colOff>
      <xdr:row>77</xdr:row>
      <xdr:rowOff>139979</xdr:rowOff>
    </xdr:to>
    <xdr:cxnSp macro="">
      <xdr:nvCxnSpPr>
        <xdr:cNvPr id="409" name="直線コネクタ 408"/>
        <xdr:cNvCxnSpPr/>
      </xdr:nvCxnSpPr>
      <xdr:spPr>
        <a:xfrm>
          <a:off x="6972300" y="12986627"/>
          <a:ext cx="889000" cy="3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150416</xdr:rowOff>
    </xdr:from>
    <xdr:to>
      <xdr:col>55</xdr:col>
      <xdr:colOff>50800</xdr:colOff>
      <xdr:row>78</xdr:row>
      <xdr:rowOff>80566</xdr:rowOff>
    </xdr:to>
    <xdr:sp macro="" textlink="">
      <xdr:nvSpPr>
        <xdr:cNvPr id="419" name="楕円 418"/>
        <xdr:cNvSpPr/>
      </xdr:nvSpPr>
      <xdr:spPr>
        <a:xfrm>
          <a:off x="10426700" y="133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65343</xdr:rowOff>
    </xdr:from>
    <xdr:ext cx="534377" cy="259045"/>
    <xdr:sp macro="" textlink="">
      <xdr:nvSpPr>
        <xdr:cNvPr id="420" name="普通建設事業費 （ うち新規整備　）該当値テキスト"/>
        <xdr:cNvSpPr txBox="1"/>
      </xdr:nvSpPr>
      <xdr:spPr>
        <a:xfrm>
          <a:off x="10528300" y="132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157187</xdr:rowOff>
    </xdr:from>
    <xdr:to>
      <xdr:col>50</xdr:col>
      <xdr:colOff>165100</xdr:colOff>
      <xdr:row>78</xdr:row>
      <xdr:rowOff>87337</xdr:rowOff>
    </xdr:to>
    <xdr:sp macro="" textlink="">
      <xdr:nvSpPr>
        <xdr:cNvPr id="421" name="楕円 420"/>
        <xdr:cNvSpPr/>
      </xdr:nvSpPr>
      <xdr:spPr>
        <a:xfrm>
          <a:off x="9588500" y="133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78464</xdr:rowOff>
    </xdr:from>
    <xdr:ext cx="534377" cy="259045"/>
    <xdr:sp macro="" textlink="">
      <xdr:nvSpPr>
        <xdr:cNvPr id="422" name="テキスト ボックス 421"/>
        <xdr:cNvSpPr txBox="1"/>
      </xdr:nvSpPr>
      <xdr:spPr>
        <a:xfrm>
          <a:off x="9372111" y="134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72180</xdr:rowOff>
    </xdr:from>
    <xdr:to>
      <xdr:col>46</xdr:col>
      <xdr:colOff>38100</xdr:colOff>
      <xdr:row>78</xdr:row>
      <xdr:rowOff>2330</xdr:rowOff>
    </xdr:to>
    <xdr:sp macro="" textlink="">
      <xdr:nvSpPr>
        <xdr:cNvPr id="423" name="楕円 422"/>
        <xdr:cNvSpPr/>
      </xdr:nvSpPr>
      <xdr:spPr>
        <a:xfrm>
          <a:off x="8699500" y="132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164907</xdr:rowOff>
    </xdr:from>
    <xdr:ext cx="534377" cy="259045"/>
    <xdr:sp macro="" textlink="">
      <xdr:nvSpPr>
        <xdr:cNvPr id="424" name="テキスト ボックス 423"/>
        <xdr:cNvSpPr txBox="1"/>
      </xdr:nvSpPr>
      <xdr:spPr>
        <a:xfrm>
          <a:off x="8483111" y="133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89179</xdr:rowOff>
    </xdr:from>
    <xdr:to>
      <xdr:col>41</xdr:col>
      <xdr:colOff>101600</xdr:colOff>
      <xdr:row>78</xdr:row>
      <xdr:rowOff>19329</xdr:rowOff>
    </xdr:to>
    <xdr:sp macro="" textlink="">
      <xdr:nvSpPr>
        <xdr:cNvPr id="425" name="楕円 424"/>
        <xdr:cNvSpPr/>
      </xdr:nvSpPr>
      <xdr:spPr>
        <a:xfrm>
          <a:off x="7810500" y="132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10456</xdr:rowOff>
    </xdr:from>
    <xdr:ext cx="534377" cy="259045"/>
    <xdr:sp macro="" textlink="">
      <xdr:nvSpPr>
        <xdr:cNvPr id="426" name="テキスト ボックス 425"/>
        <xdr:cNvSpPr txBox="1"/>
      </xdr:nvSpPr>
      <xdr:spPr>
        <a:xfrm>
          <a:off x="7594111" y="133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77077</xdr:rowOff>
    </xdr:from>
    <xdr:to>
      <xdr:col>36</xdr:col>
      <xdr:colOff>165100</xdr:colOff>
      <xdr:row>76</xdr:row>
      <xdr:rowOff>7227</xdr:rowOff>
    </xdr:to>
    <xdr:sp macro="" textlink="">
      <xdr:nvSpPr>
        <xdr:cNvPr id="427" name="楕円 426"/>
        <xdr:cNvSpPr/>
      </xdr:nvSpPr>
      <xdr:spPr>
        <a:xfrm>
          <a:off x="6921500" y="129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23754</xdr:rowOff>
    </xdr:from>
    <xdr:ext cx="599010" cy="259045"/>
    <xdr:sp macro="" textlink="">
      <xdr:nvSpPr>
        <xdr:cNvPr id="428" name="テキスト ボックス 427"/>
        <xdr:cNvSpPr txBox="1"/>
      </xdr:nvSpPr>
      <xdr:spPr>
        <a:xfrm>
          <a:off x="6672795" y="127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64331</xdr:rowOff>
    </xdr:from>
    <xdr:to>
      <xdr:col>55</xdr:col>
      <xdr:colOff>0</xdr:colOff>
      <xdr:row>97</xdr:row>
      <xdr:rowOff>102557</xdr:rowOff>
    </xdr:to>
    <xdr:cxnSp macro="">
      <xdr:nvCxnSpPr>
        <xdr:cNvPr id="459" name="直線コネクタ 458"/>
        <xdr:cNvCxnSpPr/>
      </xdr:nvCxnSpPr>
      <xdr:spPr>
        <a:xfrm flipV="1">
          <a:off x="9639300" y="16694981"/>
          <a:ext cx="8382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84029</xdr:rowOff>
    </xdr:from>
    <xdr:to>
      <xdr:col>50</xdr:col>
      <xdr:colOff>114300</xdr:colOff>
      <xdr:row>97</xdr:row>
      <xdr:rowOff>102557</xdr:rowOff>
    </xdr:to>
    <xdr:cxnSp macro="">
      <xdr:nvCxnSpPr>
        <xdr:cNvPr id="462" name="直線コネクタ 461"/>
        <xdr:cNvCxnSpPr/>
      </xdr:nvCxnSpPr>
      <xdr:spPr>
        <a:xfrm>
          <a:off x="8750300" y="16714679"/>
          <a:ext cx="889000" cy="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84029</xdr:rowOff>
    </xdr:from>
    <xdr:to>
      <xdr:col>45</xdr:col>
      <xdr:colOff>177800</xdr:colOff>
      <xdr:row>97</xdr:row>
      <xdr:rowOff>156818</xdr:rowOff>
    </xdr:to>
    <xdr:cxnSp macro="">
      <xdr:nvCxnSpPr>
        <xdr:cNvPr id="465" name="直線コネクタ 464"/>
        <xdr:cNvCxnSpPr/>
      </xdr:nvCxnSpPr>
      <xdr:spPr>
        <a:xfrm flipV="1">
          <a:off x="7861300" y="16714679"/>
          <a:ext cx="889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156818</xdr:rowOff>
    </xdr:from>
    <xdr:to>
      <xdr:col>41</xdr:col>
      <xdr:colOff>50800</xdr:colOff>
      <xdr:row>99</xdr:row>
      <xdr:rowOff>60199</xdr:rowOff>
    </xdr:to>
    <xdr:cxnSp macro="">
      <xdr:nvCxnSpPr>
        <xdr:cNvPr id="468" name="直線コネクタ 467"/>
        <xdr:cNvCxnSpPr/>
      </xdr:nvCxnSpPr>
      <xdr:spPr>
        <a:xfrm flipV="1">
          <a:off x="6972300" y="16787468"/>
          <a:ext cx="889000" cy="2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13531</xdr:rowOff>
    </xdr:from>
    <xdr:to>
      <xdr:col>55</xdr:col>
      <xdr:colOff>50800</xdr:colOff>
      <xdr:row>97</xdr:row>
      <xdr:rowOff>115131</xdr:rowOff>
    </xdr:to>
    <xdr:sp macro="" textlink="">
      <xdr:nvSpPr>
        <xdr:cNvPr id="478" name="楕円 477"/>
        <xdr:cNvSpPr/>
      </xdr:nvSpPr>
      <xdr:spPr>
        <a:xfrm>
          <a:off x="10426700" y="166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36408</xdr:rowOff>
    </xdr:from>
    <xdr:ext cx="599010" cy="259045"/>
    <xdr:sp macro="" textlink="">
      <xdr:nvSpPr>
        <xdr:cNvPr id="479" name="普通建設事業費 （ うち更新整備　）該当値テキスト"/>
        <xdr:cNvSpPr txBox="1"/>
      </xdr:nvSpPr>
      <xdr:spPr>
        <a:xfrm>
          <a:off x="10528300" y="164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51757</xdr:rowOff>
    </xdr:from>
    <xdr:to>
      <xdr:col>50</xdr:col>
      <xdr:colOff>165100</xdr:colOff>
      <xdr:row>97</xdr:row>
      <xdr:rowOff>153357</xdr:rowOff>
    </xdr:to>
    <xdr:sp macro="" textlink="">
      <xdr:nvSpPr>
        <xdr:cNvPr id="480" name="楕円 479"/>
        <xdr:cNvSpPr/>
      </xdr:nvSpPr>
      <xdr:spPr>
        <a:xfrm>
          <a:off x="9588500" y="166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169884</xdr:rowOff>
    </xdr:from>
    <xdr:ext cx="599010" cy="259045"/>
    <xdr:sp macro="" textlink="">
      <xdr:nvSpPr>
        <xdr:cNvPr id="481" name="テキスト ボックス 480"/>
        <xdr:cNvSpPr txBox="1"/>
      </xdr:nvSpPr>
      <xdr:spPr>
        <a:xfrm>
          <a:off x="9339795" y="1645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33229</xdr:rowOff>
    </xdr:from>
    <xdr:to>
      <xdr:col>46</xdr:col>
      <xdr:colOff>38100</xdr:colOff>
      <xdr:row>97</xdr:row>
      <xdr:rowOff>134829</xdr:rowOff>
    </xdr:to>
    <xdr:sp macro="" textlink="">
      <xdr:nvSpPr>
        <xdr:cNvPr id="482" name="楕円 481"/>
        <xdr:cNvSpPr/>
      </xdr:nvSpPr>
      <xdr:spPr>
        <a:xfrm>
          <a:off x="8699500" y="16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151356</xdr:rowOff>
    </xdr:from>
    <xdr:ext cx="599010" cy="259045"/>
    <xdr:sp macro="" textlink="">
      <xdr:nvSpPr>
        <xdr:cNvPr id="483" name="テキスト ボックス 482"/>
        <xdr:cNvSpPr txBox="1"/>
      </xdr:nvSpPr>
      <xdr:spPr>
        <a:xfrm>
          <a:off x="8450795" y="1643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106018</xdr:rowOff>
    </xdr:from>
    <xdr:to>
      <xdr:col>41</xdr:col>
      <xdr:colOff>101600</xdr:colOff>
      <xdr:row>98</xdr:row>
      <xdr:rowOff>36168</xdr:rowOff>
    </xdr:to>
    <xdr:sp macro="" textlink="">
      <xdr:nvSpPr>
        <xdr:cNvPr id="484" name="楕円 483"/>
        <xdr:cNvSpPr/>
      </xdr:nvSpPr>
      <xdr:spPr>
        <a:xfrm>
          <a:off x="7810500" y="167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52695</xdr:rowOff>
    </xdr:from>
    <xdr:ext cx="534377" cy="259045"/>
    <xdr:sp macro="" textlink="">
      <xdr:nvSpPr>
        <xdr:cNvPr id="485" name="テキスト ボックス 484"/>
        <xdr:cNvSpPr txBox="1"/>
      </xdr:nvSpPr>
      <xdr:spPr>
        <a:xfrm>
          <a:off x="7594111" y="165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9399</xdr:rowOff>
    </xdr:from>
    <xdr:to>
      <xdr:col>36</xdr:col>
      <xdr:colOff>165100</xdr:colOff>
      <xdr:row>99</xdr:row>
      <xdr:rowOff>110999</xdr:rowOff>
    </xdr:to>
    <xdr:sp macro="" textlink="">
      <xdr:nvSpPr>
        <xdr:cNvPr id="486" name="楕円 485"/>
        <xdr:cNvSpPr/>
      </xdr:nvSpPr>
      <xdr:spPr>
        <a:xfrm>
          <a:off x="6921500" y="169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102126</xdr:rowOff>
    </xdr:from>
    <xdr:ext cx="534377" cy="259045"/>
    <xdr:sp macro="" textlink="">
      <xdr:nvSpPr>
        <xdr:cNvPr id="487" name="テキスト ボックス 486"/>
        <xdr:cNvSpPr txBox="1"/>
      </xdr:nvSpPr>
      <xdr:spPr>
        <a:xfrm>
          <a:off x="6705111" y="170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66058</xdr:rowOff>
    </xdr:from>
    <xdr:to>
      <xdr:col>85</xdr:col>
      <xdr:colOff>127000</xdr:colOff>
      <xdr:row>39</xdr:row>
      <xdr:rowOff>85590</xdr:rowOff>
    </xdr:to>
    <xdr:cxnSp macro="">
      <xdr:nvCxnSpPr>
        <xdr:cNvPr id="518" name="直線コネクタ 517"/>
        <xdr:cNvCxnSpPr/>
      </xdr:nvCxnSpPr>
      <xdr:spPr>
        <a:xfrm>
          <a:off x="15481300" y="6752608"/>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66058</xdr:rowOff>
    </xdr:from>
    <xdr:to>
      <xdr:col>81</xdr:col>
      <xdr:colOff>50800</xdr:colOff>
      <xdr:row>39</xdr:row>
      <xdr:rowOff>89568</xdr:rowOff>
    </xdr:to>
    <xdr:cxnSp macro="">
      <xdr:nvCxnSpPr>
        <xdr:cNvPr id="521" name="直線コネクタ 520"/>
        <xdr:cNvCxnSpPr/>
      </xdr:nvCxnSpPr>
      <xdr:spPr>
        <a:xfrm flipV="1">
          <a:off x="14592300" y="6752608"/>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72051</xdr:rowOff>
    </xdr:from>
    <xdr:to>
      <xdr:col>76</xdr:col>
      <xdr:colOff>114300</xdr:colOff>
      <xdr:row>39</xdr:row>
      <xdr:rowOff>89568</xdr:rowOff>
    </xdr:to>
    <xdr:cxnSp macro="">
      <xdr:nvCxnSpPr>
        <xdr:cNvPr id="524" name="直線コネクタ 523"/>
        <xdr:cNvCxnSpPr/>
      </xdr:nvCxnSpPr>
      <xdr:spPr>
        <a:xfrm>
          <a:off x="13703300" y="6758601"/>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4907</xdr:rowOff>
    </xdr:from>
    <xdr:to>
      <xdr:col>71</xdr:col>
      <xdr:colOff>177800</xdr:colOff>
      <xdr:row>39</xdr:row>
      <xdr:rowOff>72051</xdr:rowOff>
    </xdr:to>
    <xdr:cxnSp macro="">
      <xdr:nvCxnSpPr>
        <xdr:cNvPr id="527" name="直線コネクタ 526"/>
        <xdr:cNvCxnSpPr/>
      </xdr:nvCxnSpPr>
      <xdr:spPr>
        <a:xfrm>
          <a:off x="12814300" y="6691457"/>
          <a:ext cx="8890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34790</xdr:rowOff>
    </xdr:from>
    <xdr:to>
      <xdr:col>85</xdr:col>
      <xdr:colOff>177800</xdr:colOff>
      <xdr:row>39</xdr:row>
      <xdr:rowOff>136390</xdr:rowOff>
    </xdr:to>
    <xdr:sp macro="" textlink="">
      <xdr:nvSpPr>
        <xdr:cNvPr id="537" name="楕円 536"/>
        <xdr:cNvSpPr/>
      </xdr:nvSpPr>
      <xdr:spPr>
        <a:xfrm>
          <a:off x="16268700" y="6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15258</xdr:rowOff>
    </xdr:from>
    <xdr:to>
      <xdr:col>81</xdr:col>
      <xdr:colOff>101600</xdr:colOff>
      <xdr:row>39</xdr:row>
      <xdr:rowOff>116858</xdr:rowOff>
    </xdr:to>
    <xdr:sp macro="" textlink="">
      <xdr:nvSpPr>
        <xdr:cNvPr id="539" name="楕円 538"/>
        <xdr:cNvSpPr/>
      </xdr:nvSpPr>
      <xdr:spPr>
        <a:xfrm>
          <a:off x="15430500" y="6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107985</xdr:rowOff>
    </xdr:from>
    <xdr:ext cx="534377" cy="259045"/>
    <xdr:sp macro="" textlink="">
      <xdr:nvSpPr>
        <xdr:cNvPr id="540" name="テキスト ボックス 539"/>
        <xdr:cNvSpPr txBox="1"/>
      </xdr:nvSpPr>
      <xdr:spPr>
        <a:xfrm>
          <a:off x="15214111" y="6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38768</xdr:rowOff>
    </xdr:from>
    <xdr:to>
      <xdr:col>76</xdr:col>
      <xdr:colOff>165100</xdr:colOff>
      <xdr:row>39</xdr:row>
      <xdr:rowOff>140368</xdr:rowOff>
    </xdr:to>
    <xdr:sp macro="" textlink="">
      <xdr:nvSpPr>
        <xdr:cNvPr id="541" name="楕円 540"/>
        <xdr:cNvSpPr/>
      </xdr:nvSpPr>
      <xdr:spPr>
        <a:xfrm>
          <a:off x="14541500" y="67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131495</xdr:rowOff>
    </xdr:from>
    <xdr:ext cx="469744" cy="259045"/>
    <xdr:sp macro="" textlink="">
      <xdr:nvSpPr>
        <xdr:cNvPr id="542" name="テキスト ボックス 541"/>
        <xdr:cNvSpPr txBox="1"/>
      </xdr:nvSpPr>
      <xdr:spPr>
        <a:xfrm>
          <a:off x="14357428" y="681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21251</xdr:rowOff>
    </xdr:from>
    <xdr:to>
      <xdr:col>72</xdr:col>
      <xdr:colOff>38100</xdr:colOff>
      <xdr:row>39</xdr:row>
      <xdr:rowOff>122851</xdr:rowOff>
    </xdr:to>
    <xdr:sp macro="" textlink="">
      <xdr:nvSpPr>
        <xdr:cNvPr id="543" name="楕円 542"/>
        <xdr:cNvSpPr/>
      </xdr:nvSpPr>
      <xdr:spPr>
        <a:xfrm>
          <a:off x="13652500" y="67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113978</xdr:rowOff>
    </xdr:from>
    <xdr:ext cx="469744" cy="259045"/>
    <xdr:sp macro="" textlink="">
      <xdr:nvSpPr>
        <xdr:cNvPr id="544" name="テキスト ボックス 543"/>
        <xdr:cNvSpPr txBox="1"/>
      </xdr:nvSpPr>
      <xdr:spPr>
        <a:xfrm>
          <a:off x="13468428" y="680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125557</xdr:rowOff>
    </xdr:from>
    <xdr:to>
      <xdr:col>67</xdr:col>
      <xdr:colOff>101600</xdr:colOff>
      <xdr:row>39</xdr:row>
      <xdr:rowOff>55707</xdr:rowOff>
    </xdr:to>
    <xdr:sp macro="" textlink="">
      <xdr:nvSpPr>
        <xdr:cNvPr id="545" name="楕円 544"/>
        <xdr:cNvSpPr/>
      </xdr:nvSpPr>
      <xdr:spPr>
        <a:xfrm>
          <a:off x="12763500" y="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72234</xdr:rowOff>
    </xdr:from>
    <xdr:ext cx="534377" cy="259045"/>
    <xdr:sp macro="" textlink="">
      <xdr:nvSpPr>
        <xdr:cNvPr id="546" name="テキスト ボックス 545"/>
        <xdr:cNvSpPr txBox="1"/>
      </xdr:nvSpPr>
      <xdr:spPr>
        <a:xfrm>
          <a:off x="12547111" y="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2119</xdr:rowOff>
    </xdr:from>
    <xdr:to>
      <xdr:col>85</xdr:col>
      <xdr:colOff>127000</xdr:colOff>
      <xdr:row>76</xdr:row>
      <xdr:rowOff>6665</xdr:rowOff>
    </xdr:to>
    <xdr:cxnSp macro="">
      <xdr:nvCxnSpPr>
        <xdr:cNvPr id="628" name="直線コネクタ 627"/>
        <xdr:cNvCxnSpPr/>
      </xdr:nvCxnSpPr>
      <xdr:spPr>
        <a:xfrm flipV="1">
          <a:off x="15481300" y="13032319"/>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6665</xdr:rowOff>
    </xdr:from>
    <xdr:to>
      <xdr:col>81</xdr:col>
      <xdr:colOff>50800</xdr:colOff>
      <xdr:row>76</xdr:row>
      <xdr:rowOff>42207</xdr:rowOff>
    </xdr:to>
    <xdr:cxnSp macro="">
      <xdr:nvCxnSpPr>
        <xdr:cNvPr id="631" name="直線コネクタ 630"/>
        <xdr:cNvCxnSpPr/>
      </xdr:nvCxnSpPr>
      <xdr:spPr>
        <a:xfrm flipV="1">
          <a:off x="14592300" y="13036865"/>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42207</xdr:rowOff>
    </xdr:from>
    <xdr:to>
      <xdr:col>76</xdr:col>
      <xdr:colOff>114300</xdr:colOff>
      <xdr:row>76</xdr:row>
      <xdr:rowOff>62091</xdr:rowOff>
    </xdr:to>
    <xdr:cxnSp macro="">
      <xdr:nvCxnSpPr>
        <xdr:cNvPr id="634" name="直線コネクタ 633"/>
        <xdr:cNvCxnSpPr/>
      </xdr:nvCxnSpPr>
      <xdr:spPr>
        <a:xfrm flipV="1">
          <a:off x="13703300" y="13072407"/>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62091</xdr:rowOff>
    </xdr:from>
    <xdr:to>
      <xdr:col>71</xdr:col>
      <xdr:colOff>177800</xdr:colOff>
      <xdr:row>76</xdr:row>
      <xdr:rowOff>84567</xdr:rowOff>
    </xdr:to>
    <xdr:cxnSp macro="">
      <xdr:nvCxnSpPr>
        <xdr:cNvPr id="637" name="直線コネクタ 636"/>
        <xdr:cNvCxnSpPr/>
      </xdr:nvCxnSpPr>
      <xdr:spPr>
        <a:xfrm flipV="1">
          <a:off x="12814300" y="1309229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122769</xdr:rowOff>
    </xdr:from>
    <xdr:to>
      <xdr:col>85</xdr:col>
      <xdr:colOff>177800</xdr:colOff>
      <xdr:row>76</xdr:row>
      <xdr:rowOff>52919</xdr:rowOff>
    </xdr:to>
    <xdr:sp macro="" textlink="">
      <xdr:nvSpPr>
        <xdr:cNvPr id="647" name="楕円 646"/>
        <xdr:cNvSpPr/>
      </xdr:nvSpPr>
      <xdr:spPr>
        <a:xfrm>
          <a:off x="16268700" y="129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101196</xdr:rowOff>
    </xdr:from>
    <xdr:ext cx="599010" cy="259045"/>
    <xdr:sp macro="" textlink="">
      <xdr:nvSpPr>
        <xdr:cNvPr id="648" name="公債費該当値テキスト"/>
        <xdr:cNvSpPr txBox="1"/>
      </xdr:nvSpPr>
      <xdr:spPr>
        <a:xfrm>
          <a:off x="16370300" y="129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127314</xdr:rowOff>
    </xdr:from>
    <xdr:to>
      <xdr:col>81</xdr:col>
      <xdr:colOff>101600</xdr:colOff>
      <xdr:row>76</xdr:row>
      <xdr:rowOff>57463</xdr:rowOff>
    </xdr:to>
    <xdr:sp macro="" textlink="">
      <xdr:nvSpPr>
        <xdr:cNvPr id="649" name="楕円 648"/>
        <xdr:cNvSpPr/>
      </xdr:nvSpPr>
      <xdr:spPr>
        <a:xfrm>
          <a:off x="15430500" y="12986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48592</xdr:rowOff>
    </xdr:from>
    <xdr:ext cx="599010" cy="259045"/>
    <xdr:sp macro="" textlink="">
      <xdr:nvSpPr>
        <xdr:cNvPr id="650" name="テキスト ボックス 649"/>
        <xdr:cNvSpPr txBox="1"/>
      </xdr:nvSpPr>
      <xdr:spPr>
        <a:xfrm>
          <a:off x="15181795" y="1307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162857</xdr:rowOff>
    </xdr:from>
    <xdr:to>
      <xdr:col>76</xdr:col>
      <xdr:colOff>165100</xdr:colOff>
      <xdr:row>76</xdr:row>
      <xdr:rowOff>93007</xdr:rowOff>
    </xdr:to>
    <xdr:sp macro="" textlink="">
      <xdr:nvSpPr>
        <xdr:cNvPr id="651" name="楕円 650"/>
        <xdr:cNvSpPr/>
      </xdr:nvSpPr>
      <xdr:spPr>
        <a:xfrm>
          <a:off x="14541500" y="130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84134</xdr:rowOff>
    </xdr:from>
    <xdr:ext cx="534377" cy="259045"/>
    <xdr:sp macro="" textlink="">
      <xdr:nvSpPr>
        <xdr:cNvPr id="652" name="テキスト ボックス 651"/>
        <xdr:cNvSpPr txBox="1"/>
      </xdr:nvSpPr>
      <xdr:spPr>
        <a:xfrm>
          <a:off x="14325111" y="131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11291</xdr:rowOff>
    </xdr:from>
    <xdr:to>
      <xdr:col>72</xdr:col>
      <xdr:colOff>38100</xdr:colOff>
      <xdr:row>76</xdr:row>
      <xdr:rowOff>112891</xdr:rowOff>
    </xdr:to>
    <xdr:sp macro="" textlink="">
      <xdr:nvSpPr>
        <xdr:cNvPr id="653" name="楕円 652"/>
        <xdr:cNvSpPr/>
      </xdr:nvSpPr>
      <xdr:spPr>
        <a:xfrm>
          <a:off x="13652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104018</xdr:rowOff>
    </xdr:from>
    <xdr:ext cx="534377" cy="259045"/>
    <xdr:sp macro="" textlink="">
      <xdr:nvSpPr>
        <xdr:cNvPr id="654" name="テキスト ボックス 653"/>
        <xdr:cNvSpPr txBox="1"/>
      </xdr:nvSpPr>
      <xdr:spPr>
        <a:xfrm>
          <a:off x="13436111" y="131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33767</xdr:rowOff>
    </xdr:from>
    <xdr:to>
      <xdr:col>67</xdr:col>
      <xdr:colOff>101600</xdr:colOff>
      <xdr:row>76</xdr:row>
      <xdr:rowOff>135367</xdr:rowOff>
    </xdr:to>
    <xdr:sp macro="" textlink="">
      <xdr:nvSpPr>
        <xdr:cNvPr id="655" name="楕円 654"/>
        <xdr:cNvSpPr/>
      </xdr:nvSpPr>
      <xdr:spPr>
        <a:xfrm>
          <a:off x="12763500" y="130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126494</xdr:rowOff>
    </xdr:from>
    <xdr:ext cx="534377" cy="259045"/>
    <xdr:sp macro="" textlink="">
      <xdr:nvSpPr>
        <xdr:cNvPr id="656" name="テキスト ボックス 655"/>
        <xdr:cNvSpPr txBox="1"/>
      </xdr:nvSpPr>
      <xdr:spPr>
        <a:xfrm>
          <a:off x="12547111" y="131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108880</xdr:rowOff>
    </xdr:from>
    <xdr:to>
      <xdr:col>85</xdr:col>
      <xdr:colOff>127000</xdr:colOff>
      <xdr:row>98</xdr:row>
      <xdr:rowOff>109052</xdr:rowOff>
    </xdr:to>
    <xdr:cxnSp macro="">
      <xdr:nvCxnSpPr>
        <xdr:cNvPr id="683" name="直線コネクタ 682"/>
        <xdr:cNvCxnSpPr/>
      </xdr:nvCxnSpPr>
      <xdr:spPr>
        <a:xfrm flipV="1">
          <a:off x="15481300" y="16910980"/>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108857</xdr:rowOff>
    </xdr:from>
    <xdr:to>
      <xdr:col>81</xdr:col>
      <xdr:colOff>50800</xdr:colOff>
      <xdr:row>98</xdr:row>
      <xdr:rowOff>109052</xdr:rowOff>
    </xdr:to>
    <xdr:cxnSp macro="">
      <xdr:nvCxnSpPr>
        <xdr:cNvPr id="686" name="直線コネクタ 685"/>
        <xdr:cNvCxnSpPr/>
      </xdr:nvCxnSpPr>
      <xdr:spPr>
        <a:xfrm>
          <a:off x="14592300" y="1691095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169839</xdr:rowOff>
    </xdr:from>
    <xdr:to>
      <xdr:col>76</xdr:col>
      <xdr:colOff>114300</xdr:colOff>
      <xdr:row>98</xdr:row>
      <xdr:rowOff>108857</xdr:rowOff>
    </xdr:to>
    <xdr:cxnSp macro="">
      <xdr:nvCxnSpPr>
        <xdr:cNvPr id="689" name="直線コネクタ 688"/>
        <xdr:cNvCxnSpPr/>
      </xdr:nvCxnSpPr>
      <xdr:spPr>
        <a:xfrm>
          <a:off x="13703300" y="16800489"/>
          <a:ext cx="889000" cy="1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169839</xdr:rowOff>
    </xdr:from>
    <xdr:to>
      <xdr:col>71</xdr:col>
      <xdr:colOff>177800</xdr:colOff>
      <xdr:row>98</xdr:row>
      <xdr:rowOff>93701</xdr:rowOff>
    </xdr:to>
    <xdr:cxnSp macro="">
      <xdr:nvCxnSpPr>
        <xdr:cNvPr id="692" name="直線コネクタ 691"/>
        <xdr:cNvCxnSpPr/>
      </xdr:nvCxnSpPr>
      <xdr:spPr>
        <a:xfrm flipV="1">
          <a:off x="12814300" y="16800489"/>
          <a:ext cx="889000" cy="9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58080</xdr:rowOff>
    </xdr:from>
    <xdr:to>
      <xdr:col>85</xdr:col>
      <xdr:colOff>177800</xdr:colOff>
      <xdr:row>98</xdr:row>
      <xdr:rowOff>159680</xdr:rowOff>
    </xdr:to>
    <xdr:sp macro="" textlink="">
      <xdr:nvSpPr>
        <xdr:cNvPr id="702" name="楕円 701"/>
        <xdr:cNvSpPr/>
      </xdr:nvSpPr>
      <xdr:spPr>
        <a:xfrm>
          <a:off x="16268700" y="1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144457</xdr:rowOff>
    </xdr:from>
    <xdr:ext cx="534377" cy="259045"/>
    <xdr:sp macro="" textlink="">
      <xdr:nvSpPr>
        <xdr:cNvPr id="703" name="積立金該当値テキスト"/>
        <xdr:cNvSpPr txBox="1"/>
      </xdr:nvSpPr>
      <xdr:spPr>
        <a:xfrm>
          <a:off x="16370300" y="167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58252</xdr:rowOff>
    </xdr:from>
    <xdr:to>
      <xdr:col>81</xdr:col>
      <xdr:colOff>101600</xdr:colOff>
      <xdr:row>98</xdr:row>
      <xdr:rowOff>159852</xdr:rowOff>
    </xdr:to>
    <xdr:sp macro="" textlink="">
      <xdr:nvSpPr>
        <xdr:cNvPr id="704" name="楕円 703"/>
        <xdr:cNvSpPr/>
      </xdr:nvSpPr>
      <xdr:spPr>
        <a:xfrm>
          <a:off x="15430500" y="168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150979</xdr:rowOff>
    </xdr:from>
    <xdr:ext cx="534377" cy="259045"/>
    <xdr:sp macro="" textlink="">
      <xdr:nvSpPr>
        <xdr:cNvPr id="705" name="テキスト ボックス 704"/>
        <xdr:cNvSpPr txBox="1"/>
      </xdr:nvSpPr>
      <xdr:spPr>
        <a:xfrm>
          <a:off x="15214111" y="1695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58057</xdr:rowOff>
    </xdr:from>
    <xdr:to>
      <xdr:col>76</xdr:col>
      <xdr:colOff>165100</xdr:colOff>
      <xdr:row>98</xdr:row>
      <xdr:rowOff>159657</xdr:rowOff>
    </xdr:to>
    <xdr:sp macro="" textlink="">
      <xdr:nvSpPr>
        <xdr:cNvPr id="706" name="楕円 705"/>
        <xdr:cNvSpPr/>
      </xdr:nvSpPr>
      <xdr:spPr>
        <a:xfrm>
          <a:off x="14541500" y="1686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150784</xdr:rowOff>
    </xdr:from>
    <xdr:ext cx="534377" cy="259045"/>
    <xdr:sp macro="" textlink="">
      <xdr:nvSpPr>
        <xdr:cNvPr id="707" name="テキスト ボックス 706"/>
        <xdr:cNvSpPr txBox="1"/>
      </xdr:nvSpPr>
      <xdr:spPr>
        <a:xfrm>
          <a:off x="14325111" y="169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119039</xdr:rowOff>
    </xdr:from>
    <xdr:to>
      <xdr:col>72</xdr:col>
      <xdr:colOff>38100</xdr:colOff>
      <xdr:row>98</xdr:row>
      <xdr:rowOff>49189</xdr:rowOff>
    </xdr:to>
    <xdr:sp macro="" textlink="">
      <xdr:nvSpPr>
        <xdr:cNvPr id="708" name="楕円 707"/>
        <xdr:cNvSpPr/>
      </xdr:nvSpPr>
      <xdr:spPr>
        <a:xfrm>
          <a:off x="13652500" y="16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65716</xdr:rowOff>
    </xdr:from>
    <xdr:ext cx="534377" cy="259045"/>
    <xdr:sp macro="" textlink="">
      <xdr:nvSpPr>
        <xdr:cNvPr id="709" name="テキスト ボックス 708"/>
        <xdr:cNvSpPr txBox="1"/>
      </xdr:nvSpPr>
      <xdr:spPr>
        <a:xfrm>
          <a:off x="13436111" y="16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42901</xdr:rowOff>
    </xdr:from>
    <xdr:to>
      <xdr:col>67</xdr:col>
      <xdr:colOff>101600</xdr:colOff>
      <xdr:row>98</xdr:row>
      <xdr:rowOff>144501</xdr:rowOff>
    </xdr:to>
    <xdr:sp macro="" textlink="">
      <xdr:nvSpPr>
        <xdr:cNvPr id="710" name="楕円 709"/>
        <xdr:cNvSpPr/>
      </xdr:nvSpPr>
      <xdr:spPr>
        <a:xfrm>
          <a:off x="12763500" y="168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135628</xdr:rowOff>
    </xdr:from>
    <xdr:ext cx="534377" cy="259045"/>
    <xdr:sp macro="" textlink="">
      <xdr:nvSpPr>
        <xdr:cNvPr id="711" name="テキスト ボックス 710"/>
        <xdr:cNvSpPr txBox="1"/>
      </xdr:nvSpPr>
      <xdr:spPr>
        <a:xfrm>
          <a:off x="12547111" y="169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68376</xdr:rowOff>
    </xdr:from>
    <xdr:to>
      <xdr:col>116</xdr:col>
      <xdr:colOff>63500</xdr:colOff>
      <xdr:row>38</xdr:row>
      <xdr:rowOff>99032</xdr:rowOff>
    </xdr:to>
    <xdr:cxnSp macro="">
      <xdr:nvCxnSpPr>
        <xdr:cNvPr id="738" name="直線コネクタ 737"/>
        <xdr:cNvCxnSpPr/>
      </xdr:nvCxnSpPr>
      <xdr:spPr>
        <a:xfrm>
          <a:off x="21323300" y="6583476"/>
          <a:ext cx="8382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68376</xdr:rowOff>
    </xdr:from>
    <xdr:to>
      <xdr:col>111</xdr:col>
      <xdr:colOff>177800</xdr:colOff>
      <xdr:row>38</xdr:row>
      <xdr:rowOff>138992</xdr:rowOff>
    </xdr:to>
    <xdr:cxnSp macro="">
      <xdr:nvCxnSpPr>
        <xdr:cNvPr id="741" name="直線コネクタ 740"/>
        <xdr:cNvCxnSpPr/>
      </xdr:nvCxnSpPr>
      <xdr:spPr>
        <a:xfrm flipV="1">
          <a:off x="20434300" y="6583476"/>
          <a:ext cx="889000" cy="7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138992</xdr:rowOff>
    </xdr:from>
    <xdr:to>
      <xdr:col>107</xdr:col>
      <xdr:colOff>50800</xdr:colOff>
      <xdr:row>38</xdr:row>
      <xdr:rowOff>139151</xdr:rowOff>
    </xdr:to>
    <xdr:cxnSp macro="">
      <xdr:nvCxnSpPr>
        <xdr:cNvPr id="744" name="直線コネクタ 743"/>
        <xdr:cNvCxnSpPr/>
      </xdr:nvCxnSpPr>
      <xdr:spPr>
        <a:xfrm flipV="1">
          <a:off x="19545300" y="6654092"/>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139151</xdr:rowOff>
    </xdr:from>
    <xdr:to>
      <xdr:col>102</xdr:col>
      <xdr:colOff>114300</xdr:colOff>
      <xdr:row>38</xdr:row>
      <xdr:rowOff>139288</xdr:rowOff>
    </xdr:to>
    <xdr:cxnSp macro="">
      <xdr:nvCxnSpPr>
        <xdr:cNvPr id="747" name="直線コネクタ 746"/>
        <xdr:cNvCxnSpPr/>
      </xdr:nvCxnSpPr>
      <xdr:spPr>
        <a:xfrm flipV="1">
          <a:off x="18656300" y="665425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48232</xdr:rowOff>
    </xdr:from>
    <xdr:to>
      <xdr:col>116</xdr:col>
      <xdr:colOff>114300</xdr:colOff>
      <xdr:row>38</xdr:row>
      <xdr:rowOff>149832</xdr:rowOff>
    </xdr:to>
    <xdr:sp macro="" textlink="">
      <xdr:nvSpPr>
        <xdr:cNvPr id="757" name="楕円 756"/>
        <xdr:cNvSpPr/>
      </xdr:nvSpPr>
      <xdr:spPr>
        <a:xfrm>
          <a:off x="22110700" y="65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157624</xdr:rowOff>
    </xdr:from>
    <xdr:ext cx="469744" cy="259045"/>
    <xdr:sp macro="" textlink="">
      <xdr:nvSpPr>
        <xdr:cNvPr id="758" name="投資及び出資金該当値テキスト"/>
        <xdr:cNvSpPr txBox="1"/>
      </xdr:nvSpPr>
      <xdr:spPr>
        <a:xfrm>
          <a:off x="22212300" y="65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17576</xdr:rowOff>
    </xdr:from>
    <xdr:to>
      <xdr:col>112</xdr:col>
      <xdr:colOff>38100</xdr:colOff>
      <xdr:row>38</xdr:row>
      <xdr:rowOff>119176</xdr:rowOff>
    </xdr:to>
    <xdr:sp macro="" textlink="">
      <xdr:nvSpPr>
        <xdr:cNvPr id="759" name="楕円 758"/>
        <xdr:cNvSpPr/>
      </xdr:nvSpPr>
      <xdr:spPr>
        <a:xfrm>
          <a:off x="21272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135704</xdr:rowOff>
    </xdr:from>
    <xdr:ext cx="469744" cy="259045"/>
    <xdr:sp macro="" textlink="">
      <xdr:nvSpPr>
        <xdr:cNvPr id="760" name="テキスト ボックス 759"/>
        <xdr:cNvSpPr txBox="1"/>
      </xdr:nvSpPr>
      <xdr:spPr>
        <a:xfrm>
          <a:off x="21088428" y="63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88192</xdr:rowOff>
    </xdr:from>
    <xdr:to>
      <xdr:col>107</xdr:col>
      <xdr:colOff>101600</xdr:colOff>
      <xdr:row>39</xdr:row>
      <xdr:rowOff>18342</xdr:rowOff>
    </xdr:to>
    <xdr:sp macro="" textlink="">
      <xdr:nvSpPr>
        <xdr:cNvPr id="761" name="楕円 760"/>
        <xdr:cNvSpPr/>
      </xdr:nvSpPr>
      <xdr:spPr>
        <a:xfrm>
          <a:off x="20383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9469</xdr:rowOff>
    </xdr:from>
    <xdr:ext cx="313932" cy="259045"/>
    <xdr:sp macro="" textlink="">
      <xdr:nvSpPr>
        <xdr:cNvPr id="762" name="テキスト ボックス 761"/>
        <xdr:cNvSpPr txBox="1"/>
      </xdr:nvSpPr>
      <xdr:spPr>
        <a:xfrm>
          <a:off x="20277333" y="6696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63" name="楕円 762"/>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9628</xdr:rowOff>
    </xdr:from>
    <xdr:ext cx="313932" cy="259045"/>
    <xdr:sp macro="" textlink="">
      <xdr:nvSpPr>
        <xdr:cNvPr id="764" name="テキスト ボックス 763"/>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88488</xdr:rowOff>
    </xdr:from>
    <xdr:to>
      <xdr:col>98</xdr:col>
      <xdr:colOff>38100</xdr:colOff>
      <xdr:row>39</xdr:row>
      <xdr:rowOff>18638</xdr:rowOff>
    </xdr:to>
    <xdr:sp macro="" textlink="">
      <xdr:nvSpPr>
        <xdr:cNvPr id="765" name="楕円 764"/>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9765</xdr:rowOff>
    </xdr:from>
    <xdr:ext cx="313932" cy="259045"/>
    <xdr:sp macro="" textlink="">
      <xdr:nvSpPr>
        <xdr:cNvPr id="766" name="テキスト ボックス 765"/>
        <xdr:cNvSpPr txBox="1"/>
      </xdr:nvSpPr>
      <xdr:spPr>
        <a:xfrm>
          <a:off x="18499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42355</xdr:rowOff>
    </xdr:from>
    <xdr:to>
      <xdr:col>116</xdr:col>
      <xdr:colOff>63500</xdr:colOff>
      <xdr:row>57</xdr:row>
      <xdr:rowOff>74054</xdr:rowOff>
    </xdr:to>
    <xdr:cxnSp macro="">
      <xdr:nvCxnSpPr>
        <xdr:cNvPr id="795" name="直線コネクタ 794"/>
        <xdr:cNvCxnSpPr/>
      </xdr:nvCxnSpPr>
      <xdr:spPr>
        <a:xfrm flipV="1">
          <a:off x="21323300" y="9815005"/>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41478</xdr:rowOff>
    </xdr:from>
    <xdr:to>
      <xdr:col>111</xdr:col>
      <xdr:colOff>177800</xdr:colOff>
      <xdr:row>57</xdr:row>
      <xdr:rowOff>74054</xdr:rowOff>
    </xdr:to>
    <xdr:cxnSp macro="">
      <xdr:nvCxnSpPr>
        <xdr:cNvPr id="798" name="直線コネクタ 797"/>
        <xdr:cNvCxnSpPr/>
      </xdr:nvCxnSpPr>
      <xdr:spPr>
        <a:xfrm>
          <a:off x="20434300" y="9814128"/>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6388</xdr:rowOff>
    </xdr:from>
    <xdr:to>
      <xdr:col>107</xdr:col>
      <xdr:colOff>50800</xdr:colOff>
      <xdr:row>57</xdr:row>
      <xdr:rowOff>41478</xdr:rowOff>
    </xdr:to>
    <xdr:cxnSp macro="">
      <xdr:nvCxnSpPr>
        <xdr:cNvPr id="801" name="直線コネクタ 800"/>
        <xdr:cNvCxnSpPr/>
      </xdr:nvCxnSpPr>
      <xdr:spPr>
        <a:xfrm>
          <a:off x="19545300" y="9779038"/>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6388</xdr:rowOff>
    </xdr:from>
    <xdr:to>
      <xdr:col>102</xdr:col>
      <xdr:colOff>114300</xdr:colOff>
      <xdr:row>57</xdr:row>
      <xdr:rowOff>25895</xdr:rowOff>
    </xdr:to>
    <xdr:cxnSp macro="">
      <xdr:nvCxnSpPr>
        <xdr:cNvPr id="804" name="直線コネクタ 803"/>
        <xdr:cNvCxnSpPr/>
      </xdr:nvCxnSpPr>
      <xdr:spPr>
        <a:xfrm flipV="1">
          <a:off x="18656300" y="977903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163005</xdr:rowOff>
    </xdr:from>
    <xdr:to>
      <xdr:col>116</xdr:col>
      <xdr:colOff>114300</xdr:colOff>
      <xdr:row>57</xdr:row>
      <xdr:rowOff>93155</xdr:rowOff>
    </xdr:to>
    <xdr:sp macro="" textlink="">
      <xdr:nvSpPr>
        <xdr:cNvPr id="814" name="楕円 813"/>
        <xdr:cNvSpPr/>
      </xdr:nvSpPr>
      <xdr:spPr>
        <a:xfrm>
          <a:off x="22110700" y="9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14432</xdr:rowOff>
    </xdr:from>
    <xdr:ext cx="469744" cy="259045"/>
    <xdr:sp macro="" textlink="">
      <xdr:nvSpPr>
        <xdr:cNvPr id="815" name="貸付金該当値テキスト"/>
        <xdr:cNvSpPr txBox="1"/>
      </xdr:nvSpPr>
      <xdr:spPr>
        <a:xfrm>
          <a:off x="22212300" y="96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23254</xdr:rowOff>
    </xdr:from>
    <xdr:to>
      <xdr:col>112</xdr:col>
      <xdr:colOff>38100</xdr:colOff>
      <xdr:row>57</xdr:row>
      <xdr:rowOff>124854</xdr:rowOff>
    </xdr:to>
    <xdr:sp macro="" textlink="">
      <xdr:nvSpPr>
        <xdr:cNvPr id="816" name="楕円 815"/>
        <xdr:cNvSpPr/>
      </xdr:nvSpPr>
      <xdr:spPr>
        <a:xfrm>
          <a:off x="21272500" y="97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141381</xdr:rowOff>
    </xdr:from>
    <xdr:ext cx="469744" cy="259045"/>
    <xdr:sp macro="" textlink="">
      <xdr:nvSpPr>
        <xdr:cNvPr id="817" name="テキスト ボックス 816"/>
        <xdr:cNvSpPr txBox="1"/>
      </xdr:nvSpPr>
      <xdr:spPr>
        <a:xfrm>
          <a:off x="21088428" y="957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162128</xdr:rowOff>
    </xdr:from>
    <xdr:to>
      <xdr:col>107</xdr:col>
      <xdr:colOff>101600</xdr:colOff>
      <xdr:row>57</xdr:row>
      <xdr:rowOff>92278</xdr:rowOff>
    </xdr:to>
    <xdr:sp macro="" textlink="">
      <xdr:nvSpPr>
        <xdr:cNvPr id="818" name="楕円 817"/>
        <xdr:cNvSpPr/>
      </xdr:nvSpPr>
      <xdr:spPr>
        <a:xfrm>
          <a:off x="20383500" y="97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108805</xdr:rowOff>
    </xdr:from>
    <xdr:ext cx="469744" cy="259045"/>
    <xdr:sp macro="" textlink="">
      <xdr:nvSpPr>
        <xdr:cNvPr id="819" name="テキスト ボックス 818"/>
        <xdr:cNvSpPr txBox="1"/>
      </xdr:nvSpPr>
      <xdr:spPr>
        <a:xfrm>
          <a:off x="20199428" y="953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127038</xdr:rowOff>
    </xdr:from>
    <xdr:to>
      <xdr:col>102</xdr:col>
      <xdr:colOff>165100</xdr:colOff>
      <xdr:row>57</xdr:row>
      <xdr:rowOff>57188</xdr:rowOff>
    </xdr:to>
    <xdr:sp macro="" textlink="">
      <xdr:nvSpPr>
        <xdr:cNvPr id="820" name="楕円 819"/>
        <xdr:cNvSpPr/>
      </xdr:nvSpPr>
      <xdr:spPr>
        <a:xfrm>
          <a:off x="19494500" y="97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73715</xdr:rowOff>
    </xdr:from>
    <xdr:ext cx="469744" cy="259045"/>
    <xdr:sp macro="" textlink="">
      <xdr:nvSpPr>
        <xdr:cNvPr id="821" name="テキスト ボックス 820"/>
        <xdr:cNvSpPr txBox="1"/>
      </xdr:nvSpPr>
      <xdr:spPr>
        <a:xfrm>
          <a:off x="19310428" y="950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146545</xdr:rowOff>
    </xdr:from>
    <xdr:to>
      <xdr:col>98</xdr:col>
      <xdr:colOff>38100</xdr:colOff>
      <xdr:row>57</xdr:row>
      <xdr:rowOff>76695</xdr:rowOff>
    </xdr:to>
    <xdr:sp macro="" textlink="">
      <xdr:nvSpPr>
        <xdr:cNvPr id="822" name="楕円 821"/>
        <xdr:cNvSpPr/>
      </xdr:nvSpPr>
      <xdr:spPr>
        <a:xfrm>
          <a:off x="18605500" y="97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93222</xdr:rowOff>
    </xdr:from>
    <xdr:ext cx="469744" cy="259045"/>
    <xdr:sp macro="" textlink="">
      <xdr:nvSpPr>
        <xdr:cNvPr id="823" name="テキスト ボックス 822"/>
        <xdr:cNvSpPr txBox="1"/>
      </xdr:nvSpPr>
      <xdr:spPr>
        <a:xfrm>
          <a:off x="18421428" y="952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95541</xdr:rowOff>
    </xdr:from>
    <xdr:to>
      <xdr:col>116</xdr:col>
      <xdr:colOff>63500</xdr:colOff>
      <xdr:row>76</xdr:row>
      <xdr:rowOff>99428</xdr:rowOff>
    </xdr:to>
    <xdr:cxnSp macro="">
      <xdr:nvCxnSpPr>
        <xdr:cNvPr id="852" name="直線コネクタ 851"/>
        <xdr:cNvCxnSpPr/>
      </xdr:nvCxnSpPr>
      <xdr:spPr>
        <a:xfrm flipV="1">
          <a:off x="21323300" y="131257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76378</xdr:rowOff>
    </xdr:from>
    <xdr:to>
      <xdr:col>111</xdr:col>
      <xdr:colOff>177800</xdr:colOff>
      <xdr:row>76</xdr:row>
      <xdr:rowOff>99428</xdr:rowOff>
    </xdr:to>
    <xdr:cxnSp macro="">
      <xdr:nvCxnSpPr>
        <xdr:cNvPr id="855" name="直線コネクタ 854"/>
        <xdr:cNvCxnSpPr/>
      </xdr:nvCxnSpPr>
      <xdr:spPr>
        <a:xfrm>
          <a:off x="20434300" y="1310657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52618</xdr:rowOff>
    </xdr:from>
    <xdr:to>
      <xdr:col>107</xdr:col>
      <xdr:colOff>50800</xdr:colOff>
      <xdr:row>76</xdr:row>
      <xdr:rowOff>76378</xdr:rowOff>
    </xdr:to>
    <xdr:cxnSp macro="">
      <xdr:nvCxnSpPr>
        <xdr:cNvPr id="858" name="直線コネクタ 857"/>
        <xdr:cNvCxnSpPr/>
      </xdr:nvCxnSpPr>
      <xdr:spPr>
        <a:xfrm>
          <a:off x="19545300" y="13082818"/>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52618</xdr:rowOff>
    </xdr:from>
    <xdr:to>
      <xdr:col>102</xdr:col>
      <xdr:colOff>114300</xdr:colOff>
      <xdr:row>76</xdr:row>
      <xdr:rowOff>82085</xdr:rowOff>
    </xdr:to>
    <xdr:cxnSp macro="">
      <xdr:nvCxnSpPr>
        <xdr:cNvPr id="861" name="直線コネクタ 860"/>
        <xdr:cNvCxnSpPr/>
      </xdr:nvCxnSpPr>
      <xdr:spPr>
        <a:xfrm flipV="1">
          <a:off x="18656300" y="13082818"/>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44741</xdr:rowOff>
    </xdr:from>
    <xdr:to>
      <xdr:col>116</xdr:col>
      <xdr:colOff>114300</xdr:colOff>
      <xdr:row>76</xdr:row>
      <xdr:rowOff>146341</xdr:rowOff>
    </xdr:to>
    <xdr:sp macro="" textlink="">
      <xdr:nvSpPr>
        <xdr:cNvPr id="871" name="楕円 870"/>
        <xdr:cNvSpPr/>
      </xdr:nvSpPr>
      <xdr:spPr>
        <a:xfrm>
          <a:off x="221107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23168</xdr:rowOff>
    </xdr:from>
    <xdr:ext cx="534377" cy="259045"/>
    <xdr:sp macro="" textlink="">
      <xdr:nvSpPr>
        <xdr:cNvPr id="872" name="繰出金該当値テキスト"/>
        <xdr:cNvSpPr txBox="1"/>
      </xdr:nvSpPr>
      <xdr:spPr>
        <a:xfrm>
          <a:off x="22212300" y="130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48628</xdr:rowOff>
    </xdr:from>
    <xdr:to>
      <xdr:col>112</xdr:col>
      <xdr:colOff>38100</xdr:colOff>
      <xdr:row>76</xdr:row>
      <xdr:rowOff>150228</xdr:rowOff>
    </xdr:to>
    <xdr:sp macro="" textlink="">
      <xdr:nvSpPr>
        <xdr:cNvPr id="873" name="楕円 872"/>
        <xdr:cNvSpPr/>
      </xdr:nvSpPr>
      <xdr:spPr>
        <a:xfrm>
          <a:off x="21272500" y="130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141355</xdr:rowOff>
    </xdr:from>
    <xdr:ext cx="534377" cy="259045"/>
    <xdr:sp macro="" textlink="">
      <xdr:nvSpPr>
        <xdr:cNvPr id="874" name="テキスト ボックス 873"/>
        <xdr:cNvSpPr txBox="1"/>
      </xdr:nvSpPr>
      <xdr:spPr>
        <a:xfrm>
          <a:off x="21056111" y="131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25578</xdr:rowOff>
    </xdr:from>
    <xdr:to>
      <xdr:col>107</xdr:col>
      <xdr:colOff>101600</xdr:colOff>
      <xdr:row>76</xdr:row>
      <xdr:rowOff>127178</xdr:rowOff>
    </xdr:to>
    <xdr:sp macro="" textlink="">
      <xdr:nvSpPr>
        <xdr:cNvPr id="875" name="楕円 874"/>
        <xdr:cNvSpPr/>
      </xdr:nvSpPr>
      <xdr:spPr>
        <a:xfrm>
          <a:off x="20383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118305</xdr:rowOff>
    </xdr:from>
    <xdr:ext cx="534377" cy="259045"/>
    <xdr:sp macro="" textlink="">
      <xdr:nvSpPr>
        <xdr:cNvPr id="876" name="テキスト ボックス 875"/>
        <xdr:cNvSpPr txBox="1"/>
      </xdr:nvSpPr>
      <xdr:spPr>
        <a:xfrm>
          <a:off x="20167111" y="131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1818</xdr:rowOff>
    </xdr:from>
    <xdr:to>
      <xdr:col>102</xdr:col>
      <xdr:colOff>165100</xdr:colOff>
      <xdr:row>76</xdr:row>
      <xdr:rowOff>103418</xdr:rowOff>
    </xdr:to>
    <xdr:sp macro="" textlink="">
      <xdr:nvSpPr>
        <xdr:cNvPr id="877" name="楕円 876"/>
        <xdr:cNvSpPr/>
      </xdr:nvSpPr>
      <xdr:spPr>
        <a:xfrm>
          <a:off x="19494500" y="130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94545</xdr:rowOff>
    </xdr:from>
    <xdr:ext cx="534377" cy="259045"/>
    <xdr:sp macro="" textlink="">
      <xdr:nvSpPr>
        <xdr:cNvPr id="878" name="テキスト ボックス 877"/>
        <xdr:cNvSpPr txBox="1"/>
      </xdr:nvSpPr>
      <xdr:spPr>
        <a:xfrm>
          <a:off x="19278111" y="131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31285</xdr:rowOff>
    </xdr:from>
    <xdr:to>
      <xdr:col>98</xdr:col>
      <xdr:colOff>38100</xdr:colOff>
      <xdr:row>76</xdr:row>
      <xdr:rowOff>132885</xdr:rowOff>
    </xdr:to>
    <xdr:sp macro="" textlink="">
      <xdr:nvSpPr>
        <xdr:cNvPr id="879" name="楕円 878"/>
        <xdr:cNvSpPr/>
      </xdr:nvSpPr>
      <xdr:spPr>
        <a:xfrm>
          <a:off x="18605500" y="130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124012</xdr:rowOff>
    </xdr:from>
    <xdr:ext cx="534377" cy="259045"/>
    <xdr:sp macro="" textlink="">
      <xdr:nvSpPr>
        <xdr:cNvPr id="880" name="テキスト ボックス 879"/>
        <xdr:cNvSpPr txBox="1"/>
      </xdr:nvSpPr>
      <xdr:spPr>
        <a:xfrm>
          <a:off x="18389111" y="131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843,773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140,620</a:t>
          </a:r>
          <a:r>
            <a:rPr kumimoji="1" lang="ja-JP" altLang="en-US" sz="1300">
              <a:latin typeface="ＭＳ Ｐゴシック" panose="020B0600070205080204" pitchFamily="50" charset="-128"/>
              <a:ea typeface="ＭＳ Ｐゴシック" panose="020B0600070205080204" pitchFamily="50" charset="-128"/>
            </a:rPr>
            <a:t>千円となっており，ここ数年</a:t>
          </a:r>
          <a:r>
            <a:rPr kumimoji="1" lang="en-US" altLang="ja-JP" sz="1300">
              <a:latin typeface="ＭＳ Ｐゴシック" panose="020B0600070205080204" pitchFamily="50" charset="-128"/>
              <a:ea typeface="ＭＳ Ｐゴシック" panose="020B0600070205080204" pitchFamily="50" charset="-128"/>
            </a:rPr>
            <a:t>140,000</a:t>
          </a:r>
          <a:r>
            <a:rPr kumimoji="1" lang="ja-JP" altLang="en-US" sz="1300">
              <a:latin typeface="ＭＳ Ｐゴシック" panose="020B0600070205080204" pitchFamily="50" charset="-128"/>
              <a:ea typeface="ＭＳ Ｐゴシック" panose="020B0600070205080204" pitchFamily="50" charset="-128"/>
            </a:rPr>
            <a:t>円前後で推移しており，今年度は類似団体平均と同程度である。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159,882</a:t>
          </a:r>
          <a:r>
            <a:rPr kumimoji="1" lang="ja-JP" altLang="en-US" sz="1300">
              <a:latin typeface="ＭＳ Ｐゴシック" panose="020B0600070205080204" pitchFamily="50" charset="-128"/>
              <a:ea typeface="ＭＳ Ｐゴシック" panose="020B0600070205080204" pitchFamily="50" charset="-128"/>
            </a:rPr>
            <a:t>千円となっており，類似団体平均と比較し，低い水準となっている。普通建設事業費のうち，新規整備に係る経費は類似団体平均を下回っているものの，更新整備に係る経費は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類似団体平均を上回っており，今後も老朽化した施設の改修が必要になることが予想されるが，公共施設等総合管理計画に基づき事業費の削減に努める。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扶助費については，類似団体平均を上回っており，高齢化等に伴い社会保障関連経費が増加していることが原因であると考えられる。今度は現行の制度について，見直し等を行い，経費の削減に努める。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7,905
137.18
6,757,606
6,686,057
57,085
3,977,539
7,954,575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122174</xdr:rowOff>
    </xdr:from>
    <xdr:to>
      <xdr:col>24</xdr:col>
      <xdr:colOff>63500</xdr:colOff>
      <xdr:row>36</xdr:row>
      <xdr:rowOff>56896</xdr:rowOff>
    </xdr:to>
    <xdr:cxnSp macro="">
      <xdr:nvCxnSpPr>
        <xdr:cNvPr id="61" name="直線コネクタ 60"/>
        <xdr:cNvCxnSpPr/>
      </xdr:nvCxnSpPr>
      <xdr:spPr>
        <a:xfrm>
          <a:off x="3797300" y="61229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122174</xdr:rowOff>
    </xdr:from>
    <xdr:to>
      <xdr:col>19</xdr:col>
      <xdr:colOff>177800</xdr:colOff>
      <xdr:row>35</xdr:row>
      <xdr:rowOff>153035</xdr:rowOff>
    </xdr:to>
    <xdr:cxnSp macro="">
      <xdr:nvCxnSpPr>
        <xdr:cNvPr id="64" name="直線コネクタ 63"/>
        <xdr:cNvCxnSpPr/>
      </xdr:nvCxnSpPr>
      <xdr:spPr>
        <a:xfrm flipV="1">
          <a:off x="2908300" y="61229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153035</xdr:rowOff>
    </xdr:from>
    <xdr:to>
      <xdr:col>15</xdr:col>
      <xdr:colOff>50800</xdr:colOff>
      <xdr:row>35</xdr:row>
      <xdr:rowOff>159004</xdr:rowOff>
    </xdr:to>
    <xdr:cxnSp macro="">
      <xdr:nvCxnSpPr>
        <xdr:cNvPr id="67" name="直線コネクタ 66"/>
        <xdr:cNvCxnSpPr/>
      </xdr:nvCxnSpPr>
      <xdr:spPr>
        <a:xfrm flipV="1">
          <a:off x="2019300" y="615378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33528</xdr:rowOff>
    </xdr:from>
    <xdr:to>
      <xdr:col>10</xdr:col>
      <xdr:colOff>114300</xdr:colOff>
      <xdr:row>35</xdr:row>
      <xdr:rowOff>159004</xdr:rowOff>
    </xdr:to>
    <xdr:cxnSp macro="">
      <xdr:nvCxnSpPr>
        <xdr:cNvPr id="70" name="直線コネクタ 69"/>
        <xdr:cNvCxnSpPr/>
      </xdr:nvCxnSpPr>
      <xdr:spPr>
        <a:xfrm>
          <a:off x="1130300" y="603427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6096</xdr:rowOff>
    </xdr:from>
    <xdr:to>
      <xdr:col>24</xdr:col>
      <xdr:colOff>114300</xdr:colOff>
      <xdr:row>36</xdr:row>
      <xdr:rowOff>107696</xdr:rowOff>
    </xdr:to>
    <xdr:sp macro="" textlink="">
      <xdr:nvSpPr>
        <xdr:cNvPr id="80" name="楕円 79"/>
        <xdr:cNvSpPr/>
      </xdr:nvSpPr>
      <xdr:spPr>
        <a:xfrm>
          <a:off x="4584700" y="61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155973</xdr:rowOff>
    </xdr:from>
    <xdr:ext cx="469744" cy="259045"/>
    <xdr:sp macro="" textlink="">
      <xdr:nvSpPr>
        <xdr:cNvPr id="81" name="議会費該当値テキスト"/>
        <xdr:cNvSpPr txBox="1"/>
      </xdr:nvSpPr>
      <xdr:spPr>
        <a:xfrm>
          <a:off x="4686300" y="61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71374</xdr:rowOff>
    </xdr:from>
    <xdr:to>
      <xdr:col>20</xdr:col>
      <xdr:colOff>38100</xdr:colOff>
      <xdr:row>36</xdr:row>
      <xdr:rowOff>1524</xdr:rowOff>
    </xdr:to>
    <xdr:sp macro="" textlink="">
      <xdr:nvSpPr>
        <xdr:cNvPr id="82" name="楕円 81"/>
        <xdr:cNvSpPr/>
      </xdr:nvSpPr>
      <xdr:spPr>
        <a:xfrm>
          <a:off x="3746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18051</xdr:rowOff>
    </xdr:from>
    <xdr:ext cx="534377" cy="259045"/>
    <xdr:sp macro="" textlink="">
      <xdr:nvSpPr>
        <xdr:cNvPr id="83" name="テキスト ボックス 82"/>
        <xdr:cNvSpPr txBox="1"/>
      </xdr:nvSpPr>
      <xdr:spPr>
        <a:xfrm>
          <a:off x="3530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102235</xdr:rowOff>
    </xdr:from>
    <xdr:to>
      <xdr:col>15</xdr:col>
      <xdr:colOff>101600</xdr:colOff>
      <xdr:row>36</xdr:row>
      <xdr:rowOff>32385</xdr:rowOff>
    </xdr:to>
    <xdr:sp macro="" textlink="">
      <xdr:nvSpPr>
        <xdr:cNvPr id="84" name="楕円 83"/>
        <xdr:cNvSpPr/>
      </xdr:nvSpPr>
      <xdr:spPr>
        <a:xfrm>
          <a:off x="2857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48912</xdr:rowOff>
    </xdr:from>
    <xdr:ext cx="534377" cy="259045"/>
    <xdr:sp macro="" textlink="">
      <xdr:nvSpPr>
        <xdr:cNvPr id="85" name="テキスト ボックス 84"/>
        <xdr:cNvSpPr txBox="1"/>
      </xdr:nvSpPr>
      <xdr:spPr>
        <a:xfrm>
          <a:off x="2641111" y="58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108204</xdr:rowOff>
    </xdr:from>
    <xdr:to>
      <xdr:col>10</xdr:col>
      <xdr:colOff>165100</xdr:colOff>
      <xdr:row>36</xdr:row>
      <xdr:rowOff>38354</xdr:rowOff>
    </xdr:to>
    <xdr:sp macro="" textlink="">
      <xdr:nvSpPr>
        <xdr:cNvPr id="86" name="楕円 85"/>
        <xdr:cNvSpPr/>
      </xdr:nvSpPr>
      <xdr:spPr>
        <a:xfrm>
          <a:off x="1968500" y="61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54881</xdr:rowOff>
    </xdr:from>
    <xdr:ext cx="534377" cy="259045"/>
    <xdr:sp macro="" textlink="">
      <xdr:nvSpPr>
        <xdr:cNvPr id="87" name="テキスト ボックス 86"/>
        <xdr:cNvSpPr txBox="1"/>
      </xdr:nvSpPr>
      <xdr:spPr>
        <a:xfrm>
          <a:off x="1752111" y="58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154178</xdr:rowOff>
    </xdr:from>
    <xdr:to>
      <xdr:col>6</xdr:col>
      <xdr:colOff>38100</xdr:colOff>
      <xdr:row>35</xdr:row>
      <xdr:rowOff>84328</xdr:rowOff>
    </xdr:to>
    <xdr:sp macro="" textlink="">
      <xdr:nvSpPr>
        <xdr:cNvPr id="88" name="楕円 87"/>
        <xdr:cNvSpPr/>
      </xdr:nvSpPr>
      <xdr:spPr>
        <a:xfrm>
          <a:off x="1079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100855</xdr:rowOff>
    </xdr:from>
    <xdr:ext cx="534377" cy="259045"/>
    <xdr:sp macro="" textlink="">
      <xdr:nvSpPr>
        <xdr:cNvPr id="89" name="テキスト ボックス 88"/>
        <xdr:cNvSpPr txBox="1"/>
      </xdr:nvSpPr>
      <xdr:spPr>
        <a:xfrm>
          <a:off x="863111" y="57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83703</xdr:rowOff>
    </xdr:from>
    <xdr:to>
      <xdr:col>24</xdr:col>
      <xdr:colOff>63500</xdr:colOff>
      <xdr:row>58</xdr:row>
      <xdr:rowOff>98796</xdr:rowOff>
    </xdr:to>
    <xdr:cxnSp macro="">
      <xdr:nvCxnSpPr>
        <xdr:cNvPr id="120" name="直線コネクタ 119"/>
        <xdr:cNvCxnSpPr/>
      </xdr:nvCxnSpPr>
      <xdr:spPr>
        <a:xfrm>
          <a:off x="3797300" y="10027803"/>
          <a:ext cx="8382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60890</xdr:rowOff>
    </xdr:from>
    <xdr:to>
      <xdr:col>19</xdr:col>
      <xdr:colOff>177800</xdr:colOff>
      <xdr:row>58</xdr:row>
      <xdr:rowOff>83703</xdr:rowOff>
    </xdr:to>
    <xdr:cxnSp macro="">
      <xdr:nvCxnSpPr>
        <xdr:cNvPr id="123" name="直線コネクタ 122"/>
        <xdr:cNvCxnSpPr/>
      </xdr:nvCxnSpPr>
      <xdr:spPr>
        <a:xfrm>
          <a:off x="2908300" y="10004990"/>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32142</xdr:rowOff>
    </xdr:from>
    <xdr:to>
      <xdr:col>15</xdr:col>
      <xdr:colOff>50800</xdr:colOff>
      <xdr:row>58</xdr:row>
      <xdr:rowOff>60890</xdr:rowOff>
    </xdr:to>
    <xdr:cxnSp macro="">
      <xdr:nvCxnSpPr>
        <xdr:cNvPr id="126" name="直線コネクタ 125"/>
        <xdr:cNvCxnSpPr/>
      </xdr:nvCxnSpPr>
      <xdr:spPr>
        <a:xfrm>
          <a:off x="2019300" y="9976242"/>
          <a:ext cx="889000" cy="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32142</xdr:rowOff>
    </xdr:from>
    <xdr:to>
      <xdr:col>10</xdr:col>
      <xdr:colOff>114300</xdr:colOff>
      <xdr:row>58</xdr:row>
      <xdr:rowOff>106769</xdr:rowOff>
    </xdr:to>
    <xdr:cxnSp macro="">
      <xdr:nvCxnSpPr>
        <xdr:cNvPr id="129" name="直線コネクタ 128"/>
        <xdr:cNvCxnSpPr/>
      </xdr:nvCxnSpPr>
      <xdr:spPr>
        <a:xfrm flipV="1">
          <a:off x="1130300" y="9976242"/>
          <a:ext cx="889000" cy="7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47996</xdr:rowOff>
    </xdr:from>
    <xdr:to>
      <xdr:col>24</xdr:col>
      <xdr:colOff>114300</xdr:colOff>
      <xdr:row>58</xdr:row>
      <xdr:rowOff>149596</xdr:rowOff>
    </xdr:to>
    <xdr:sp macro="" textlink="">
      <xdr:nvSpPr>
        <xdr:cNvPr id="139" name="楕円 138"/>
        <xdr:cNvSpPr/>
      </xdr:nvSpPr>
      <xdr:spPr>
        <a:xfrm>
          <a:off x="4584700" y="99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134373</xdr:rowOff>
    </xdr:from>
    <xdr:ext cx="599010" cy="259045"/>
    <xdr:sp macro="" textlink="">
      <xdr:nvSpPr>
        <xdr:cNvPr id="140" name="総務費該当値テキスト"/>
        <xdr:cNvSpPr txBox="1"/>
      </xdr:nvSpPr>
      <xdr:spPr>
        <a:xfrm>
          <a:off x="4686300" y="99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32903</xdr:rowOff>
    </xdr:from>
    <xdr:to>
      <xdr:col>20</xdr:col>
      <xdr:colOff>38100</xdr:colOff>
      <xdr:row>58</xdr:row>
      <xdr:rowOff>134503</xdr:rowOff>
    </xdr:to>
    <xdr:sp macro="" textlink="">
      <xdr:nvSpPr>
        <xdr:cNvPr id="141" name="楕円 140"/>
        <xdr:cNvSpPr/>
      </xdr:nvSpPr>
      <xdr:spPr>
        <a:xfrm>
          <a:off x="3746500" y="9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125630</xdr:rowOff>
    </xdr:from>
    <xdr:ext cx="599010" cy="259045"/>
    <xdr:sp macro="" textlink="">
      <xdr:nvSpPr>
        <xdr:cNvPr id="142" name="テキスト ボックス 141"/>
        <xdr:cNvSpPr txBox="1"/>
      </xdr:nvSpPr>
      <xdr:spPr>
        <a:xfrm>
          <a:off x="3497795" y="1006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10090</xdr:rowOff>
    </xdr:from>
    <xdr:to>
      <xdr:col>15</xdr:col>
      <xdr:colOff>101600</xdr:colOff>
      <xdr:row>58</xdr:row>
      <xdr:rowOff>111690</xdr:rowOff>
    </xdr:to>
    <xdr:sp macro="" textlink="">
      <xdr:nvSpPr>
        <xdr:cNvPr id="143" name="楕円 142"/>
        <xdr:cNvSpPr/>
      </xdr:nvSpPr>
      <xdr:spPr>
        <a:xfrm>
          <a:off x="2857500" y="99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102817</xdr:rowOff>
    </xdr:from>
    <xdr:ext cx="599010" cy="259045"/>
    <xdr:sp macro="" textlink="">
      <xdr:nvSpPr>
        <xdr:cNvPr id="144" name="テキスト ボックス 143"/>
        <xdr:cNvSpPr txBox="1"/>
      </xdr:nvSpPr>
      <xdr:spPr>
        <a:xfrm>
          <a:off x="2608795" y="100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152792</xdr:rowOff>
    </xdr:from>
    <xdr:to>
      <xdr:col>10</xdr:col>
      <xdr:colOff>165100</xdr:colOff>
      <xdr:row>58</xdr:row>
      <xdr:rowOff>82942</xdr:rowOff>
    </xdr:to>
    <xdr:sp macro="" textlink="">
      <xdr:nvSpPr>
        <xdr:cNvPr id="145" name="楕円 144"/>
        <xdr:cNvSpPr/>
      </xdr:nvSpPr>
      <xdr:spPr>
        <a:xfrm>
          <a:off x="1968500" y="99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74069</xdr:rowOff>
    </xdr:from>
    <xdr:ext cx="599010" cy="259045"/>
    <xdr:sp macro="" textlink="">
      <xdr:nvSpPr>
        <xdr:cNvPr id="146" name="テキスト ボックス 145"/>
        <xdr:cNvSpPr txBox="1"/>
      </xdr:nvSpPr>
      <xdr:spPr>
        <a:xfrm>
          <a:off x="1719795" y="1001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55969</xdr:rowOff>
    </xdr:from>
    <xdr:to>
      <xdr:col>6</xdr:col>
      <xdr:colOff>38100</xdr:colOff>
      <xdr:row>58</xdr:row>
      <xdr:rowOff>157569</xdr:rowOff>
    </xdr:to>
    <xdr:sp macro="" textlink="">
      <xdr:nvSpPr>
        <xdr:cNvPr id="147" name="楕円 146"/>
        <xdr:cNvSpPr/>
      </xdr:nvSpPr>
      <xdr:spPr>
        <a:xfrm>
          <a:off x="1079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148696</xdr:rowOff>
    </xdr:from>
    <xdr:ext cx="599010" cy="259045"/>
    <xdr:sp macro="" textlink="">
      <xdr:nvSpPr>
        <xdr:cNvPr id="148" name="テキスト ボックス 147"/>
        <xdr:cNvSpPr txBox="1"/>
      </xdr:nvSpPr>
      <xdr:spPr>
        <a:xfrm>
          <a:off x="830795" y="1009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53911</xdr:rowOff>
    </xdr:from>
    <xdr:to>
      <xdr:col>24</xdr:col>
      <xdr:colOff>63500</xdr:colOff>
      <xdr:row>76</xdr:row>
      <xdr:rowOff>59023</xdr:rowOff>
    </xdr:to>
    <xdr:cxnSp macro="">
      <xdr:nvCxnSpPr>
        <xdr:cNvPr id="176" name="直線コネクタ 175"/>
        <xdr:cNvCxnSpPr/>
      </xdr:nvCxnSpPr>
      <xdr:spPr>
        <a:xfrm>
          <a:off x="3797300" y="13084111"/>
          <a:ext cx="8382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53911</xdr:rowOff>
    </xdr:from>
    <xdr:to>
      <xdr:col>19</xdr:col>
      <xdr:colOff>177800</xdr:colOff>
      <xdr:row>76</xdr:row>
      <xdr:rowOff>91954</xdr:rowOff>
    </xdr:to>
    <xdr:cxnSp macro="">
      <xdr:nvCxnSpPr>
        <xdr:cNvPr id="179" name="直線コネクタ 178"/>
        <xdr:cNvCxnSpPr/>
      </xdr:nvCxnSpPr>
      <xdr:spPr>
        <a:xfrm flipV="1">
          <a:off x="2908300" y="13084111"/>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91954</xdr:rowOff>
    </xdr:from>
    <xdr:to>
      <xdr:col>15</xdr:col>
      <xdr:colOff>50800</xdr:colOff>
      <xdr:row>76</xdr:row>
      <xdr:rowOff>132417</xdr:rowOff>
    </xdr:to>
    <xdr:cxnSp macro="">
      <xdr:nvCxnSpPr>
        <xdr:cNvPr id="182" name="直線コネクタ 181"/>
        <xdr:cNvCxnSpPr/>
      </xdr:nvCxnSpPr>
      <xdr:spPr>
        <a:xfrm flipV="1">
          <a:off x="2019300" y="13122154"/>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132417</xdr:rowOff>
    </xdr:from>
    <xdr:to>
      <xdr:col>10</xdr:col>
      <xdr:colOff>114300</xdr:colOff>
      <xdr:row>77</xdr:row>
      <xdr:rowOff>11602</xdr:rowOff>
    </xdr:to>
    <xdr:cxnSp macro="">
      <xdr:nvCxnSpPr>
        <xdr:cNvPr id="185" name="直線コネクタ 184"/>
        <xdr:cNvCxnSpPr/>
      </xdr:nvCxnSpPr>
      <xdr:spPr>
        <a:xfrm flipV="1">
          <a:off x="1130300" y="13162617"/>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8223</xdr:rowOff>
    </xdr:from>
    <xdr:to>
      <xdr:col>24</xdr:col>
      <xdr:colOff>114300</xdr:colOff>
      <xdr:row>76</xdr:row>
      <xdr:rowOff>109823</xdr:rowOff>
    </xdr:to>
    <xdr:sp macro="" textlink="">
      <xdr:nvSpPr>
        <xdr:cNvPr id="195" name="楕円 194"/>
        <xdr:cNvSpPr/>
      </xdr:nvSpPr>
      <xdr:spPr>
        <a:xfrm>
          <a:off x="4584700" y="130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158100</xdr:rowOff>
    </xdr:from>
    <xdr:ext cx="599010" cy="259045"/>
    <xdr:sp macro="" textlink="">
      <xdr:nvSpPr>
        <xdr:cNvPr id="196" name="民生費該当値テキスト"/>
        <xdr:cNvSpPr txBox="1"/>
      </xdr:nvSpPr>
      <xdr:spPr>
        <a:xfrm>
          <a:off x="4686300" y="130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3111</xdr:rowOff>
    </xdr:from>
    <xdr:to>
      <xdr:col>20</xdr:col>
      <xdr:colOff>38100</xdr:colOff>
      <xdr:row>76</xdr:row>
      <xdr:rowOff>104711</xdr:rowOff>
    </xdr:to>
    <xdr:sp macro="" textlink="">
      <xdr:nvSpPr>
        <xdr:cNvPr id="197" name="楕円 196"/>
        <xdr:cNvSpPr/>
      </xdr:nvSpPr>
      <xdr:spPr>
        <a:xfrm>
          <a:off x="3746500" y="130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121238</xdr:rowOff>
    </xdr:from>
    <xdr:ext cx="599010" cy="259045"/>
    <xdr:sp macro="" textlink="">
      <xdr:nvSpPr>
        <xdr:cNvPr id="198" name="テキスト ボックス 197"/>
        <xdr:cNvSpPr txBox="1"/>
      </xdr:nvSpPr>
      <xdr:spPr>
        <a:xfrm>
          <a:off x="3497795" y="1280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41154</xdr:rowOff>
    </xdr:from>
    <xdr:to>
      <xdr:col>15</xdr:col>
      <xdr:colOff>101600</xdr:colOff>
      <xdr:row>76</xdr:row>
      <xdr:rowOff>142754</xdr:rowOff>
    </xdr:to>
    <xdr:sp macro="" textlink="">
      <xdr:nvSpPr>
        <xdr:cNvPr id="199" name="楕円 198"/>
        <xdr:cNvSpPr/>
      </xdr:nvSpPr>
      <xdr:spPr>
        <a:xfrm>
          <a:off x="2857500" y="130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133881</xdr:rowOff>
    </xdr:from>
    <xdr:ext cx="599010" cy="259045"/>
    <xdr:sp macro="" textlink="">
      <xdr:nvSpPr>
        <xdr:cNvPr id="200" name="テキスト ボックス 199"/>
        <xdr:cNvSpPr txBox="1"/>
      </xdr:nvSpPr>
      <xdr:spPr>
        <a:xfrm>
          <a:off x="2608795" y="1316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81617</xdr:rowOff>
    </xdr:from>
    <xdr:to>
      <xdr:col>10</xdr:col>
      <xdr:colOff>165100</xdr:colOff>
      <xdr:row>77</xdr:row>
      <xdr:rowOff>11767</xdr:rowOff>
    </xdr:to>
    <xdr:sp macro="" textlink="">
      <xdr:nvSpPr>
        <xdr:cNvPr id="201" name="楕円 200"/>
        <xdr:cNvSpPr/>
      </xdr:nvSpPr>
      <xdr:spPr>
        <a:xfrm>
          <a:off x="1968500" y="131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2894</xdr:rowOff>
    </xdr:from>
    <xdr:ext cx="599010" cy="259045"/>
    <xdr:sp macro="" textlink="">
      <xdr:nvSpPr>
        <xdr:cNvPr id="202" name="テキスト ボックス 201"/>
        <xdr:cNvSpPr txBox="1"/>
      </xdr:nvSpPr>
      <xdr:spPr>
        <a:xfrm>
          <a:off x="1719795" y="132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132252</xdr:rowOff>
    </xdr:from>
    <xdr:to>
      <xdr:col>6</xdr:col>
      <xdr:colOff>38100</xdr:colOff>
      <xdr:row>77</xdr:row>
      <xdr:rowOff>62402</xdr:rowOff>
    </xdr:to>
    <xdr:sp macro="" textlink="">
      <xdr:nvSpPr>
        <xdr:cNvPr id="203" name="楕円 202"/>
        <xdr:cNvSpPr/>
      </xdr:nvSpPr>
      <xdr:spPr>
        <a:xfrm>
          <a:off x="1079500" y="13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53529</xdr:rowOff>
    </xdr:from>
    <xdr:ext cx="599010" cy="259045"/>
    <xdr:sp macro="" textlink="">
      <xdr:nvSpPr>
        <xdr:cNvPr id="204" name="テキスト ボックス 203"/>
        <xdr:cNvSpPr txBox="1"/>
      </xdr:nvSpPr>
      <xdr:spPr>
        <a:xfrm>
          <a:off x="830795" y="132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111006</xdr:rowOff>
    </xdr:from>
    <xdr:to>
      <xdr:col>24</xdr:col>
      <xdr:colOff>63500</xdr:colOff>
      <xdr:row>96</xdr:row>
      <xdr:rowOff>168421</xdr:rowOff>
    </xdr:to>
    <xdr:cxnSp macro="">
      <xdr:nvCxnSpPr>
        <xdr:cNvPr id="231" name="直線コネクタ 230"/>
        <xdr:cNvCxnSpPr/>
      </xdr:nvCxnSpPr>
      <xdr:spPr>
        <a:xfrm flipV="1">
          <a:off x="3797300" y="16570206"/>
          <a:ext cx="8382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156607</xdr:rowOff>
    </xdr:from>
    <xdr:to>
      <xdr:col>19</xdr:col>
      <xdr:colOff>177800</xdr:colOff>
      <xdr:row>96</xdr:row>
      <xdr:rowOff>168421</xdr:rowOff>
    </xdr:to>
    <xdr:cxnSp macro="">
      <xdr:nvCxnSpPr>
        <xdr:cNvPr id="234" name="直線コネクタ 233"/>
        <xdr:cNvCxnSpPr/>
      </xdr:nvCxnSpPr>
      <xdr:spPr>
        <a:xfrm>
          <a:off x="2908300" y="16615807"/>
          <a:ext cx="889000" cy="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145635</xdr:rowOff>
    </xdr:from>
    <xdr:to>
      <xdr:col>15</xdr:col>
      <xdr:colOff>50800</xdr:colOff>
      <xdr:row>96</xdr:row>
      <xdr:rowOff>156607</xdr:rowOff>
    </xdr:to>
    <xdr:cxnSp macro="">
      <xdr:nvCxnSpPr>
        <xdr:cNvPr id="237" name="直線コネクタ 236"/>
        <xdr:cNvCxnSpPr/>
      </xdr:nvCxnSpPr>
      <xdr:spPr>
        <a:xfrm>
          <a:off x="2019300" y="1660483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136641</xdr:rowOff>
    </xdr:from>
    <xdr:to>
      <xdr:col>10</xdr:col>
      <xdr:colOff>114300</xdr:colOff>
      <xdr:row>96</xdr:row>
      <xdr:rowOff>145635</xdr:rowOff>
    </xdr:to>
    <xdr:cxnSp macro="">
      <xdr:nvCxnSpPr>
        <xdr:cNvPr id="240" name="直線コネクタ 239"/>
        <xdr:cNvCxnSpPr/>
      </xdr:nvCxnSpPr>
      <xdr:spPr>
        <a:xfrm>
          <a:off x="1130300" y="16595841"/>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60206</xdr:rowOff>
    </xdr:from>
    <xdr:to>
      <xdr:col>24</xdr:col>
      <xdr:colOff>114300</xdr:colOff>
      <xdr:row>96</xdr:row>
      <xdr:rowOff>161806</xdr:rowOff>
    </xdr:to>
    <xdr:sp macro="" textlink="">
      <xdr:nvSpPr>
        <xdr:cNvPr id="250" name="楕円 249"/>
        <xdr:cNvSpPr/>
      </xdr:nvSpPr>
      <xdr:spPr>
        <a:xfrm>
          <a:off x="4584700" y="16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38633</xdr:rowOff>
    </xdr:from>
    <xdr:ext cx="534377" cy="259045"/>
    <xdr:sp macro="" textlink="">
      <xdr:nvSpPr>
        <xdr:cNvPr id="251" name="衛生費該当値テキスト"/>
        <xdr:cNvSpPr txBox="1"/>
      </xdr:nvSpPr>
      <xdr:spPr>
        <a:xfrm>
          <a:off x="4686300" y="164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117621</xdr:rowOff>
    </xdr:from>
    <xdr:to>
      <xdr:col>20</xdr:col>
      <xdr:colOff>38100</xdr:colOff>
      <xdr:row>97</xdr:row>
      <xdr:rowOff>47771</xdr:rowOff>
    </xdr:to>
    <xdr:sp macro="" textlink="">
      <xdr:nvSpPr>
        <xdr:cNvPr id="252" name="楕円 251"/>
        <xdr:cNvSpPr/>
      </xdr:nvSpPr>
      <xdr:spPr>
        <a:xfrm>
          <a:off x="3746500" y="16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38898</xdr:rowOff>
    </xdr:from>
    <xdr:ext cx="534377" cy="259045"/>
    <xdr:sp macro="" textlink="">
      <xdr:nvSpPr>
        <xdr:cNvPr id="253" name="テキスト ボックス 252"/>
        <xdr:cNvSpPr txBox="1"/>
      </xdr:nvSpPr>
      <xdr:spPr>
        <a:xfrm>
          <a:off x="3530111" y="166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105807</xdr:rowOff>
    </xdr:from>
    <xdr:to>
      <xdr:col>15</xdr:col>
      <xdr:colOff>101600</xdr:colOff>
      <xdr:row>97</xdr:row>
      <xdr:rowOff>35957</xdr:rowOff>
    </xdr:to>
    <xdr:sp macro="" textlink="">
      <xdr:nvSpPr>
        <xdr:cNvPr id="254" name="楕円 253"/>
        <xdr:cNvSpPr/>
      </xdr:nvSpPr>
      <xdr:spPr>
        <a:xfrm>
          <a:off x="2857500" y="165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27084</xdr:rowOff>
    </xdr:from>
    <xdr:ext cx="534377" cy="259045"/>
    <xdr:sp macro="" textlink="">
      <xdr:nvSpPr>
        <xdr:cNvPr id="255" name="テキスト ボックス 254"/>
        <xdr:cNvSpPr txBox="1"/>
      </xdr:nvSpPr>
      <xdr:spPr>
        <a:xfrm>
          <a:off x="2641111" y="1665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94835</xdr:rowOff>
    </xdr:from>
    <xdr:to>
      <xdr:col>10</xdr:col>
      <xdr:colOff>165100</xdr:colOff>
      <xdr:row>97</xdr:row>
      <xdr:rowOff>24985</xdr:rowOff>
    </xdr:to>
    <xdr:sp macro="" textlink="">
      <xdr:nvSpPr>
        <xdr:cNvPr id="256" name="楕円 255"/>
        <xdr:cNvSpPr/>
      </xdr:nvSpPr>
      <xdr:spPr>
        <a:xfrm>
          <a:off x="1968500" y="1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16112</xdr:rowOff>
    </xdr:from>
    <xdr:ext cx="534377" cy="259045"/>
    <xdr:sp macro="" textlink="">
      <xdr:nvSpPr>
        <xdr:cNvPr id="257" name="テキスト ボックス 256"/>
        <xdr:cNvSpPr txBox="1"/>
      </xdr:nvSpPr>
      <xdr:spPr>
        <a:xfrm>
          <a:off x="1752111" y="166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85841</xdr:rowOff>
    </xdr:from>
    <xdr:to>
      <xdr:col>6</xdr:col>
      <xdr:colOff>38100</xdr:colOff>
      <xdr:row>97</xdr:row>
      <xdr:rowOff>15991</xdr:rowOff>
    </xdr:to>
    <xdr:sp macro="" textlink="">
      <xdr:nvSpPr>
        <xdr:cNvPr id="258" name="楕円 257"/>
        <xdr:cNvSpPr/>
      </xdr:nvSpPr>
      <xdr:spPr>
        <a:xfrm>
          <a:off x="1079500" y="165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7118</xdr:rowOff>
    </xdr:from>
    <xdr:ext cx="534377" cy="259045"/>
    <xdr:sp macro="" textlink="">
      <xdr:nvSpPr>
        <xdr:cNvPr id="259" name="テキスト ボックス 258"/>
        <xdr:cNvSpPr txBox="1"/>
      </xdr:nvSpPr>
      <xdr:spPr>
        <a:xfrm>
          <a:off x="863111" y="166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85245</xdr:rowOff>
    </xdr:from>
    <xdr:to>
      <xdr:col>55</xdr:col>
      <xdr:colOff>0</xdr:colOff>
      <xdr:row>57</xdr:row>
      <xdr:rowOff>94684</xdr:rowOff>
    </xdr:to>
    <xdr:cxnSp macro="">
      <xdr:nvCxnSpPr>
        <xdr:cNvPr id="345" name="直線コネクタ 344"/>
        <xdr:cNvCxnSpPr/>
      </xdr:nvCxnSpPr>
      <xdr:spPr>
        <a:xfrm flipV="1">
          <a:off x="9639300" y="9857895"/>
          <a:ext cx="8382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94684</xdr:rowOff>
    </xdr:from>
    <xdr:to>
      <xdr:col>50</xdr:col>
      <xdr:colOff>114300</xdr:colOff>
      <xdr:row>57</xdr:row>
      <xdr:rowOff>105881</xdr:rowOff>
    </xdr:to>
    <xdr:cxnSp macro="">
      <xdr:nvCxnSpPr>
        <xdr:cNvPr id="348" name="直線コネクタ 347"/>
        <xdr:cNvCxnSpPr/>
      </xdr:nvCxnSpPr>
      <xdr:spPr>
        <a:xfrm flipV="1">
          <a:off x="8750300" y="9867334"/>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60065</xdr:rowOff>
    </xdr:from>
    <xdr:to>
      <xdr:col>45</xdr:col>
      <xdr:colOff>177800</xdr:colOff>
      <xdr:row>57</xdr:row>
      <xdr:rowOff>105881</xdr:rowOff>
    </xdr:to>
    <xdr:cxnSp macro="">
      <xdr:nvCxnSpPr>
        <xdr:cNvPr id="351" name="直線コネクタ 350"/>
        <xdr:cNvCxnSpPr/>
      </xdr:nvCxnSpPr>
      <xdr:spPr>
        <a:xfrm>
          <a:off x="7861300" y="9832715"/>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60065</xdr:rowOff>
    </xdr:from>
    <xdr:to>
      <xdr:col>41</xdr:col>
      <xdr:colOff>50800</xdr:colOff>
      <xdr:row>57</xdr:row>
      <xdr:rowOff>134558</xdr:rowOff>
    </xdr:to>
    <xdr:cxnSp macro="">
      <xdr:nvCxnSpPr>
        <xdr:cNvPr id="354" name="直線コネクタ 353"/>
        <xdr:cNvCxnSpPr/>
      </xdr:nvCxnSpPr>
      <xdr:spPr>
        <a:xfrm flipV="1">
          <a:off x="6972300" y="9832715"/>
          <a:ext cx="8890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34445</xdr:rowOff>
    </xdr:from>
    <xdr:to>
      <xdr:col>55</xdr:col>
      <xdr:colOff>50800</xdr:colOff>
      <xdr:row>57</xdr:row>
      <xdr:rowOff>136045</xdr:rowOff>
    </xdr:to>
    <xdr:sp macro="" textlink="">
      <xdr:nvSpPr>
        <xdr:cNvPr id="364" name="楕円 363"/>
        <xdr:cNvSpPr/>
      </xdr:nvSpPr>
      <xdr:spPr>
        <a:xfrm>
          <a:off x="10426700" y="98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12872</xdr:rowOff>
    </xdr:from>
    <xdr:ext cx="534377" cy="259045"/>
    <xdr:sp macro="" textlink="">
      <xdr:nvSpPr>
        <xdr:cNvPr id="365" name="農林水産業費該当値テキスト"/>
        <xdr:cNvSpPr txBox="1"/>
      </xdr:nvSpPr>
      <xdr:spPr>
        <a:xfrm>
          <a:off x="10528300" y="97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43884</xdr:rowOff>
    </xdr:from>
    <xdr:to>
      <xdr:col>50</xdr:col>
      <xdr:colOff>165100</xdr:colOff>
      <xdr:row>57</xdr:row>
      <xdr:rowOff>145484</xdr:rowOff>
    </xdr:to>
    <xdr:sp macro="" textlink="">
      <xdr:nvSpPr>
        <xdr:cNvPr id="366" name="楕円 365"/>
        <xdr:cNvSpPr/>
      </xdr:nvSpPr>
      <xdr:spPr>
        <a:xfrm>
          <a:off x="9588500" y="98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136611</xdr:rowOff>
    </xdr:from>
    <xdr:ext cx="534377" cy="259045"/>
    <xdr:sp macro="" textlink="">
      <xdr:nvSpPr>
        <xdr:cNvPr id="367" name="テキスト ボックス 366"/>
        <xdr:cNvSpPr txBox="1"/>
      </xdr:nvSpPr>
      <xdr:spPr>
        <a:xfrm>
          <a:off x="9372111" y="99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55081</xdr:rowOff>
    </xdr:from>
    <xdr:to>
      <xdr:col>46</xdr:col>
      <xdr:colOff>38100</xdr:colOff>
      <xdr:row>57</xdr:row>
      <xdr:rowOff>156681</xdr:rowOff>
    </xdr:to>
    <xdr:sp macro="" textlink="">
      <xdr:nvSpPr>
        <xdr:cNvPr id="368" name="楕円 367"/>
        <xdr:cNvSpPr/>
      </xdr:nvSpPr>
      <xdr:spPr>
        <a:xfrm>
          <a:off x="8699500" y="98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147808</xdr:rowOff>
    </xdr:from>
    <xdr:ext cx="534377" cy="259045"/>
    <xdr:sp macro="" textlink="">
      <xdr:nvSpPr>
        <xdr:cNvPr id="369" name="テキスト ボックス 368"/>
        <xdr:cNvSpPr txBox="1"/>
      </xdr:nvSpPr>
      <xdr:spPr>
        <a:xfrm>
          <a:off x="8483111" y="99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9265</xdr:rowOff>
    </xdr:from>
    <xdr:to>
      <xdr:col>41</xdr:col>
      <xdr:colOff>101600</xdr:colOff>
      <xdr:row>57</xdr:row>
      <xdr:rowOff>110865</xdr:rowOff>
    </xdr:to>
    <xdr:sp macro="" textlink="">
      <xdr:nvSpPr>
        <xdr:cNvPr id="370" name="楕円 369"/>
        <xdr:cNvSpPr/>
      </xdr:nvSpPr>
      <xdr:spPr>
        <a:xfrm>
          <a:off x="7810500" y="9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127392</xdr:rowOff>
    </xdr:from>
    <xdr:ext cx="599010" cy="259045"/>
    <xdr:sp macro="" textlink="">
      <xdr:nvSpPr>
        <xdr:cNvPr id="371" name="テキスト ボックス 370"/>
        <xdr:cNvSpPr txBox="1"/>
      </xdr:nvSpPr>
      <xdr:spPr>
        <a:xfrm>
          <a:off x="7561795" y="9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83758</xdr:rowOff>
    </xdr:from>
    <xdr:to>
      <xdr:col>36</xdr:col>
      <xdr:colOff>165100</xdr:colOff>
      <xdr:row>58</xdr:row>
      <xdr:rowOff>13908</xdr:rowOff>
    </xdr:to>
    <xdr:sp macro="" textlink="">
      <xdr:nvSpPr>
        <xdr:cNvPr id="372" name="楕円 371"/>
        <xdr:cNvSpPr/>
      </xdr:nvSpPr>
      <xdr:spPr>
        <a:xfrm>
          <a:off x="6921500" y="98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5035</xdr:rowOff>
    </xdr:from>
    <xdr:ext cx="534377" cy="259045"/>
    <xdr:sp macro="" textlink="">
      <xdr:nvSpPr>
        <xdr:cNvPr id="373" name="テキスト ボックス 372"/>
        <xdr:cNvSpPr txBox="1"/>
      </xdr:nvSpPr>
      <xdr:spPr>
        <a:xfrm>
          <a:off x="6705111" y="99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123889</xdr:rowOff>
    </xdr:from>
    <xdr:to>
      <xdr:col>55</xdr:col>
      <xdr:colOff>0</xdr:colOff>
      <xdr:row>77</xdr:row>
      <xdr:rowOff>34525</xdr:rowOff>
    </xdr:to>
    <xdr:cxnSp macro="">
      <xdr:nvCxnSpPr>
        <xdr:cNvPr id="402" name="直線コネクタ 401"/>
        <xdr:cNvCxnSpPr/>
      </xdr:nvCxnSpPr>
      <xdr:spPr>
        <a:xfrm>
          <a:off x="9639300" y="12982639"/>
          <a:ext cx="838200" cy="2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123889</xdr:rowOff>
    </xdr:from>
    <xdr:to>
      <xdr:col>50</xdr:col>
      <xdr:colOff>114300</xdr:colOff>
      <xdr:row>76</xdr:row>
      <xdr:rowOff>45746</xdr:rowOff>
    </xdr:to>
    <xdr:cxnSp macro="">
      <xdr:nvCxnSpPr>
        <xdr:cNvPr id="405" name="直線コネクタ 404"/>
        <xdr:cNvCxnSpPr/>
      </xdr:nvCxnSpPr>
      <xdr:spPr>
        <a:xfrm flipV="1">
          <a:off x="8750300" y="12982639"/>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45212</xdr:rowOff>
    </xdr:from>
    <xdr:to>
      <xdr:col>45</xdr:col>
      <xdr:colOff>177800</xdr:colOff>
      <xdr:row>76</xdr:row>
      <xdr:rowOff>45746</xdr:rowOff>
    </xdr:to>
    <xdr:cxnSp macro="">
      <xdr:nvCxnSpPr>
        <xdr:cNvPr id="408" name="直線コネクタ 407"/>
        <xdr:cNvCxnSpPr/>
      </xdr:nvCxnSpPr>
      <xdr:spPr>
        <a:xfrm>
          <a:off x="7861300" y="12903962"/>
          <a:ext cx="889000" cy="1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45212</xdr:rowOff>
    </xdr:from>
    <xdr:to>
      <xdr:col>41</xdr:col>
      <xdr:colOff>50800</xdr:colOff>
      <xdr:row>77</xdr:row>
      <xdr:rowOff>76988</xdr:rowOff>
    </xdr:to>
    <xdr:cxnSp macro="">
      <xdr:nvCxnSpPr>
        <xdr:cNvPr id="411" name="直線コネクタ 410"/>
        <xdr:cNvCxnSpPr/>
      </xdr:nvCxnSpPr>
      <xdr:spPr>
        <a:xfrm flipV="1">
          <a:off x="6972300" y="12903962"/>
          <a:ext cx="889000" cy="3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155175</xdr:rowOff>
    </xdr:from>
    <xdr:to>
      <xdr:col>55</xdr:col>
      <xdr:colOff>50800</xdr:colOff>
      <xdr:row>77</xdr:row>
      <xdr:rowOff>85325</xdr:rowOff>
    </xdr:to>
    <xdr:sp macro="" textlink="">
      <xdr:nvSpPr>
        <xdr:cNvPr id="421" name="楕円 420"/>
        <xdr:cNvSpPr/>
      </xdr:nvSpPr>
      <xdr:spPr>
        <a:xfrm>
          <a:off x="10426700" y="131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133602</xdr:rowOff>
    </xdr:from>
    <xdr:ext cx="534377" cy="259045"/>
    <xdr:sp macro="" textlink="">
      <xdr:nvSpPr>
        <xdr:cNvPr id="422" name="商工費該当値テキスト"/>
        <xdr:cNvSpPr txBox="1"/>
      </xdr:nvSpPr>
      <xdr:spPr>
        <a:xfrm>
          <a:off x="10528300" y="131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73089</xdr:rowOff>
    </xdr:from>
    <xdr:to>
      <xdr:col>50</xdr:col>
      <xdr:colOff>165100</xdr:colOff>
      <xdr:row>76</xdr:row>
      <xdr:rowOff>3239</xdr:rowOff>
    </xdr:to>
    <xdr:sp macro="" textlink="">
      <xdr:nvSpPr>
        <xdr:cNvPr id="423" name="楕円 422"/>
        <xdr:cNvSpPr/>
      </xdr:nvSpPr>
      <xdr:spPr>
        <a:xfrm>
          <a:off x="9588500" y="129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19766</xdr:rowOff>
    </xdr:from>
    <xdr:ext cx="534377" cy="259045"/>
    <xdr:sp macro="" textlink="">
      <xdr:nvSpPr>
        <xdr:cNvPr id="424" name="テキスト ボックス 423"/>
        <xdr:cNvSpPr txBox="1"/>
      </xdr:nvSpPr>
      <xdr:spPr>
        <a:xfrm>
          <a:off x="9372111" y="127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166396</xdr:rowOff>
    </xdr:from>
    <xdr:to>
      <xdr:col>46</xdr:col>
      <xdr:colOff>38100</xdr:colOff>
      <xdr:row>76</xdr:row>
      <xdr:rowOff>96546</xdr:rowOff>
    </xdr:to>
    <xdr:sp macro="" textlink="">
      <xdr:nvSpPr>
        <xdr:cNvPr id="425" name="楕円 424"/>
        <xdr:cNvSpPr/>
      </xdr:nvSpPr>
      <xdr:spPr>
        <a:xfrm>
          <a:off x="8699500" y="130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87673</xdr:rowOff>
    </xdr:from>
    <xdr:ext cx="534377" cy="259045"/>
    <xdr:sp macro="" textlink="">
      <xdr:nvSpPr>
        <xdr:cNvPr id="426" name="テキスト ボックス 425"/>
        <xdr:cNvSpPr txBox="1"/>
      </xdr:nvSpPr>
      <xdr:spPr>
        <a:xfrm>
          <a:off x="8483111" y="131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165862</xdr:rowOff>
    </xdr:from>
    <xdr:to>
      <xdr:col>41</xdr:col>
      <xdr:colOff>101600</xdr:colOff>
      <xdr:row>75</xdr:row>
      <xdr:rowOff>96012</xdr:rowOff>
    </xdr:to>
    <xdr:sp macro="" textlink="">
      <xdr:nvSpPr>
        <xdr:cNvPr id="427" name="楕円 426"/>
        <xdr:cNvSpPr/>
      </xdr:nvSpPr>
      <xdr:spPr>
        <a:xfrm>
          <a:off x="7810500" y="12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112539</xdr:rowOff>
    </xdr:from>
    <xdr:ext cx="534377" cy="259045"/>
    <xdr:sp macro="" textlink="">
      <xdr:nvSpPr>
        <xdr:cNvPr id="428" name="テキスト ボックス 427"/>
        <xdr:cNvSpPr txBox="1"/>
      </xdr:nvSpPr>
      <xdr:spPr>
        <a:xfrm>
          <a:off x="7594111" y="12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26188</xdr:rowOff>
    </xdr:from>
    <xdr:to>
      <xdr:col>36</xdr:col>
      <xdr:colOff>165100</xdr:colOff>
      <xdr:row>77</xdr:row>
      <xdr:rowOff>127788</xdr:rowOff>
    </xdr:to>
    <xdr:sp macro="" textlink="">
      <xdr:nvSpPr>
        <xdr:cNvPr id="429" name="楕円 428"/>
        <xdr:cNvSpPr/>
      </xdr:nvSpPr>
      <xdr:spPr>
        <a:xfrm>
          <a:off x="6921500" y="132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118915</xdr:rowOff>
    </xdr:from>
    <xdr:ext cx="534377" cy="259045"/>
    <xdr:sp macro="" textlink="">
      <xdr:nvSpPr>
        <xdr:cNvPr id="430" name="テキスト ボックス 429"/>
        <xdr:cNvSpPr txBox="1"/>
      </xdr:nvSpPr>
      <xdr:spPr>
        <a:xfrm>
          <a:off x="6705111" y="133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87113</xdr:rowOff>
    </xdr:from>
    <xdr:to>
      <xdr:col>55</xdr:col>
      <xdr:colOff>0</xdr:colOff>
      <xdr:row>96</xdr:row>
      <xdr:rowOff>132628</xdr:rowOff>
    </xdr:to>
    <xdr:cxnSp macro="">
      <xdr:nvCxnSpPr>
        <xdr:cNvPr id="457" name="直線コネクタ 456"/>
        <xdr:cNvCxnSpPr/>
      </xdr:nvCxnSpPr>
      <xdr:spPr>
        <a:xfrm flipV="1">
          <a:off x="9639300" y="16546313"/>
          <a:ext cx="8382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45650</xdr:rowOff>
    </xdr:from>
    <xdr:to>
      <xdr:col>50</xdr:col>
      <xdr:colOff>114300</xdr:colOff>
      <xdr:row>96</xdr:row>
      <xdr:rowOff>132628</xdr:rowOff>
    </xdr:to>
    <xdr:cxnSp macro="">
      <xdr:nvCxnSpPr>
        <xdr:cNvPr id="460" name="直線コネクタ 459"/>
        <xdr:cNvCxnSpPr/>
      </xdr:nvCxnSpPr>
      <xdr:spPr>
        <a:xfrm>
          <a:off x="8750300" y="16504850"/>
          <a:ext cx="889000" cy="8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45650</xdr:rowOff>
    </xdr:from>
    <xdr:to>
      <xdr:col>45</xdr:col>
      <xdr:colOff>177800</xdr:colOff>
      <xdr:row>97</xdr:row>
      <xdr:rowOff>61057</xdr:rowOff>
    </xdr:to>
    <xdr:cxnSp macro="">
      <xdr:nvCxnSpPr>
        <xdr:cNvPr id="463" name="直線コネクタ 462"/>
        <xdr:cNvCxnSpPr/>
      </xdr:nvCxnSpPr>
      <xdr:spPr>
        <a:xfrm flipV="1">
          <a:off x="7861300" y="16504850"/>
          <a:ext cx="889000" cy="18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22492</xdr:rowOff>
    </xdr:from>
    <xdr:to>
      <xdr:col>41</xdr:col>
      <xdr:colOff>50800</xdr:colOff>
      <xdr:row>97</xdr:row>
      <xdr:rowOff>61057</xdr:rowOff>
    </xdr:to>
    <xdr:cxnSp macro="">
      <xdr:nvCxnSpPr>
        <xdr:cNvPr id="466" name="直線コネクタ 465"/>
        <xdr:cNvCxnSpPr/>
      </xdr:nvCxnSpPr>
      <xdr:spPr>
        <a:xfrm>
          <a:off x="6972300" y="16653142"/>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36313</xdr:rowOff>
    </xdr:from>
    <xdr:to>
      <xdr:col>55</xdr:col>
      <xdr:colOff>50800</xdr:colOff>
      <xdr:row>96</xdr:row>
      <xdr:rowOff>137913</xdr:rowOff>
    </xdr:to>
    <xdr:sp macro="" textlink="">
      <xdr:nvSpPr>
        <xdr:cNvPr id="476" name="楕円 475"/>
        <xdr:cNvSpPr/>
      </xdr:nvSpPr>
      <xdr:spPr>
        <a:xfrm>
          <a:off x="10426700" y="164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14740</xdr:rowOff>
    </xdr:from>
    <xdr:ext cx="534377" cy="259045"/>
    <xdr:sp macro="" textlink="">
      <xdr:nvSpPr>
        <xdr:cNvPr id="477" name="土木費該当値テキスト"/>
        <xdr:cNvSpPr txBox="1"/>
      </xdr:nvSpPr>
      <xdr:spPr>
        <a:xfrm>
          <a:off x="10528300" y="164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81828</xdr:rowOff>
    </xdr:from>
    <xdr:to>
      <xdr:col>50</xdr:col>
      <xdr:colOff>165100</xdr:colOff>
      <xdr:row>97</xdr:row>
      <xdr:rowOff>11978</xdr:rowOff>
    </xdr:to>
    <xdr:sp macro="" textlink="">
      <xdr:nvSpPr>
        <xdr:cNvPr id="478" name="楕円 477"/>
        <xdr:cNvSpPr/>
      </xdr:nvSpPr>
      <xdr:spPr>
        <a:xfrm>
          <a:off x="9588500" y="165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3105</xdr:rowOff>
    </xdr:from>
    <xdr:ext cx="534377" cy="259045"/>
    <xdr:sp macro="" textlink="">
      <xdr:nvSpPr>
        <xdr:cNvPr id="479" name="テキスト ボックス 478"/>
        <xdr:cNvSpPr txBox="1"/>
      </xdr:nvSpPr>
      <xdr:spPr>
        <a:xfrm>
          <a:off x="9372111" y="166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166300</xdr:rowOff>
    </xdr:from>
    <xdr:to>
      <xdr:col>46</xdr:col>
      <xdr:colOff>38100</xdr:colOff>
      <xdr:row>96</xdr:row>
      <xdr:rowOff>96450</xdr:rowOff>
    </xdr:to>
    <xdr:sp macro="" textlink="">
      <xdr:nvSpPr>
        <xdr:cNvPr id="480" name="楕円 479"/>
        <xdr:cNvSpPr/>
      </xdr:nvSpPr>
      <xdr:spPr>
        <a:xfrm>
          <a:off x="8699500" y="164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87577</xdr:rowOff>
    </xdr:from>
    <xdr:ext cx="534377" cy="259045"/>
    <xdr:sp macro="" textlink="">
      <xdr:nvSpPr>
        <xdr:cNvPr id="481" name="テキスト ボックス 480"/>
        <xdr:cNvSpPr txBox="1"/>
      </xdr:nvSpPr>
      <xdr:spPr>
        <a:xfrm>
          <a:off x="8483111" y="165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10257</xdr:rowOff>
    </xdr:from>
    <xdr:to>
      <xdr:col>41</xdr:col>
      <xdr:colOff>101600</xdr:colOff>
      <xdr:row>97</xdr:row>
      <xdr:rowOff>111857</xdr:rowOff>
    </xdr:to>
    <xdr:sp macro="" textlink="">
      <xdr:nvSpPr>
        <xdr:cNvPr id="482" name="楕円 481"/>
        <xdr:cNvSpPr/>
      </xdr:nvSpPr>
      <xdr:spPr>
        <a:xfrm>
          <a:off x="7810500" y="166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102984</xdr:rowOff>
    </xdr:from>
    <xdr:ext cx="534377" cy="259045"/>
    <xdr:sp macro="" textlink="">
      <xdr:nvSpPr>
        <xdr:cNvPr id="483" name="テキスト ボックス 482"/>
        <xdr:cNvSpPr txBox="1"/>
      </xdr:nvSpPr>
      <xdr:spPr>
        <a:xfrm>
          <a:off x="7594111" y="167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143142</xdr:rowOff>
    </xdr:from>
    <xdr:to>
      <xdr:col>36</xdr:col>
      <xdr:colOff>165100</xdr:colOff>
      <xdr:row>97</xdr:row>
      <xdr:rowOff>73292</xdr:rowOff>
    </xdr:to>
    <xdr:sp macro="" textlink="">
      <xdr:nvSpPr>
        <xdr:cNvPr id="484" name="楕円 483"/>
        <xdr:cNvSpPr/>
      </xdr:nvSpPr>
      <xdr:spPr>
        <a:xfrm>
          <a:off x="6921500" y="166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64419</xdr:rowOff>
    </xdr:from>
    <xdr:ext cx="534377" cy="259045"/>
    <xdr:sp macro="" textlink="">
      <xdr:nvSpPr>
        <xdr:cNvPr id="485" name="テキスト ボックス 484"/>
        <xdr:cNvSpPr txBox="1"/>
      </xdr:nvSpPr>
      <xdr:spPr>
        <a:xfrm>
          <a:off x="6705111" y="166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87229</xdr:rowOff>
    </xdr:from>
    <xdr:to>
      <xdr:col>85</xdr:col>
      <xdr:colOff>127000</xdr:colOff>
      <xdr:row>37</xdr:row>
      <xdr:rowOff>168480</xdr:rowOff>
    </xdr:to>
    <xdr:cxnSp macro="">
      <xdr:nvCxnSpPr>
        <xdr:cNvPr id="514" name="直線コネクタ 513"/>
        <xdr:cNvCxnSpPr/>
      </xdr:nvCxnSpPr>
      <xdr:spPr>
        <a:xfrm flipV="1">
          <a:off x="15481300" y="6430879"/>
          <a:ext cx="8382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140805</xdr:rowOff>
    </xdr:from>
    <xdr:to>
      <xdr:col>81</xdr:col>
      <xdr:colOff>50800</xdr:colOff>
      <xdr:row>37</xdr:row>
      <xdr:rowOff>168480</xdr:rowOff>
    </xdr:to>
    <xdr:cxnSp macro="">
      <xdr:nvCxnSpPr>
        <xdr:cNvPr id="517" name="直線コネクタ 516"/>
        <xdr:cNvCxnSpPr/>
      </xdr:nvCxnSpPr>
      <xdr:spPr>
        <a:xfrm>
          <a:off x="14592300" y="6484455"/>
          <a:ext cx="889000" cy="2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166957</xdr:rowOff>
    </xdr:from>
    <xdr:to>
      <xdr:col>76</xdr:col>
      <xdr:colOff>114300</xdr:colOff>
      <xdr:row>37</xdr:row>
      <xdr:rowOff>140805</xdr:rowOff>
    </xdr:to>
    <xdr:cxnSp macro="">
      <xdr:nvCxnSpPr>
        <xdr:cNvPr id="520" name="直線コネクタ 519"/>
        <xdr:cNvCxnSpPr/>
      </xdr:nvCxnSpPr>
      <xdr:spPr>
        <a:xfrm>
          <a:off x="13703300" y="6339157"/>
          <a:ext cx="889000" cy="1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100472</xdr:rowOff>
    </xdr:from>
    <xdr:to>
      <xdr:col>71</xdr:col>
      <xdr:colOff>177800</xdr:colOff>
      <xdr:row>36</xdr:row>
      <xdr:rowOff>166957</xdr:rowOff>
    </xdr:to>
    <xdr:cxnSp macro="">
      <xdr:nvCxnSpPr>
        <xdr:cNvPr id="523" name="直線コネクタ 522"/>
        <xdr:cNvCxnSpPr/>
      </xdr:nvCxnSpPr>
      <xdr:spPr>
        <a:xfrm>
          <a:off x="12814300" y="6101222"/>
          <a:ext cx="889000" cy="2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36429</xdr:rowOff>
    </xdr:from>
    <xdr:to>
      <xdr:col>85</xdr:col>
      <xdr:colOff>177800</xdr:colOff>
      <xdr:row>37</xdr:row>
      <xdr:rowOff>138029</xdr:rowOff>
    </xdr:to>
    <xdr:sp macro="" textlink="">
      <xdr:nvSpPr>
        <xdr:cNvPr id="533" name="楕円 532"/>
        <xdr:cNvSpPr/>
      </xdr:nvSpPr>
      <xdr:spPr>
        <a:xfrm>
          <a:off x="16268700" y="6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14856</xdr:rowOff>
    </xdr:from>
    <xdr:ext cx="534377" cy="259045"/>
    <xdr:sp macro="" textlink="">
      <xdr:nvSpPr>
        <xdr:cNvPr id="534" name="消防費該当値テキスト"/>
        <xdr:cNvSpPr txBox="1"/>
      </xdr:nvSpPr>
      <xdr:spPr>
        <a:xfrm>
          <a:off x="16370300" y="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117681</xdr:rowOff>
    </xdr:from>
    <xdr:to>
      <xdr:col>81</xdr:col>
      <xdr:colOff>101600</xdr:colOff>
      <xdr:row>38</xdr:row>
      <xdr:rowOff>47831</xdr:rowOff>
    </xdr:to>
    <xdr:sp macro="" textlink="">
      <xdr:nvSpPr>
        <xdr:cNvPr id="535" name="楕円 534"/>
        <xdr:cNvSpPr/>
      </xdr:nvSpPr>
      <xdr:spPr>
        <a:xfrm>
          <a:off x="15430500" y="6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38957</xdr:rowOff>
    </xdr:from>
    <xdr:ext cx="534377" cy="259045"/>
    <xdr:sp macro="" textlink="">
      <xdr:nvSpPr>
        <xdr:cNvPr id="536" name="テキスト ボックス 535"/>
        <xdr:cNvSpPr txBox="1"/>
      </xdr:nvSpPr>
      <xdr:spPr>
        <a:xfrm>
          <a:off x="15214111" y="65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90005</xdr:rowOff>
    </xdr:from>
    <xdr:to>
      <xdr:col>76</xdr:col>
      <xdr:colOff>165100</xdr:colOff>
      <xdr:row>38</xdr:row>
      <xdr:rowOff>20155</xdr:rowOff>
    </xdr:to>
    <xdr:sp macro="" textlink="">
      <xdr:nvSpPr>
        <xdr:cNvPr id="537" name="楕円 536"/>
        <xdr:cNvSpPr/>
      </xdr:nvSpPr>
      <xdr:spPr>
        <a:xfrm>
          <a:off x="14541500" y="64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38" name="テキスト ボックス 537"/>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116157</xdr:rowOff>
    </xdr:from>
    <xdr:to>
      <xdr:col>72</xdr:col>
      <xdr:colOff>38100</xdr:colOff>
      <xdr:row>37</xdr:row>
      <xdr:rowOff>46307</xdr:rowOff>
    </xdr:to>
    <xdr:sp macro="" textlink="">
      <xdr:nvSpPr>
        <xdr:cNvPr id="539" name="楕円 538"/>
        <xdr:cNvSpPr/>
      </xdr:nvSpPr>
      <xdr:spPr>
        <a:xfrm>
          <a:off x="13652500" y="62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62834</xdr:rowOff>
    </xdr:from>
    <xdr:ext cx="534377" cy="259045"/>
    <xdr:sp macro="" textlink="">
      <xdr:nvSpPr>
        <xdr:cNvPr id="540" name="テキスト ボックス 539"/>
        <xdr:cNvSpPr txBox="1"/>
      </xdr:nvSpPr>
      <xdr:spPr>
        <a:xfrm>
          <a:off x="13436111" y="6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49672</xdr:rowOff>
    </xdr:from>
    <xdr:to>
      <xdr:col>67</xdr:col>
      <xdr:colOff>101600</xdr:colOff>
      <xdr:row>35</xdr:row>
      <xdr:rowOff>151272</xdr:rowOff>
    </xdr:to>
    <xdr:sp macro="" textlink="">
      <xdr:nvSpPr>
        <xdr:cNvPr id="541" name="楕円 540"/>
        <xdr:cNvSpPr/>
      </xdr:nvSpPr>
      <xdr:spPr>
        <a:xfrm>
          <a:off x="127635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167799</xdr:rowOff>
    </xdr:from>
    <xdr:ext cx="534377" cy="259045"/>
    <xdr:sp macro="" textlink="">
      <xdr:nvSpPr>
        <xdr:cNvPr id="542" name="テキスト ボックス 541"/>
        <xdr:cNvSpPr txBox="1"/>
      </xdr:nvSpPr>
      <xdr:spPr>
        <a:xfrm>
          <a:off x="12547111" y="58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159070</xdr:rowOff>
    </xdr:from>
    <xdr:to>
      <xdr:col>85</xdr:col>
      <xdr:colOff>127000</xdr:colOff>
      <xdr:row>58</xdr:row>
      <xdr:rowOff>8232</xdr:rowOff>
    </xdr:to>
    <xdr:cxnSp macro="">
      <xdr:nvCxnSpPr>
        <xdr:cNvPr id="572" name="直線コネクタ 571"/>
        <xdr:cNvCxnSpPr/>
      </xdr:nvCxnSpPr>
      <xdr:spPr>
        <a:xfrm flipV="1">
          <a:off x="15481300" y="9760270"/>
          <a:ext cx="838200" cy="19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xdr:rowOff>
    </xdr:from>
    <xdr:to>
      <xdr:col>81</xdr:col>
      <xdr:colOff>50800</xdr:colOff>
      <xdr:row>58</xdr:row>
      <xdr:rowOff>8232</xdr:rowOff>
    </xdr:to>
    <xdr:cxnSp macro="">
      <xdr:nvCxnSpPr>
        <xdr:cNvPr id="575" name="直線コネクタ 574"/>
        <xdr:cNvCxnSpPr/>
      </xdr:nvCxnSpPr>
      <xdr:spPr>
        <a:xfrm>
          <a:off x="14592300" y="9944232"/>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83670</xdr:rowOff>
    </xdr:from>
    <xdr:to>
      <xdr:col>76</xdr:col>
      <xdr:colOff>114300</xdr:colOff>
      <xdr:row>58</xdr:row>
      <xdr:rowOff>132</xdr:rowOff>
    </xdr:to>
    <xdr:cxnSp macro="">
      <xdr:nvCxnSpPr>
        <xdr:cNvPr id="578" name="直線コネクタ 577"/>
        <xdr:cNvCxnSpPr/>
      </xdr:nvCxnSpPr>
      <xdr:spPr>
        <a:xfrm>
          <a:off x="13703300" y="9856320"/>
          <a:ext cx="8890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83670</xdr:rowOff>
    </xdr:from>
    <xdr:to>
      <xdr:col>71</xdr:col>
      <xdr:colOff>177800</xdr:colOff>
      <xdr:row>58</xdr:row>
      <xdr:rowOff>113761</xdr:rowOff>
    </xdr:to>
    <xdr:cxnSp macro="">
      <xdr:nvCxnSpPr>
        <xdr:cNvPr id="581" name="直線コネクタ 580"/>
        <xdr:cNvCxnSpPr/>
      </xdr:nvCxnSpPr>
      <xdr:spPr>
        <a:xfrm flipV="1">
          <a:off x="12814300" y="9856320"/>
          <a:ext cx="8890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108270</xdr:rowOff>
    </xdr:from>
    <xdr:to>
      <xdr:col>85</xdr:col>
      <xdr:colOff>177800</xdr:colOff>
      <xdr:row>57</xdr:row>
      <xdr:rowOff>38420</xdr:rowOff>
    </xdr:to>
    <xdr:sp macro="" textlink="">
      <xdr:nvSpPr>
        <xdr:cNvPr id="591" name="楕円 590"/>
        <xdr:cNvSpPr/>
      </xdr:nvSpPr>
      <xdr:spPr>
        <a:xfrm>
          <a:off x="16268700" y="97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131147</xdr:rowOff>
    </xdr:from>
    <xdr:ext cx="599010" cy="259045"/>
    <xdr:sp macro="" textlink="">
      <xdr:nvSpPr>
        <xdr:cNvPr id="592" name="教育費該当値テキスト"/>
        <xdr:cNvSpPr txBox="1"/>
      </xdr:nvSpPr>
      <xdr:spPr>
        <a:xfrm>
          <a:off x="16370300" y="95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128882</xdr:rowOff>
    </xdr:from>
    <xdr:to>
      <xdr:col>81</xdr:col>
      <xdr:colOff>101600</xdr:colOff>
      <xdr:row>58</xdr:row>
      <xdr:rowOff>59032</xdr:rowOff>
    </xdr:to>
    <xdr:sp macro="" textlink="">
      <xdr:nvSpPr>
        <xdr:cNvPr id="593" name="楕円 592"/>
        <xdr:cNvSpPr/>
      </xdr:nvSpPr>
      <xdr:spPr>
        <a:xfrm>
          <a:off x="15430500" y="99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50159</xdr:rowOff>
    </xdr:from>
    <xdr:ext cx="534377" cy="259045"/>
    <xdr:sp macro="" textlink="">
      <xdr:nvSpPr>
        <xdr:cNvPr id="594" name="テキスト ボックス 593"/>
        <xdr:cNvSpPr txBox="1"/>
      </xdr:nvSpPr>
      <xdr:spPr>
        <a:xfrm>
          <a:off x="15214111" y="99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120782</xdr:rowOff>
    </xdr:from>
    <xdr:to>
      <xdr:col>76</xdr:col>
      <xdr:colOff>165100</xdr:colOff>
      <xdr:row>58</xdr:row>
      <xdr:rowOff>50932</xdr:rowOff>
    </xdr:to>
    <xdr:sp macro="" textlink="">
      <xdr:nvSpPr>
        <xdr:cNvPr id="595" name="楕円 594"/>
        <xdr:cNvSpPr/>
      </xdr:nvSpPr>
      <xdr:spPr>
        <a:xfrm>
          <a:off x="14541500" y="98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42059</xdr:rowOff>
    </xdr:from>
    <xdr:ext cx="534377" cy="259045"/>
    <xdr:sp macro="" textlink="">
      <xdr:nvSpPr>
        <xdr:cNvPr id="596" name="テキスト ボックス 595"/>
        <xdr:cNvSpPr txBox="1"/>
      </xdr:nvSpPr>
      <xdr:spPr>
        <a:xfrm>
          <a:off x="14325111" y="99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32870</xdr:rowOff>
    </xdr:from>
    <xdr:to>
      <xdr:col>72</xdr:col>
      <xdr:colOff>38100</xdr:colOff>
      <xdr:row>57</xdr:row>
      <xdr:rowOff>134470</xdr:rowOff>
    </xdr:to>
    <xdr:sp macro="" textlink="">
      <xdr:nvSpPr>
        <xdr:cNvPr id="597" name="楕円 596"/>
        <xdr:cNvSpPr/>
      </xdr:nvSpPr>
      <xdr:spPr>
        <a:xfrm>
          <a:off x="13652500" y="98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125597</xdr:rowOff>
    </xdr:from>
    <xdr:ext cx="534377" cy="259045"/>
    <xdr:sp macro="" textlink="">
      <xdr:nvSpPr>
        <xdr:cNvPr id="598" name="テキスト ボックス 597"/>
        <xdr:cNvSpPr txBox="1"/>
      </xdr:nvSpPr>
      <xdr:spPr>
        <a:xfrm>
          <a:off x="13436111" y="989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62961</xdr:rowOff>
    </xdr:from>
    <xdr:to>
      <xdr:col>67</xdr:col>
      <xdr:colOff>101600</xdr:colOff>
      <xdr:row>58</xdr:row>
      <xdr:rowOff>164561</xdr:rowOff>
    </xdr:to>
    <xdr:sp macro="" textlink="">
      <xdr:nvSpPr>
        <xdr:cNvPr id="599" name="楕円 598"/>
        <xdr:cNvSpPr/>
      </xdr:nvSpPr>
      <xdr:spPr>
        <a:xfrm>
          <a:off x="12763500" y="100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155688</xdr:rowOff>
    </xdr:from>
    <xdr:ext cx="534377" cy="259045"/>
    <xdr:sp macro="" textlink="">
      <xdr:nvSpPr>
        <xdr:cNvPr id="600" name="テキスト ボックス 599"/>
        <xdr:cNvSpPr txBox="1"/>
      </xdr:nvSpPr>
      <xdr:spPr>
        <a:xfrm>
          <a:off x="12547111" y="100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66058</xdr:rowOff>
    </xdr:from>
    <xdr:to>
      <xdr:col>85</xdr:col>
      <xdr:colOff>127000</xdr:colOff>
      <xdr:row>79</xdr:row>
      <xdr:rowOff>85590</xdr:rowOff>
    </xdr:to>
    <xdr:cxnSp macro="">
      <xdr:nvCxnSpPr>
        <xdr:cNvPr id="631" name="直線コネクタ 630"/>
        <xdr:cNvCxnSpPr/>
      </xdr:nvCxnSpPr>
      <xdr:spPr>
        <a:xfrm>
          <a:off x="15481300" y="13610608"/>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66058</xdr:rowOff>
    </xdr:from>
    <xdr:to>
      <xdr:col>81</xdr:col>
      <xdr:colOff>50800</xdr:colOff>
      <xdr:row>79</xdr:row>
      <xdr:rowOff>89568</xdr:rowOff>
    </xdr:to>
    <xdr:cxnSp macro="">
      <xdr:nvCxnSpPr>
        <xdr:cNvPr id="634" name="直線コネクタ 633"/>
        <xdr:cNvCxnSpPr/>
      </xdr:nvCxnSpPr>
      <xdr:spPr>
        <a:xfrm flipV="1">
          <a:off x="14592300" y="13610608"/>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72051</xdr:rowOff>
    </xdr:from>
    <xdr:to>
      <xdr:col>76</xdr:col>
      <xdr:colOff>114300</xdr:colOff>
      <xdr:row>79</xdr:row>
      <xdr:rowOff>89568</xdr:rowOff>
    </xdr:to>
    <xdr:cxnSp macro="">
      <xdr:nvCxnSpPr>
        <xdr:cNvPr id="637" name="直線コネクタ 636"/>
        <xdr:cNvCxnSpPr/>
      </xdr:nvCxnSpPr>
      <xdr:spPr>
        <a:xfrm>
          <a:off x="13703300" y="13616601"/>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4908</xdr:rowOff>
    </xdr:from>
    <xdr:to>
      <xdr:col>71</xdr:col>
      <xdr:colOff>177800</xdr:colOff>
      <xdr:row>79</xdr:row>
      <xdr:rowOff>72051</xdr:rowOff>
    </xdr:to>
    <xdr:cxnSp macro="">
      <xdr:nvCxnSpPr>
        <xdr:cNvPr id="640" name="直線コネクタ 639"/>
        <xdr:cNvCxnSpPr/>
      </xdr:nvCxnSpPr>
      <xdr:spPr>
        <a:xfrm>
          <a:off x="12814300" y="13549458"/>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34790</xdr:rowOff>
    </xdr:from>
    <xdr:to>
      <xdr:col>85</xdr:col>
      <xdr:colOff>177800</xdr:colOff>
      <xdr:row>79</xdr:row>
      <xdr:rowOff>136390</xdr:rowOff>
    </xdr:to>
    <xdr:sp macro="" textlink="">
      <xdr:nvSpPr>
        <xdr:cNvPr id="650" name="楕円 649"/>
        <xdr:cNvSpPr/>
      </xdr:nvSpPr>
      <xdr:spPr>
        <a:xfrm>
          <a:off x="16268700" y="13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15258</xdr:rowOff>
    </xdr:from>
    <xdr:to>
      <xdr:col>81</xdr:col>
      <xdr:colOff>101600</xdr:colOff>
      <xdr:row>79</xdr:row>
      <xdr:rowOff>116858</xdr:rowOff>
    </xdr:to>
    <xdr:sp macro="" textlink="">
      <xdr:nvSpPr>
        <xdr:cNvPr id="652" name="楕円 651"/>
        <xdr:cNvSpPr/>
      </xdr:nvSpPr>
      <xdr:spPr>
        <a:xfrm>
          <a:off x="154305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107985</xdr:rowOff>
    </xdr:from>
    <xdr:ext cx="534377" cy="259045"/>
    <xdr:sp macro="" textlink="">
      <xdr:nvSpPr>
        <xdr:cNvPr id="653" name="テキスト ボックス 652"/>
        <xdr:cNvSpPr txBox="1"/>
      </xdr:nvSpPr>
      <xdr:spPr>
        <a:xfrm>
          <a:off x="15214111" y="136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38768</xdr:rowOff>
    </xdr:from>
    <xdr:to>
      <xdr:col>76</xdr:col>
      <xdr:colOff>165100</xdr:colOff>
      <xdr:row>79</xdr:row>
      <xdr:rowOff>140368</xdr:rowOff>
    </xdr:to>
    <xdr:sp macro="" textlink="">
      <xdr:nvSpPr>
        <xdr:cNvPr id="654" name="楕円 653"/>
        <xdr:cNvSpPr/>
      </xdr:nvSpPr>
      <xdr:spPr>
        <a:xfrm>
          <a:off x="14541500" y="135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131495</xdr:rowOff>
    </xdr:from>
    <xdr:ext cx="469744" cy="259045"/>
    <xdr:sp macro="" textlink="">
      <xdr:nvSpPr>
        <xdr:cNvPr id="655" name="テキスト ボックス 654"/>
        <xdr:cNvSpPr txBox="1"/>
      </xdr:nvSpPr>
      <xdr:spPr>
        <a:xfrm>
          <a:off x="14357428" y="1367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21251</xdr:rowOff>
    </xdr:from>
    <xdr:to>
      <xdr:col>72</xdr:col>
      <xdr:colOff>38100</xdr:colOff>
      <xdr:row>79</xdr:row>
      <xdr:rowOff>122851</xdr:rowOff>
    </xdr:to>
    <xdr:sp macro="" textlink="">
      <xdr:nvSpPr>
        <xdr:cNvPr id="656" name="楕円 655"/>
        <xdr:cNvSpPr/>
      </xdr:nvSpPr>
      <xdr:spPr>
        <a:xfrm>
          <a:off x="13652500" y="13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113978</xdr:rowOff>
    </xdr:from>
    <xdr:ext cx="469744" cy="259045"/>
    <xdr:sp macro="" textlink="">
      <xdr:nvSpPr>
        <xdr:cNvPr id="657" name="テキスト ボックス 656"/>
        <xdr:cNvSpPr txBox="1"/>
      </xdr:nvSpPr>
      <xdr:spPr>
        <a:xfrm>
          <a:off x="13468428" y="136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125558</xdr:rowOff>
    </xdr:from>
    <xdr:to>
      <xdr:col>67</xdr:col>
      <xdr:colOff>101600</xdr:colOff>
      <xdr:row>79</xdr:row>
      <xdr:rowOff>55708</xdr:rowOff>
    </xdr:to>
    <xdr:sp macro="" textlink="">
      <xdr:nvSpPr>
        <xdr:cNvPr id="658" name="楕円 657"/>
        <xdr:cNvSpPr/>
      </xdr:nvSpPr>
      <xdr:spPr>
        <a:xfrm>
          <a:off x="12763500" y="134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72235</xdr:rowOff>
    </xdr:from>
    <xdr:ext cx="534377" cy="259045"/>
    <xdr:sp macro="" textlink="">
      <xdr:nvSpPr>
        <xdr:cNvPr id="659" name="テキスト ボックス 658"/>
        <xdr:cNvSpPr txBox="1"/>
      </xdr:nvSpPr>
      <xdr:spPr>
        <a:xfrm>
          <a:off x="12547111" y="132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2119</xdr:rowOff>
    </xdr:from>
    <xdr:to>
      <xdr:col>85</xdr:col>
      <xdr:colOff>127000</xdr:colOff>
      <xdr:row>96</xdr:row>
      <xdr:rowOff>6665</xdr:rowOff>
    </xdr:to>
    <xdr:cxnSp macro="">
      <xdr:nvCxnSpPr>
        <xdr:cNvPr id="686" name="直線コネクタ 685"/>
        <xdr:cNvCxnSpPr/>
      </xdr:nvCxnSpPr>
      <xdr:spPr>
        <a:xfrm flipV="1">
          <a:off x="15481300" y="16461319"/>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6665</xdr:rowOff>
    </xdr:from>
    <xdr:to>
      <xdr:col>81</xdr:col>
      <xdr:colOff>50800</xdr:colOff>
      <xdr:row>96</xdr:row>
      <xdr:rowOff>42207</xdr:rowOff>
    </xdr:to>
    <xdr:cxnSp macro="">
      <xdr:nvCxnSpPr>
        <xdr:cNvPr id="689" name="直線コネクタ 688"/>
        <xdr:cNvCxnSpPr/>
      </xdr:nvCxnSpPr>
      <xdr:spPr>
        <a:xfrm flipV="1">
          <a:off x="14592300" y="16465865"/>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42207</xdr:rowOff>
    </xdr:from>
    <xdr:to>
      <xdr:col>76</xdr:col>
      <xdr:colOff>114300</xdr:colOff>
      <xdr:row>96</xdr:row>
      <xdr:rowOff>62091</xdr:rowOff>
    </xdr:to>
    <xdr:cxnSp macro="">
      <xdr:nvCxnSpPr>
        <xdr:cNvPr id="692" name="直線コネクタ 691"/>
        <xdr:cNvCxnSpPr/>
      </xdr:nvCxnSpPr>
      <xdr:spPr>
        <a:xfrm flipV="1">
          <a:off x="13703300" y="16501407"/>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62091</xdr:rowOff>
    </xdr:from>
    <xdr:to>
      <xdr:col>71</xdr:col>
      <xdr:colOff>177800</xdr:colOff>
      <xdr:row>96</xdr:row>
      <xdr:rowOff>84567</xdr:rowOff>
    </xdr:to>
    <xdr:cxnSp macro="">
      <xdr:nvCxnSpPr>
        <xdr:cNvPr id="695" name="直線コネクタ 694"/>
        <xdr:cNvCxnSpPr/>
      </xdr:nvCxnSpPr>
      <xdr:spPr>
        <a:xfrm flipV="1">
          <a:off x="12814300" y="1652129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122769</xdr:rowOff>
    </xdr:from>
    <xdr:to>
      <xdr:col>85</xdr:col>
      <xdr:colOff>177800</xdr:colOff>
      <xdr:row>96</xdr:row>
      <xdr:rowOff>52919</xdr:rowOff>
    </xdr:to>
    <xdr:sp macro="" textlink="">
      <xdr:nvSpPr>
        <xdr:cNvPr id="705" name="楕円 704"/>
        <xdr:cNvSpPr/>
      </xdr:nvSpPr>
      <xdr:spPr>
        <a:xfrm>
          <a:off x="16268700" y="1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101196</xdr:rowOff>
    </xdr:from>
    <xdr:ext cx="599010" cy="259045"/>
    <xdr:sp macro="" textlink="">
      <xdr:nvSpPr>
        <xdr:cNvPr id="706" name="公債費該当値テキスト"/>
        <xdr:cNvSpPr txBox="1"/>
      </xdr:nvSpPr>
      <xdr:spPr>
        <a:xfrm>
          <a:off x="16370300" y="1638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127315</xdr:rowOff>
    </xdr:from>
    <xdr:to>
      <xdr:col>81</xdr:col>
      <xdr:colOff>101600</xdr:colOff>
      <xdr:row>96</xdr:row>
      <xdr:rowOff>57465</xdr:rowOff>
    </xdr:to>
    <xdr:sp macro="" textlink="">
      <xdr:nvSpPr>
        <xdr:cNvPr id="707" name="楕円 706"/>
        <xdr:cNvSpPr/>
      </xdr:nvSpPr>
      <xdr:spPr>
        <a:xfrm>
          <a:off x="15430500" y="164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48592</xdr:rowOff>
    </xdr:from>
    <xdr:ext cx="599010" cy="259045"/>
    <xdr:sp macro="" textlink="">
      <xdr:nvSpPr>
        <xdr:cNvPr id="708" name="テキスト ボックス 707"/>
        <xdr:cNvSpPr txBox="1"/>
      </xdr:nvSpPr>
      <xdr:spPr>
        <a:xfrm>
          <a:off x="15181795" y="165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162857</xdr:rowOff>
    </xdr:from>
    <xdr:to>
      <xdr:col>76</xdr:col>
      <xdr:colOff>165100</xdr:colOff>
      <xdr:row>96</xdr:row>
      <xdr:rowOff>93007</xdr:rowOff>
    </xdr:to>
    <xdr:sp macro="" textlink="">
      <xdr:nvSpPr>
        <xdr:cNvPr id="709" name="楕円 708"/>
        <xdr:cNvSpPr/>
      </xdr:nvSpPr>
      <xdr:spPr>
        <a:xfrm>
          <a:off x="14541500" y="16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84134</xdr:rowOff>
    </xdr:from>
    <xdr:ext cx="534377" cy="259045"/>
    <xdr:sp macro="" textlink="">
      <xdr:nvSpPr>
        <xdr:cNvPr id="710" name="テキスト ボックス 709"/>
        <xdr:cNvSpPr txBox="1"/>
      </xdr:nvSpPr>
      <xdr:spPr>
        <a:xfrm>
          <a:off x="14325111" y="165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11291</xdr:rowOff>
    </xdr:from>
    <xdr:to>
      <xdr:col>72</xdr:col>
      <xdr:colOff>38100</xdr:colOff>
      <xdr:row>96</xdr:row>
      <xdr:rowOff>112891</xdr:rowOff>
    </xdr:to>
    <xdr:sp macro="" textlink="">
      <xdr:nvSpPr>
        <xdr:cNvPr id="711" name="楕円 710"/>
        <xdr:cNvSpPr/>
      </xdr:nvSpPr>
      <xdr:spPr>
        <a:xfrm>
          <a:off x="13652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104018</xdr:rowOff>
    </xdr:from>
    <xdr:ext cx="534377" cy="259045"/>
    <xdr:sp macro="" textlink="">
      <xdr:nvSpPr>
        <xdr:cNvPr id="712" name="テキスト ボックス 711"/>
        <xdr:cNvSpPr txBox="1"/>
      </xdr:nvSpPr>
      <xdr:spPr>
        <a:xfrm>
          <a:off x="13436111" y="165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33767</xdr:rowOff>
    </xdr:from>
    <xdr:to>
      <xdr:col>67</xdr:col>
      <xdr:colOff>101600</xdr:colOff>
      <xdr:row>96</xdr:row>
      <xdr:rowOff>135367</xdr:rowOff>
    </xdr:to>
    <xdr:sp macro="" textlink="">
      <xdr:nvSpPr>
        <xdr:cNvPr id="713" name="楕円 712"/>
        <xdr:cNvSpPr/>
      </xdr:nvSpPr>
      <xdr:spPr>
        <a:xfrm>
          <a:off x="12763500" y="16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126494</xdr:rowOff>
    </xdr:from>
    <xdr:ext cx="534377" cy="259045"/>
    <xdr:sp macro="" textlink="">
      <xdr:nvSpPr>
        <xdr:cNvPr id="714" name="テキスト ボックス 713"/>
        <xdr:cNvSpPr txBox="1"/>
      </xdr:nvSpPr>
      <xdr:spPr>
        <a:xfrm>
          <a:off x="12547111" y="16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102,458</a:t>
          </a:r>
          <a:r>
            <a:rPr kumimoji="1" lang="ja-JP" altLang="en-US" sz="1300">
              <a:latin typeface="ＭＳ Ｐゴシック" panose="020B0600070205080204" pitchFamily="50" charset="-128"/>
              <a:ea typeface="ＭＳ Ｐゴシック" panose="020B0600070205080204" pitchFamily="50" charset="-128"/>
            </a:rPr>
            <a:t>千円となっており，類似団体平均よりやや高くなっている。各小中学校の施設等の改修を行ったことが原因であると考えられる。今度も老朽化が進んだ施設の改修や，教育用備品の購入など</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教育環境の充実を進めていく予定であり，増加が予想される。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39,386</a:t>
          </a:r>
          <a:r>
            <a:rPr kumimoji="1" lang="ja-JP" altLang="en-US" sz="1300">
              <a:latin typeface="ＭＳ Ｐゴシック" panose="020B0600070205080204" pitchFamily="50" charset="-128"/>
              <a:ea typeface="ＭＳ Ｐゴシック" panose="020B0600070205080204" pitchFamily="50" charset="-128"/>
            </a:rPr>
            <a:t>千円となっている。一部事務組合が行う消防ポンプ自動車整備事業にかかる経費について，負担金として支出したことから，平成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105,092</a:t>
          </a:r>
          <a:r>
            <a:rPr kumimoji="1" lang="ja-JP" altLang="en-US" sz="1300">
              <a:latin typeface="ＭＳ Ｐゴシック" panose="020B0600070205080204" pitchFamily="50" charset="-128"/>
              <a:ea typeface="ＭＳ Ｐゴシック" panose="020B0600070205080204" pitchFamily="50" charset="-128"/>
            </a:rPr>
            <a:t>千円となっており，ここ数年微増傾向にある。今後も新たに償還が始まる町債があることなどから増加することが予想されるため，町債の新規発行については点検等を徹底し，公債費の抑制に努める。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財政調整基金については，適正な財源の確保のために平成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年から取崩しを行っておらず，剰余金処分による積立を行っているため，増加している。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実質収支額，実質単年度収支については行財政改革を着実に進めており，引き続き黒字を確保している。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今後も，厳しい財政状況が予想されるが，事務事業の見直し・廃統合などを図り，行財政運営の健全化に努める。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連結実質赤字比率については，一般会計及び公営企業会計を含む特別会計の全てで黒字となった。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年度から簡易水道事業と統合したため，起債の償還額等が増加し，黒字額が減少している。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と畜場特別会計については，令和元年度末をもって廃止されたため，</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今度も各会計において，独立採算性のもと，財政の健全化に向けた取組を進め，町全体としての健全な財政運営の維持に努める。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c r="A1" s="181"/>
      <c r="B1" s="643" t="s">
        <v>79</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2"/>
      <c r="DK1" s="182"/>
      <c r="DL1" s="182"/>
      <c r="DM1" s="182"/>
      <c r="DN1" s="182"/>
      <c r="DO1" s="182"/>
    </row>
    <row r="2" spans="1:119" ht="24.75" thickBot="1">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c r="A3" s="182"/>
      <c r="B3" s="644" t="s">
        <v>81</v>
      </c>
      <c r="C3" s="645"/>
      <c r="D3" s="645"/>
      <c r="E3" s="646"/>
      <c r="F3" s="646"/>
      <c r="G3" s="646"/>
      <c r="H3" s="646"/>
      <c r="I3" s="646"/>
      <c r="J3" s="646"/>
      <c r="K3" s="646"/>
      <c r="L3" s="646" t="s">
        <v>82</v>
      </c>
      <c r="M3" s="646"/>
      <c r="N3" s="646"/>
      <c r="O3" s="646"/>
      <c r="P3" s="646"/>
      <c r="Q3" s="646"/>
      <c r="R3" s="649"/>
      <c r="S3" s="649"/>
      <c r="T3" s="649"/>
      <c r="U3" s="649"/>
      <c r="V3" s="650"/>
      <c r="W3" s="540" t="s">
        <v>83</v>
      </c>
      <c r="X3" s="541"/>
      <c r="Y3" s="541"/>
      <c r="Z3" s="541"/>
      <c r="AA3" s="541"/>
      <c r="AB3" s="645"/>
      <c r="AC3" s="649" t="s">
        <v>84</v>
      </c>
      <c r="AD3" s="541"/>
      <c r="AE3" s="541"/>
      <c r="AF3" s="541"/>
      <c r="AG3" s="541"/>
      <c r="AH3" s="541"/>
      <c r="AI3" s="541"/>
      <c r="AJ3" s="541"/>
      <c r="AK3" s="541"/>
      <c r="AL3" s="611"/>
      <c r="AM3" s="540" t="s">
        <v>85</v>
      </c>
      <c r="AN3" s="541"/>
      <c r="AO3" s="541"/>
      <c r="AP3" s="541"/>
      <c r="AQ3" s="541"/>
      <c r="AR3" s="541"/>
      <c r="AS3" s="541"/>
      <c r="AT3" s="541"/>
      <c r="AU3" s="541"/>
      <c r="AV3" s="541"/>
      <c r="AW3" s="541"/>
      <c r="AX3" s="611"/>
      <c r="AY3" s="603" t="s">
        <v>1</v>
      </c>
      <c r="AZ3" s="604"/>
      <c r="BA3" s="604"/>
      <c r="BB3" s="604"/>
      <c r="BC3" s="604"/>
      <c r="BD3" s="604"/>
      <c r="BE3" s="604"/>
      <c r="BF3" s="604"/>
      <c r="BG3" s="604"/>
      <c r="BH3" s="604"/>
      <c r="BI3" s="604"/>
      <c r="BJ3" s="604"/>
      <c r="BK3" s="604"/>
      <c r="BL3" s="604"/>
      <c r="BM3" s="653"/>
      <c r="BN3" s="540" t="s">
        <v>86</v>
      </c>
      <c r="BO3" s="541"/>
      <c r="BP3" s="541"/>
      <c r="BQ3" s="541"/>
      <c r="BR3" s="541"/>
      <c r="BS3" s="541"/>
      <c r="BT3" s="541"/>
      <c r="BU3" s="611"/>
      <c r="BV3" s="540" t="s">
        <v>87</v>
      </c>
      <c r="BW3" s="541"/>
      <c r="BX3" s="541"/>
      <c r="BY3" s="541"/>
      <c r="BZ3" s="541"/>
      <c r="CA3" s="541"/>
      <c r="CB3" s="541"/>
      <c r="CC3" s="611"/>
      <c r="CD3" s="603" t="s">
        <v>1</v>
      </c>
      <c r="CE3" s="604"/>
      <c r="CF3" s="604"/>
      <c r="CG3" s="604"/>
      <c r="CH3" s="604"/>
      <c r="CI3" s="604"/>
      <c r="CJ3" s="604"/>
      <c r="CK3" s="604"/>
      <c r="CL3" s="604"/>
      <c r="CM3" s="604"/>
      <c r="CN3" s="604"/>
      <c r="CO3" s="604"/>
      <c r="CP3" s="604"/>
      <c r="CQ3" s="604"/>
      <c r="CR3" s="604"/>
      <c r="CS3" s="653"/>
      <c r="CT3" s="540" t="s">
        <v>88</v>
      </c>
      <c r="CU3" s="541"/>
      <c r="CV3" s="541"/>
      <c r="CW3" s="541"/>
      <c r="CX3" s="541"/>
      <c r="CY3" s="541"/>
      <c r="CZ3" s="541"/>
      <c r="DA3" s="611"/>
      <c r="DB3" s="540" t="s">
        <v>89</v>
      </c>
      <c r="DC3" s="541"/>
      <c r="DD3" s="541"/>
      <c r="DE3" s="541"/>
      <c r="DF3" s="541"/>
      <c r="DG3" s="541"/>
      <c r="DH3" s="541"/>
      <c r="DI3" s="611"/>
      <c r="DJ3" s="181"/>
      <c r="DK3" s="181"/>
      <c r="DL3" s="181"/>
      <c r="DM3" s="181"/>
      <c r="DN3" s="181"/>
      <c r="DO3" s="181"/>
    </row>
    <row r="4" spans="1:119" ht="18.75" customHeight="1">
      <c r="A4" s="182"/>
      <c r="B4" s="619"/>
      <c r="C4" s="620"/>
      <c r="D4" s="620"/>
      <c r="E4" s="621"/>
      <c r="F4" s="621"/>
      <c r="G4" s="621"/>
      <c r="H4" s="621"/>
      <c r="I4" s="621"/>
      <c r="J4" s="621"/>
      <c r="K4" s="621"/>
      <c r="L4" s="621"/>
      <c r="M4" s="621"/>
      <c r="N4" s="621"/>
      <c r="O4" s="621"/>
      <c r="P4" s="621"/>
      <c r="Q4" s="621"/>
      <c r="R4" s="625"/>
      <c r="S4" s="625"/>
      <c r="T4" s="625"/>
      <c r="U4" s="625"/>
      <c r="V4" s="626"/>
      <c r="W4" s="612"/>
      <c r="X4" s="423"/>
      <c r="Y4" s="423"/>
      <c r="Z4" s="423"/>
      <c r="AA4" s="423"/>
      <c r="AB4" s="620"/>
      <c r="AC4" s="625"/>
      <c r="AD4" s="423"/>
      <c r="AE4" s="423"/>
      <c r="AF4" s="423"/>
      <c r="AG4" s="423"/>
      <c r="AH4" s="423"/>
      <c r="AI4" s="423"/>
      <c r="AJ4" s="423"/>
      <c r="AK4" s="423"/>
      <c r="AL4" s="613"/>
      <c r="AM4" s="567"/>
      <c r="AN4" s="477"/>
      <c r="AO4" s="477"/>
      <c r="AP4" s="477"/>
      <c r="AQ4" s="477"/>
      <c r="AR4" s="477"/>
      <c r="AS4" s="477"/>
      <c r="AT4" s="477"/>
      <c r="AU4" s="477"/>
      <c r="AV4" s="477"/>
      <c r="AW4" s="477"/>
      <c r="AX4" s="652"/>
      <c r="AY4" s="453" t="s">
        <v>90</v>
      </c>
      <c r="AZ4" s="454"/>
      <c r="BA4" s="454"/>
      <c r="BB4" s="454"/>
      <c r="BC4" s="454"/>
      <c r="BD4" s="454"/>
      <c r="BE4" s="454"/>
      <c r="BF4" s="454"/>
      <c r="BG4" s="454"/>
      <c r="BH4" s="454"/>
      <c r="BI4" s="454"/>
      <c r="BJ4" s="454"/>
      <c r="BK4" s="454"/>
      <c r="BL4" s="454"/>
      <c r="BM4" s="455"/>
      <c r="BN4" s="456">
        <v>6757606</v>
      </c>
      <c r="BO4" s="457"/>
      <c r="BP4" s="457"/>
      <c r="BQ4" s="457"/>
      <c r="BR4" s="457"/>
      <c r="BS4" s="457"/>
      <c r="BT4" s="457"/>
      <c r="BU4" s="458"/>
      <c r="BV4" s="456">
        <v>6700053</v>
      </c>
      <c r="BW4" s="457"/>
      <c r="BX4" s="457"/>
      <c r="BY4" s="457"/>
      <c r="BZ4" s="457"/>
      <c r="CA4" s="457"/>
      <c r="CB4" s="457"/>
      <c r="CC4" s="458"/>
      <c r="CD4" s="637" t="s">
        <v>91</v>
      </c>
      <c r="CE4" s="638"/>
      <c r="CF4" s="638"/>
      <c r="CG4" s="638"/>
      <c r="CH4" s="638"/>
      <c r="CI4" s="638"/>
      <c r="CJ4" s="638"/>
      <c r="CK4" s="638"/>
      <c r="CL4" s="638"/>
      <c r="CM4" s="638"/>
      <c r="CN4" s="638"/>
      <c r="CO4" s="638"/>
      <c r="CP4" s="638"/>
      <c r="CQ4" s="638"/>
      <c r="CR4" s="638"/>
      <c r="CS4" s="639"/>
      <c r="CT4" s="640">
        <v>1.4</v>
      </c>
      <c r="CU4" s="641"/>
      <c r="CV4" s="641"/>
      <c r="CW4" s="641"/>
      <c r="CX4" s="641"/>
      <c r="CY4" s="641"/>
      <c r="CZ4" s="641"/>
      <c r="DA4" s="642"/>
      <c r="DB4" s="640">
        <v>1.3</v>
      </c>
      <c r="DC4" s="641"/>
      <c r="DD4" s="641"/>
      <c r="DE4" s="641"/>
      <c r="DF4" s="641"/>
      <c r="DG4" s="641"/>
      <c r="DH4" s="641"/>
      <c r="DI4" s="642"/>
      <c r="DJ4" s="181"/>
      <c r="DK4" s="181"/>
      <c r="DL4" s="181"/>
      <c r="DM4" s="181"/>
      <c r="DN4" s="181"/>
      <c r="DO4" s="181"/>
    </row>
    <row r="5" spans="1:119" ht="18.75" customHeight="1">
      <c r="A5" s="182"/>
      <c r="B5" s="647"/>
      <c r="C5" s="478"/>
      <c r="D5" s="478"/>
      <c r="E5" s="648"/>
      <c r="F5" s="648"/>
      <c r="G5" s="648"/>
      <c r="H5" s="648"/>
      <c r="I5" s="648"/>
      <c r="J5" s="648"/>
      <c r="K5" s="648"/>
      <c r="L5" s="648"/>
      <c r="M5" s="648"/>
      <c r="N5" s="648"/>
      <c r="O5" s="648"/>
      <c r="P5" s="648"/>
      <c r="Q5" s="648"/>
      <c r="R5" s="476"/>
      <c r="S5" s="476"/>
      <c r="T5" s="476"/>
      <c r="U5" s="476"/>
      <c r="V5" s="651"/>
      <c r="W5" s="567"/>
      <c r="X5" s="477"/>
      <c r="Y5" s="477"/>
      <c r="Z5" s="477"/>
      <c r="AA5" s="477"/>
      <c r="AB5" s="478"/>
      <c r="AC5" s="476"/>
      <c r="AD5" s="477"/>
      <c r="AE5" s="477"/>
      <c r="AF5" s="477"/>
      <c r="AG5" s="477"/>
      <c r="AH5" s="477"/>
      <c r="AI5" s="477"/>
      <c r="AJ5" s="477"/>
      <c r="AK5" s="477"/>
      <c r="AL5" s="652"/>
      <c r="AM5" s="530" t="s">
        <v>92</v>
      </c>
      <c r="AN5" s="435"/>
      <c r="AO5" s="435"/>
      <c r="AP5" s="435"/>
      <c r="AQ5" s="435"/>
      <c r="AR5" s="435"/>
      <c r="AS5" s="435"/>
      <c r="AT5" s="436"/>
      <c r="AU5" s="518" t="s">
        <v>93</v>
      </c>
      <c r="AV5" s="519"/>
      <c r="AW5" s="519"/>
      <c r="AX5" s="519"/>
      <c r="AY5" s="441" t="s">
        <v>94</v>
      </c>
      <c r="AZ5" s="442"/>
      <c r="BA5" s="442"/>
      <c r="BB5" s="442"/>
      <c r="BC5" s="442"/>
      <c r="BD5" s="442"/>
      <c r="BE5" s="442"/>
      <c r="BF5" s="442"/>
      <c r="BG5" s="442"/>
      <c r="BH5" s="442"/>
      <c r="BI5" s="442"/>
      <c r="BJ5" s="442"/>
      <c r="BK5" s="442"/>
      <c r="BL5" s="442"/>
      <c r="BM5" s="443"/>
      <c r="BN5" s="461">
        <v>6686057</v>
      </c>
      <c r="BO5" s="462"/>
      <c r="BP5" s="462"/>
      <c r="BQ5" s="462"/>
      <c r="BR5" s="462"/>
      <c r="BS5" s="462"/>
      <c r="BT5" s="462"/>
      <c r="BU5" s="463"/>
      <c r="BV5" s="461">
        <v>6509572</v>
      </c>
      <c r="BW5" s="462"/>
      <c r="BX5" s="462"/>
      <c r="BY5" s="462"/>
      <c r="BZ5" s="462"/>
      <c r="CA5" s="462"/>
      <c r="CB5" s="462"/>
      <c r="CC5" s="463"/>
      <c r="CD5" s="470" t="s">
        <v>95</v>
      </c>
      <c r="CE5" s="471"/>
      <c r="CF5" s="471"/>
      <c r="CG5" s="471"/>
      <c r="CH5" s="471"/>
      <c r="CI5" s="471"/>
      <c r="CJ5" s="471"/>
      <c r="CK5" s="471"/>
      <c r="CL5" s="471"/>
      <c r="CM5" s="471"/>
      <c r="CN5" s="471"/>
      <c r="CO5" s="471"/>
      <c r="CP5" s="471"/>
      <c r="CQ5" s="471"/>
      <c r="CR5" s="471"/>
      <c r="CS5" s="472"/>
      <c r="CT5" s="431">
        <v>89.3</v>
      </c>
      <c r="CU5" s="432"/>
      <c r="CV5" s="432"/>
      <c r="CW5" s="432"/>
      <c r="CX5" s="432"/>
      <c r="CY5" s="432"/>
      <c r="CZ5" s="432"/>
      <c r="DA5" s="433"/>
      <c r="DB5" s="431">
        <v>91</v>
      </c>
      <c r="DC5" s="432"/>
      <c r="DD5" s="432"/>
      <c r="DE5" s="432"/>
      <c r="DF5" s="432"/>
      <c r="DG5" s="432"/>
      <c r="DH5" s="432"/>
      <c r="DI5" s="433"/>
      <c r="DJ5" s="181"/>
      <c r="DK5" s="181"/>
      <c r="DL5" s="181"/>
      <c r="DM5" s="181"/>
      <c r="DN5" s="181"/>
      <c r="DO5" s="181"/>
    </row>
    <row r="6" spans="1:119" ht="18.75" customHeight="1">
      <c r="A6" s="182"/>
      <c r="B6" s="617" t="s">
        <v>96</v>
      </c>
      <c r="C6" s="475"/>
      <c r="D6" s="475"/>
      <c r="E6" s="618"/>
      <c r="F6" s="618"/>
      <c r="G6" s="618"/>
      <c r="H6" s="618"/>
      <c r="I6" s="618"/>
      <c r="J6" s="618"/>
      <c r="K6" s="618"/>
      <c r="L6" s="618" t="s">
        <v>97</v>
      </c>
      <c r="M6" s="618"/>
      <c r="N6" s="618"/>
      <c r="O6" s="618"/>
      <c r="P6" s="618"/>
      <c r="Q6" s="618"/>
      <c r="R6" s="499"/>
      <c r="S6" s="499"/>
      <c r="T6" s="499"/>
      <c r="U6" s="499"/>
      <c r="V6" s="624"/>
      <c r="W6" s="552" t="s">
        <v>98</v>
      </c>
      <c r="X6" s="474"/>
      <c r="Y6" s="474"/>
      <c r="Z6" s="474"/>
      <c r="AA6" s="474"/>
      <c r="AB6" s="475"/>
      <c r="AC6" s="629" t="s">
        <v>99</v>
      </c>
      <c r="AD6" s="630"/>
      <c r="AE6" s="630"/>
      <c r="AF6" s="630"/>
      <c r="AG6" s="630"/>
      <c r="AH6" s="630"/>
      <c r="AI6" s="630"/>
      <c r="AJ6" s="630"/>
      <c r="AK6" s="630"/>
      <c r="AL6" s="631"/>
      <c r="AM6" s="530" t="s">
        <v>100</v>
      </c>
      <c r="AN6" s="435"/>
      <c r="AO6" s="435"/>
      <c r="AP6" s="435"/>
      <c r="AQ6" s="435"/>
      <c r="AR6" s="435"/>
      <c r="AS6" s="435"/>
      <c r="AT6" s="436"/>
      <c r="AU6" s="518" t="s">
        <v>101</v>
      </c>
      <c r="AV6" s="519"/>
      <c r="AW6" s="519"/>
      <c r="AX6" s="519"/>
      <c r="AY6" s="441" t="s">
        <v>102</v>
      </c>
      <c r="AZ6" s="442"/>
      <c r="BA6" s="442"/>
      <c r="BB6" s="442"/>
      <c r="BC6" s="442"/>
      <c r="BD6" s="442"/>
      <c r="BE6" s="442"/>
      <c r="BF6" s="442"/>
      <c r="BG6" s="442"/>
      <c r="BH6" s="442"/>
      <c r="BI6" s="442"/>
      <c r="BJ6" s="442"/>
      <c r="BK6" s="442"/>
      <c r="BL6" s="442"/>
      <c r="BM6" s="443"/>
      <c r="BN6" s="461">
        <v>71549</v>
      </c>
      <c r="BO6" s="462"/>
      <c r="BP6" s="462"/>
      <c r="BQ6" s="462"/>
      <c r="BR6" s="462"/>
      <c r="BS6" s="462"/>
      <c r="BT6" s="462"/>
      <c r="BU6" s="463"/>
      <c r="BV6" s="461">
        <v>190481</v>
      </c>
      <c r="BW6" s="462"/>
      <c r="BX6" s="462"/>
      <c r="BY6" s="462"/>
      <c r="BZ6" s="462"/>
      <c r="CA6" s="462"/>
      <c r="CB6" s="462"/>
      <c r="CC6" s="463"/>
      <c r="CD6" s="470" t="s">
        <v>103</v>
      </c>
      <c r="CE6" s="471"/>
      <c r="CF6" s="471"/>
      <c r="CG6" s="471"/>
      <c r="CH6" s="471"/>
      <c r="CI6" s="471"/>
      <c r="CJ6" s="471"/>
      <c r="CK6" s="471"/>
      <c r="CL6" s="471"/>
      <c r="CM6" s="471"/>
      <c r="CN6" s="471"/>
      <c r="CO6" s="471"/>
      <c r="CP6" s="471"/>
      <c r="CQ6" s="471"/>
      <c r="CR6" s="471"/>
      <c r="CS6" s="472"/>
      <c r="CT6" s="614">
        <v>92.1</v>
      </c>
      <c r="CU6" s="615"/>
      <c r="CV6" s="615"/>
      <c r="CW6" s="615"/>
      <c r="CX6" s="615"/>
      <c r="CY6" s="615"/>
      <c r="CZ6" s="615"/>
      <c r="DA6" s="616"/>
      <c r="DB6" s="614">
        <v>94.8</v>
      </c>
      <c r="DC6" s="615"/>
      <c r="DD6" s="615"/>
      <c r="DE6" s="615"/>
      <c r="DF6" s="615"/>
      <c r="DG6" s="615"/>
      <c r="DH6" s="615"/>
      <c r="DI6" s="616"/>
      <c r="DJ6" s="181"/>
      <c r="DK6" s="181"/>
      <c r="DL6" s="181"/>
      <c r="DM6" s="181"/>
      <c r="DN6" s="181"/>
      <c r="DO6" s="181"/>
    </row>
    <row r="7" spans="1:119" ht="18.75" customHeight="1">
      <c r="A7" s="182"/>
      <c r="B7" s="619"/>
      <c r="C7" s="620"/>
      <c r="D7" s="620"/>
      <c r="E7" s="621"/>
      <c r="F7" s="621"/>
      <c r="G7" s="621"/>
      <c r="H7" s="621"/>
      <c r="I7" s="621"/>
      <c r="J7" s="621"/>
      <c r="K7" s="621"/>
      <c r="L7" s="621"/>
      <c r="M7" s="621"/>
      <c r="N7" s="621"/>
      <c r="O7" s="621"/>
      <c r="P7" s="621"/>
      <c r="Q7" s="621"/>
      <c r="R7" s="625"/>
      <c r="S7" s="625"/>
      <c r="T7" s="625"/>
      <c r="U7" s="625"/>
      <c r="V7" s="626"/>
      <c r="W7" s="612"/>
      <c r="X7" s="423"/>
      <c r="Y7" s="423"/>
      <c r="Z7" s="423"/>
      <c r="AA7" s="423"/>
      <c r="AB7" s="620"/>
      <c r="AC7" s="632"/>
      <c r="AD7" s="424"/>
      <c r="AE7" s="424"/>
      <c r="AF7" s="424"/>
      <c r="AG7" s="424"/>
      <c r="AH7" s="424"/>
      <c r="AI7" s="424"/>
      <c r="AJ7" s="424"/>
      <c r="AK7" s="424"/>
      <c r="AL7" s="633"/>
      <c r="AM7" s="530" t="s">
        <v>104</v>
      </c>
      <c r="AN7" s="435"/>
      <c r="AO7" s="435"/>
      <c r="AP7" s="435"/>
      <c r="AQ7" s="435"/>
      <c r="AR7" s="435"/>
      <c r="AS7" s="435"/>
      <c r="AT7" s="436"/>
      <c r="AU7" s="518" t="s">
        <v>93</v>
      </c>
      <c r="AV7" s="519"/>
      <c r="AW7" s="519"/>
      <c r="AX7" s="519"/>
      <c r="AY7" s="441" t="s">
        <v>105</v>
      </c>
      <c r="AZ7" s="442"/>
      <c r="BA7" s="442"/>
      <c r="BB7" s="442"/>
      <c r="BC7" s="442"/>
      <c r="BD7" s="442"/>
      <c r="BE7" s="442"/>
      <c r="BF7" s="442"/>
      <c r="BG7" s="442"/>
      <c r="BH7" s="442"/>
      <c r="BI7" s="442"/>
      <c r="BJ7" s="442"/>
      <c r="BK7" s="442"/>
      <c r="BL7" s="442"/>
      <c r="BM7" s="443"/>
      <c r="BN7" s="461">
        <v>14464</v>
      </c>
      <c r="BO7" s="462"/>
      <c r="BP7" s="462"/>
      <c r="BQ7" s="462"/>
      <c r="BR7" s="462"/>
      <c r="BS7" s="462"/>
      <c r="BT7" s="462"/>
      <c r="BU7" s="463"/>
      <c r="BV7" s="461">
        <v>141224</v>
      </c>
      <c r="BW7" s="462"/>
      <c r="BX7" s="462"/>
      <c r="BY7" s="462"/>
      <c r="BZ7" s="462"/>
      <c r="CA7" s="462"/>
      <c r="CB7" s="462"/>
      <c r="CC7" s="463"/>
      <c r="CD7" s="470" t="s">
        <v>106</v>
      </c>
      <c r="CE7" s="471"/>
      <c r="CF7" s="471"/>
      <c r="CG7" s="471"/>
      <c r="CH7" s="471"/>
      <c r="CI7" s="471"/>
      <c r="CJ7" s="471"/>
      <c r="CK7" s="471"/>
      <c r="CL7" s="471"/>
      <c r="CM7" s="471"/>
      <c r="CN7" s="471"/>
      <c r="CO7" s="471"/>
      <c r="CP7" s="471"/>
      <c r="CQ7" s="471"/>
      <c r="CR7" s="471"/>
      <c r="CS7" s="472"/>
      <c r="CT7" s="461">
        <v>3977539</v>
      </c>
      <c r="CU7" s="462"/>
      <c r="CV7" s="462"/>
      <c r="CW7" s="462"/>
      <c r="CX7" s="462"/>
      <c r="CY7" s="462"/>
      <c r="CZ7" s="462"/>
      <c r="DA7" s="463"/>
      <c r="DB7" s="461">
        <v>3862161</v>
      </c>
      <c r="DC7" s="462"/>
      <c r="DD7" s="462"/>
      <c r="DE7" s="462"/>
      <c r="DF7" s="462"/>
      <c r="DG7" s="462"/>
      <c r="DH7" s="462"/>
      <c r="DI7" s="463"/>
      <c r="DJ7" s="181"/>
      <c r="DK7" s="181"/>
      <c r="DL7" s="181"/>
      <c r="DM7" s="181"/>
      <c r="DN7" s="181"/>
      <c r="DO7" s="181"/>
    </row>
    <row r="8" spans="1:119" ht="18.75" customHeight="1" thickBot="1">
      <c r="A8" s="182"/>
      <c r="B8" s="622"/>
      <c r="C8" s="553"/>
      <c r="D8" s="553"/>
      <c r="E8" s="623"/>
      <c r="F8" s="623"/>
      <c r="G8" s="623"/>
      <c r="H8" s="623"/>
      <c r="I8" s="623"/>
      <c r="J8" s="623"/>
      <c r="K8" s="623"/>
      <c r="L8" s="623"/>
      <c r="M8" s="623"/>
      <c r="N8" s="623"/>
      <c r="O8" s="623"/>
      <c r="P8" s="623"/>
      <c r="Q8" s="623"/>
      <c r="R8" s="627"/>
      <c r="S8" s="627"/>
      <c r="T8" s="627"/>
      <c r="U8" s="627"/>
      <c r="V8" s="628"/>
      <c r="W8" s="542"/>
      <c r="X8" s="543"/>
      <c r="Y8" s="543"/>
      <c r="Z8" s="543"/>
      <c r="AA8" s="543"/>
      <c r="AB8" s="553"/>
      <c r="AC8" s="634"/>
      <c r="AD8" s="635"/>
      <c r="AE8" s="635"/>
      <c r="AF8" s="635"/>
      <c r="AG8" s="635"/>
      <c r="AH8" s="635"/>
      <c r="AI8" s="635"/>
      <c r="AJ8" s="635"/>
      <c r="AK8" s="635"/>
      <c r="AL8" s="636"/>
      <c r="AM8" s="530" t="s">
        <v>107</v>
      </c>
      <c r="AN8" s="435"/>
      <c r="AO8" s="435"/>
      <c r="AP8" s="435"/>
      <c r="AQ8" s="435"/>
      <c r="AR8" s="435"/>
      <c r="AS8" s="435"/>
      <c r="AT8" s="436"/>
      <c r="AU8" s="518" t="s">
        <v>108</v>
      </c>
      <c r="AV8" s="519"/>
      <c r="AW8" s="519"/>
      <c r="AX8" s="519"/>
      <c r="AY8" s="441" t="s">
        <v>109</v>
      </c>
      <c r="AZ8" s="442"/>
      <c r="BA8" s="442"/>
      <c r="BB8" s="442"/>
      <c r="BC8" s="442"/>
      <c r="BD8" s="442"/>
      <c r="BE8" s="442"/>
      <c r="BF8" s="442"/>
      <c r="BG8" s="442"/>
      <c r="BH8" s="442"/>
      <c r="BI8" s="442"/>
      <c r="BJ8" s="442"/>
      <c r="BK8" s="442"/>
      <c r="BL8" s="442"/>
      <c r="BM8" s="443"/>
      <c r="BN8" s="461">
        <v>57085</v>
      </c>
      <c r="BO8" s="462"/>
      <c r="BP8" s="462"/>
      <c r="BQ8" s="462"/>
      <c r="BR8" s="462"/>
      <c r="BS8" s="462"/>
      <c r="BT8" s="462"/>
      <c r="BU8" s="463"/>
      <c r="BV8" s="461">
        <v>49257</v>
      </c>
      <c r="BW8" s="462"/>
      <c r="BX8" s="462"/>
      <c r="BY8" s="462"/>
      <c r="BZ8" s="462"/>
      <c r="CA8" s="462"/>
      <c r="CB8" s="462"/>
      <c r="CC8" s="463"/>
      <c r="CD8" s="470" t="s">
        <v>110</v>
      </c>
      <c r="CE8" s="471"/>
      <c r="CF8" s="471"/>
      <c r="CG8" s="471"/>
      <c r="CH8" s="471"/>
      <c r="CI8" s="471"/>
      <c r="CJ8" s="471"/>
      <c r="CK8" s="471"/>
      <c r="CL8" s="471"/>
      <c r="CM8" s="471"/>
      <c r="CN8" s="471"/>
      <c r="CO8" s="471"/>
      <c r="CP8" s="471"/>
      <c r="CQ8" s="471"/>
      <c r="CR8" s="471"/>
      <c r="CS8" s="472"/>
      <c r="CT8" s="574">
        <v>0.23</v>
      </c>
      <c r="CU8" s="575"/>
      <c r="CV8" s="575"/>
      <c r="CW8" s="575"/>
      <c r="CX8" s="575"/>
      <c r="CY8" s="575"/>
      <c r="CZ8" s="575"/>
      <c r="DA8" s="576"/>
      <c r="DB8" s="574">
        <v>0.23</v>
      </c>
      <c r="DC8" s="575"/>
      <c r="DD8" s="575"/>
      <c r="DE8" s="575"/>
      <c r="DF8" s="575"/>
      <c r="DG8" s="575"/>
      <c r="DH8" s="575"/>
      <c r="DI8" s="576"/>
      <c r="DJ8" s="181"/>
      <c r="DK8" s="181"/>
      <c r="DL8" s="181"/>
      <c r="DM8" s="181"/>
      <c r="DN8" s="181"/>
      <c r="DO8" s="181"/>
    </row>
    <row r="9" spans="1:119" ht="18.75" customHeight="1" thickBot="1">
      <c r="A9" s="182"/>
      <c r="B9" s="603" t="s">
        <v>111</v>
      </c>
      <c r="C9" s="604"/>
      <c r="D9" s="604"/>
      <c r="E9" s="604"/>
      <c r="F9" s="604"/>
      <c r="G9" s="604"/>
      <c r="H9" s="604"/>
      <c r="I9" s="604"/>
      <c r="J9" s="604"/>
      <c r="K9" s="524"/>
      <c r="L9" s="605" t="s">
        <v>112</v>
      </c>
      <c r="M9" s="606"/>
      <c r="N9" s="606"/>
      <c r="O9" s="606"/>
      <c r="P9" s="606"/>
      <c r="Q9" s="607"/>
      <c r="R9" s="608">
        <v>8135</v>
      </c>
      <c r="S9" s="609"/>
      <c r="T9" s="609"/>
      <c r="U9" s="609"/>
      <c r="V9" s="610"/>
      <c r="W9" s="540" t="s">
        <v>113</v>
      </c>
      <c r="X9" s="541"/>
      <c r="Y9" s="541"/>
      <c r="Z9" s="541"/>
      <c r="AA9" s="541"/>
      <c r="AB9" s="541"/>
      <c r="AC9" s="541"/>
      <c r="AD9" s="541"/>
      <c r="AE9" s="541"/>
      <c r="AF9" s="541"/>
      <c r="AG9" s="541"/>
      <c r="AH9" s="541"/>
      <c r="AI9" s="541"/>
      <c r="AJ9" s="541"/>
      <c r="AK9" s="541"/>
      <c r="AL9" s="611"/>
      <c r="AM9" s="530" t="s">
        <v>114</v>
      </c>
      <c r="AN9" s="435"/>
      <c r="AO9" s="435"/>
      <c r="AP9" s="435"/>
      <c r="AQ9" s="435"/>
      <c r="AR9" s="435"/>
      <c r="AS9" s="435"/>
      <c r="AT9" s="436"/>
      <c r="AU9" s="518" t="s">
        <v>93</v>
      </c>
      <c r="AV9" s="519"/>
      <c r="AW9" s="519"/>
      <c r="AX9" s="519"/>
      <c r="AY9" s="441" t="s">
        <v>115</v>
      </c>
      <c r="AZ9" s="442"/>
      <c r="BA9" s="442"/>
      <c r="BB9" s="442"/>
      <c r="BC9" s="442"/>
      <c r="BD9" s="442"/>
      <c r="BE9" s="442"/>
      <c r="BF9" s="442"/>
      <c r="BG9" s="442"/>
      <c r="BH9" s="442"/>
      <c r="BI9" s="442"/>
      <c r="BJ9" s="442"/>
      <c r="BK9" s="442"/>
      <c r="BL9" s="442"/>
      <c r="BM9" s="443"/>
      <c r="BN9" s="461">
        <v>7828</v>
      </c>
      <c r="BO9" s="462"/>
      <c r="BP9" s="462"/>
      <c r="BQ9" s="462"/>
      <c r="BR9" s="462"/>
      <c r="BS9" s="462"/>
      <c r="BT9" s="462"/>
      <c r="BU9" s="463"/>
      <c r="BV9" s="461">
        <v>-5316</v>
      </c>
      <c r="BW9" s="462"/>
      <c r="BX9" s="462"/>
      <c r="BY9" s="462"/>
      <c r="BZ9" s="462"/>
      <c r="CA9" s="462"/>
      <c r="CB9" s="462"/>
      <c r="CC9" s="463"/>
      <c r="CD9" s="470" t="s">
        <v>116</v>
      </c>
      <c r="CE9" s="471"/>
      <c r="CF9" s="471"/>
      <c r="CG9" s="471"/>
      <c r="CH9" s="471"/>
      <c r="CI9" s="471"/>
      <c r="CJ9" s="471"/>
      <c r="CK9" s="471"/>
      <c r="CL9" s="471"/>
      <c r="CM9" s="471"/>
      <c r="CN9" s="471"/>
      <c r="CO9" s="471"/>
      <c r="CP9" s="471"/>
      <c r="CQ9" s="471"/>
      <c r="CR9" s="471"/>
      <c r="CS9" s="472"/>
      <c r="CT9" s="431">
        <v>18.600000000000001</v>
      </c>
      <c r="CU9" s="432"/>
      <c r="CV9" s="432"/>
      <c r="CW9" s="432"/>
      <c r="CX9" s="432"/>
      <c r="CY9" s="432"/>
      <c r="CZ9" s="432"/>
      <c r="DA9" s="433"/>
      <c r="DB9" s="431">
        <v>18</v>
      </c>
      <c r="DC9" s="432"/>
      <c r="DD9" s="432"/>
      <c r="DE9" s="432"/>
      <c r="DF9" s="432"/>
      <c r="DG9" s="432"/>
      <c r="DH9" s="432"/>
      <c r="DI9" s="433"/>
      <c r="DJ9" s="181"/>
      <c r="DK9" s="181"/>
      <c r="DL9" s="181"/>
      <c r="DM9" s="181"/>
      <c r="DN9" s="181"/>
      <c r="DO9" s="181"/>
    </row>
    <row r="10" spans="1:119" ht="18.75" customHeight="1" thickBot="1">
      <c r="A10" s="182"/>
      <c r="B10" s="603"/>
      <c r="C10" s="604"/>
      <c r="D10" s="604"/>
      <c r="E10" s="604"/>
      <c r="F10" s="604"/>
      <c r="G10" s="604"/>
      <c r="H10" s="604"/>
      <c r="I10" s="604"/>
      <c r="J10" s="604"/>
      <c r="K10" s="524"/>
      <c r="L10" s="434" t="s">
        <v>117</v>
      </c>
      <c r="M10" s="435"/>
      <c r="N10" s="435"/>
      <c r="O10" s="435"/>
      <c r="P10" s="435"/>
      <c r="Q10" s="436"/>
      <c r="R10" s="437">
        <v>8696</v>
      </c>
      <c r="S10" s="438"/>
      <c r="T10" s="438"/>
      <c r="U10" s="438"/>
      <c r="V10" s="440"/>
      <c r="W10" s="612"/>
      <c r="X10" s="423"/>
      <c r="Y10" s="423"/>
      <c r="Z10" s="423"/>
      <c r="AA10" s="423"/>
      <c r="AB10" s="423"/>
      <c r="AC10" s="423"/>
      <c r="AD10" s="423"/>
      <c r="AE10" s="423"/>
      <c r="AF10" s="423"/>
      <c r="AG10" s="423"/>
      <c r="AH10" s="423"/>
      <c r="AI10" s="423"/>
      <c r="AJ10" s="423"/>
      <c r="AK10" s="423"/>
      <c r="AL10" s="613"/>
      <c r="AM10" s="530" t="s">
        <v>118</v>
      </c>
      <c r="AN10" s="435"/>
      <c r="AO10" s="435"/>
      <c r="AP10" s="435"/>
      <c r="AQ10" s="435"/>
      <c r="AR10" s="435"/>
      <c r="AS10" s="435"/>
      <c r="AT10" s="436"/>
      <c r="AU10" s="518" t="s">
        <v>119</v>
      </c>
      <c r="AV10" s="519"/>
      <c r="AW10" s="519"/>
      <c r="AX10" s="519"/>
      <c r="AY10" s="441" t="s">
        <v>120</v>
      </c>
      <c r="AZ10" s="442"/>
      <c r="BA10" s="442"/>
      <c r="BB10" s="442"/>
      <c r="BC10" s="442"/>
      <c r="BD10" s="442"/>
      <c r="BE10" s="442"/>
      <c r="BF10" s="442"/>
      <c r="BG10" s="442"/>
      <c r="BH10" s="442"/>
      <c r="BI10" s="442"/>
      <c r="BJ10" s="442"/>
      <c r="BK10" s="442"/>
      <c r="BL10" s="442"/>
      <c r="BM10" s="443"/>
      <c r="BN10" s="461">
        <v>2234</v>
      </c>
      <c r="BO10" s="462"/>
      <c r="BP10" s="462"/>
      <c r="BQ10" s="462"/>
      <c r="BR10" s="462"/>
      <c r="BS10" s="462"/>
      <c r="BT10" s="462"/>
      <c r="BU10" s="463"/>
      <c r="BV10" s="461">
        <v>30521</v>
      </c>
      <c r="BW10" s="462"/>
      <c r="BX10" s="462"/>
      <c r="BY10" s="462"/>
      <c r="BZ10" s="462"/>
      <c r="CA10" s="462"/>
      <c r="CB10" s="462"/>
      <c r="CC10" s="463"/>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c r="A11" s="182"/>
      <c r="B11" s="603"/>
      <c r="C11" s="604"/>
      <c r="D11" s="604"/>
      <c r="E11" s="604"/>
      <c r="F11" s="604"/>
      <c r="G11" s="604"/>
      <c r="H11" s="604"/>
      <c r="I11" s="604"/>
      <c r="J11" s="604"/>
      <c r="K11" s="524"/>
      <c r="L11" s="507" t="s">
        <v>122</v>
      </c>
      <c r="M11" s="508"/>
      <c r="N11" s="508"/>
      <c r="O11" s="508"/>
      <c r="P11" s="508"/>
      <c r="Q11" s="509"/>
      <c r="R11" s="600" t="s">
        <v>123</v>
      </c>
      <c r="S11" s="601"/>
      <c r="T11" s="601"/>
      <c r="U11" s="601"/>
      <c r="V11" s="602"/>
      <c r="W11" s="612"/>
      <c r="X11" s="423"/>
      <c r="Y11" s="423"/>
      <c r="Z11" s="423"/>
      <c r="AA11" s="423"/>
      <c r="AB11" s="423"/>
      <c r="AC11" s="423"/>
      <c r="AD11" s="423"/>
      <c r="AE11" s="423"/>
      <c r="AF11" s="423"/>
      <c r="AG11" s="423"/>
      <c r="AH11" s="423"/>
      <c r="AI11" s="423"/>
      <c r="AJ11" s="423"/>
      <c r="AK11" s="423"/>
      <c r="AL11" s="613"/>
      <c r="AM11" s="530" t="s">
        <v>124</v>
      </c>
      <c r="AN11" s="435"/>
      <c r="AO11" s="435"/>
      <c r="AP11" s="435"/>
      <c r="AQ11" s="435"/>
      <c r="AR11" s="435"/>
      <c r="AS11" s="435"/>
      <c r="AT11" s="436"/>
      <c r="AU11" s="518" t="s">
        <v>125</v>
      </c>
      <c r="AV11" s="519"/>
      <c r="AW11" s="519"/>
      <c r="AX11" s="519"/>
      <c r="AY11" s="441" t="s">
        <v>126</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127</v>
      </c>
      <c r="CE11" s="471"/>
      <c r="CF11" s="471"/>
      <c r="CG11" s="471"/>
      <c r="CH11" s="471"/>
      <c r="CI11" s="471"/>
      <c r="CJ11" s="471"/>
      <c r="CK11" s="471"/>
      <c r="CL11" s="471"/>
      <c r="CM11" s="471"/>
      <c r="CN11" s="471"/>
      <c r="CO11" s="471"/>
      <c r="CP11" s="471"/>
      <c r="CQ11" s="471"/>
      <c r="CR11" s="471"/>
      <c r="CS11" s="472"/>
      <c r="CT11" s="574" t="s">
        <v>128</v>
      </c>
      <c r="CU11" s="575"/>
      <c r="CV11" s="575"/>
      <c r="CW11" s="575"/>
      <c r="CX11" s="575"/>
      <c r="CY11" s="575"/>
      <c r="CZ11" s="575"/>
      <c r="DA11" s="576"/>
      <c r="DB11" s="574" t="s">
        <v>129</v>
      </c>
      <c r="DC11" s="575"/>
      <c r="DD11" s="575"/>
      <c r="DE11" s="575"/>
      <c r="DF11" s="575"/>
      <c r="DG11" s="575"/>
      <c r="DH11" s="575"/>
      <c r="DI11" s="576"/>
      <c r="DJ11" s="181"/>
      <c r="DK11" s="181"/>
      <c r="DL11" s="181"/>
      <c r="DM11" s="181"/>
      <c r="DN11" s="181"/>
      <c r="DO11" s="181"/>
    </row>
    <row r="12" spans="1:119" ht="18.75" customHeight="1">
      <c r="A12" s="182"/>
      <c r="B12" s="577" t="s">
        <v>130</v>
      </c>
      <c r="C12" s="578"/>
      <c r="D12" s="578"/>
      <c r="E12" s="578"/>
      <c r="F12" s="578"/>
      <c r="G12" s="578"/>
      <c r="H12" s="578"/>
      <c r="I12" s="578"/>
      <c r="J12" s="578"/>
      <c r="K12" s="579"/>
      <c r="L12" s="586" t="s">
        <v>131</v>
      </c>
      <c r="M12" s="587"/>
      <c r="N12" s="587"/>
      <c r="O12" s="587"/>
      <c r="P12" s="587"/>
      <c r="Q12" s="588"/>
      <c r="R12" s="589">
        <v>7924</v>
      </c>
      <c r="S12" s="590"/>
      <c r="T12" s="590"/>
      <c r="U12" s="590"/>
      <c r="V12" s="591"/>
      <c r="W12" s="592" t="s">
        <v>1</v>
      </c>
      <c r="X12" s="519"/>
      <c r="Y12" s="519"/>
      <c r="Z12" s="519"/>
      <c r="AA12" s="519"/>
      <c r="AB12" s="593"/>
      <c r="AC12" s="594" t="s">
        <v>132</v>
      </c>
      <c r="AD12" s="595"/>
      <c r="AE12" s="595"/>
      <c r="AF12" s="595"/>
      <c r="AG12" s="596"/>
      <c r="AH12" s="594" t="s">
        <v>133</v>
      </c>
      <c r="AI12" s="595"/>
      <c r="AJ12" s="595"/>
      <c r="AK12" s="595"/>
      <c r="AL12" s="597"/>
      <c r="AM12" s="530" t="s">
        <v>134</v>
      </c>
      <c r="AN12" s="435"/>
      <c r="AO12" s="435"/>
      <c r="AP12" s="435"/>
      <c r="AQ12" s="435"/>
      <c r="AR12" s="435"/>
      <c r="AS12" s="435"/>
      <c r="AT12" s="436"/>
      <c r="AU12" s="518" t="s">
        <v>135</v>
      </c>
      <c r="AV12" s="519"/>
      <c r="AW12" s="519"/>
      <c r="AX12" s="519"/>
      <c r="AY12" s="441" t="s">
        <v>136</v>
      </c>
      <c r="AZ12" s="442"/>
      <c r="BA12" s="442"/>
      <c r="BB12" s="442"/>
      <c r="BC12" s="442"/>
      <c r="BD12" s="442"/>
      <c r="BE12" s="442"/>
      <c r="BF12" s="442"/>
      <c r="BG12" s="442"/>
      <c r="BH12" s="442"/>
      <c r="BI12" s="442"/>
      <c r="BJ12" s="442"/>
      <c r="BK12" s="442"/>
      <c r="BL12" s="442"/>
      <c r="BM12" s="443"/>
      <c r="BN12" s="461">
        <v>0</v>
      </c>
      <c r="BO12" s="462"/>
      <c r="BP12" s="462"/>
      <c r="BQ12" s="462"/>
      <c r="BR12" s="462"/>
      <c r="BS12" s="462"/>
      <c r="BT12" s="462"/>
      <c r="BU12" s="463"/>
      <c r="BV12" s="461">
        <v>0</v>
      </c>
      <c r="BW12" s="462"/>
      <c r="BX12" s="462"/>
      <c r="BY12" s="462"/>
      <c r="BZ12" s="462"/>
      <c r="CA12" s="462"/>
      <c r="CB12" s="462"/>
      <c r="CC12" s="463"/>
      <c r="CD12" s="470" t="s">
        <v>137</v>
      </c>
      <c r="CE12" s="471"/>
      <c r="CF12" s="471"/>
      <c r="CG12" s="471"/>
      <c r="CH12" s="471"/>
      <c r="CI12" s="471"/>
      <c r="CJ12" s="471"/>
      <c r="CK12" s="471"/>
      <c r="CL12" s="471"/>
      <c r="CM12" s="471"/>
      <c r="CN12" s="471"/>
      <c r="CO12" s="471"/>
      <c r="CP12" s="471"/>
      <c r="CQ12" s="471"/>
      <c r="CR12" s="471"/>
      <c r="CS12" s="472"/>
      <c r="CT12" s="574" t="s">
        <v>128</v>
      </c>
      <c r="CU12" s="575"/>
      <c r="CV12" s="575"/>
      <c r="CW12" s="575"/>
      <c r="CX12" s="575"/>
      <c r="CY12" s="575"/>
      <c r="CZ12" s="575"/>
      <c r="DA12" s="576"/>
      <c r="DB12" s="574" t="s">
        <v>128</v>
      </c>
      <c r="DC12" s="575"/>
      <c r="DD12" s="575"/>
      <c r="DE12" s="575"/>
      <c r="DF12" s="575"/>
      <c r="DG12" s="575"/>
      <c r="DH12" s="575"/>
      <c r="DI12" s="576"/>
      <c r="DJ12" s="181"/>
      <c r="DK12" s="181"/>
      <c r="DL12" s="181"/>
      <c r="DM12" s="181"/>
      <c r="DN12" s="181"/>
      <c r="DO12" s="181"/>
    </row>
    <row r="13" spans="1:119" ht="18.75" customHeight="1">
      <c r="A13" s="182"/>
      <c r="B13" s="580"/>
      <c r="C13" s="581"/>
      <c r="D13" s="581"/>
      <c r="E13" s="581"/>
      <c r="F13" s="581"/>
      <c r="G13" s="581"/>
      <c r="H13" s="581"/>
      <c r="I13" s="581"/>
      <c r="J13" s="581"/>
      <c r="K13" s="582"/>
      <c r="L13" s="192"/>
      <c r="M13" s="561" t="s">
        <v>138</v>
      </c>
      <c r="N13" s="562"/>
      <c r="O13" s="562"/>
      <c r="P13" s="562"/>
      <c r="Q13" s="563"/>
      <c r="R13" s="564">
        <v>7905</v>
      </c>
      <c r="S13" s="565"/>
      <c r="T13" s="565"/>
      <c r="U13" s="565"/>
      <c r="V13" s="566"/>
      <c r="W13" s="552" t="s">
        <v>139</v>
      </c>
      <c r="X13" s="474"/>
      <c r="Y13" s="474"/>
      <c r="Z13" s="474"/>
      <c r="AA13" s="474"/>
      <c r="AB13" s="475"/>
      <c r="AC13" s="437">
        <v>1548</v>
      </c>
      <c r="AD13" s="438"/>
      <c r="AE13" s="438"/>
      <c r="AF13" s="438"/>
      <c r="AG13" s="439"/>
      <c r="AH13" s="437">
        <v>1725</v>
      </c>
      <c r="AI13" s="438"/>
      <c r="AJ13" s="438"/>
      <c r="AK13" s="438"/>
      <c r="AL13" s="440"/>
      <c r="AM13" s="530" t="s">
        <v>140</v>
      </c>
      <c r="AN13" s="435"/>
      <c r="AO13" s="435"/>
      <c r="AP13" s="435"/>
      <c r="AQ13" s="435"/>
      <c r="AR13" s="435"/>
      <c r="AS13" s="435"/>
      <c r="AT13" s="436"/>
      <c r="AU13" s="518" t="s">
        <v>135</v>
      </c>
      <c r="AV13" s="519"/>
      <c r="AW13" s="519"/>
      <c r="AX13" s="519"/>
      <c r="AY13" s="441" t="s">
        <v>141</v>
      </c>
      <c r="AZ13" s="442"/>
      <c r="BA13" s="442"/>
      <c r="BB13" s="442"/>
      <c r="BC13" s="442"/>
      <c r="BD13" s="442"/>
      <c r="BE13" s="442"/>
      <c r="BF13" s="442"/>
      <c r="BG13" s="442"/>
      <c r="BH13" s="442"/>
      <c r="BI13" s="442"/>
      <c r="BJ13" s="442"/>
      <c r="BK13" s="442"/>
      <c r="BL13" s="442"/>
      <c r="BM13" s="443"/>
      <c r="BN13" s="461">
        <v>10062</v>
      </c>
      <c r="BO13" s="462"/>
      <c r="BP13" s="462"/>
      <c r="BQ13" s="462"/>
      <c r="BR13" s="462"/>
      <c r="BS13" s="462"/>
      <c r="BT13" s="462"/>
      <c r="BU13" s="463"/>
      <c r="BV13" s="461">
        <v>25205</v>
      </c>
      <c r="BW13" s="462"/>
      <c r="BX13" s="462"/>
      <c r="BY13" s="462"/>
      <c r="BZ13" s="462"/>
      <c r="CA13" s="462"/>
      <c r="CB13" s="462"/>
      <c r="CC13" s="463"/>
      <c r="CD13" s="470" t="s">
        <v>142</v>
      </c>
      <c r="CE13" s="471"/>
      <c r="CF13" s="471"/>
      <c r="CG13" s="471"/>
      <c r="CH13" s="471"/>
      <c r="CI13" s="471"/>
      <c r="CJ13" s="471"/>
      <c r="CK13" s="471"/>
      <c r="CL13" s="471"/>
      <c r="CM13" s="471"/>
      <c r="CN13" s="471"/>
      <c r="CO13" s="471"/>
      <c r="CP13" s="471"/>
      <c r="CQ13" s="471"/>
      <c r="CR13" s="471"/>
      <c r="CS13" s="472"/>
      <c r="CT13" s="431">
        <v>10.8</v>
      </c>
      <c r="CU13" s="432"/>
      <c r="CV13" s="432"/>
      <c r="CW13" s="432"/>
      <c r="CX13" s="432"/>
      <c r="CY13" s="432"/>
      <c r="CZ13" s="432"/>
      <c r="DA13" s="433"/>
      <c r="DB13" s="431">
        <v>10.1</v>
      </c>
      <c r="DC13" s="432"/>
      <c r="DD13" s="432"/>
      <c r="DE13" s="432"/>
      <c r="DF13" s="432"/>
      <c r="DG13" s="432"/>
      <c r="DH13" s="432"/>
      <c r="DI13" s="433"/>
      <c r="DJ13" s="181"/>
      <c r="DK13" s="181"/>
      <c r="DL13" s="181"/>
      <c r="DM13" s="181"/>
      <c r="DN13" s="181"/>
      <c r="DO13" s="181"/>
    </row>
    <row r="14" spans="1:119" ht="18.75" customHeight="1" thickBot="1">
      <c r="A14" s="182"/>
      <c r="B14" s="580"/>
      <c r="C14" s="581"/>
      <c r="D14" s="581"/>
      <c r="E14" s="581"/>
      <c r="F14" s="581"/>
      <c r="G14" s="581"/>
      <c r="H14" s="581"/>
      <c r="I14" s="581"/>
      <c r="J14" s="581"/>
      <c r="K14" s="582"/>
      <c r="L14" s="554" t="s">
        <v>143</v>
      </c>
      <c r="M14" s="598"/>
      <c r="N14" s="598"/>
      <c r="O14" s="598"/>
      <c r="P14" s="598"/>
      <c r="Q14" s="599"/>
      <c r="R14" s="564">
        <v>8029</v>
      </c>
      <c r="S14" s="565"/>
      <c r="T14" s="565"/>
      <c r="U14" s="565"/>
      <c r="V14" s="566"/>
      <c r="W14" s="567"/>
      <c r="X14" s="477"/>
      <c r="Y14" s="477"/>
      <c r="Z14" s="477"/>
      <c r="AA14" s="477"/>
      <c r="AB14" s="478"/>
      <c r="AC14" s="557">
        <v>34.700000000000003</v>
      </c>
      <c r="AD14" s="558"/>
      <c r="AE14" s="558"/>
      <c r="AF14" s="558"/>
      <c r="AG14" s="559"/>
      <c r="AH14" s="557">
        <v>37.6</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144</v>
      </c>
      <c r="CE14" s="468"/>
      <c r="CF14" s="468"/>
      <c r="CG14" s="468"/>
      <c r="CH14" s="468"/>
      <c r="CI14" s="468"/>
      <c r="CJ14" s="468"/>
      <c r="CK14" s="468"/>
      <c r="CL14" s="468"/>
      <c r="CM14" s="468"/>
      <c r="CN14" s="468"/>
      <c r="CO14" s="468"/>
      <c r="CP14" s="468"/>
      <c r="CQ14" s="468"/>
      <c r="CR14" s="468"/>
      <c r="CS14" s="469"/>
      <c r="CT14" s="568">
        <v>20.7</v>
      </c>
      <c r="CU14" s="569"/>
      <c r="CV14" s="569"/>
      <c r="CW14" s="569"/>
      <c r="CX14" s="569"/>
      <c r="CY14" s="569"/>
      <c r="CZ14" s="569"/>
      <c r="DA14" s="570"/>
      <c r="DB14" s="568">
        <v>27.6</v>
      </c>
      <c r="DC14" s="569"/>
      <c r="DD14" s="569"/>
      <c r="DE14" s="569"/>
      <c r="DF14" s="569"/>
      <c r="DG14" s="569"/>
      <c r="DH14" s="569"/>
      <c r="DI14" s="570"/>
      <c r="DJ14" s="181"/>
      <c r="DK14" s="181"/>
      <c r="DL14" s="181"/>
      <c r="DM14" s="181"/>
      <c r="DN14" s="181"/>
      <c r="DO14" s="181"/>
    </row>
    <row r="15" spans="1:119" ht="18.75" customHeight="1">
      <c r="A15" s="182"/>
      <c r="B15" s="580"/>
      <c r="C15" s="581"/>
      <c r="D15" s="581"/>
      <c r="E15" s="581"/>
      <c r="F15" s="581"/>
      <c r="G15" s="581"/>
      <c r="H15" s="581"/>
      <c r="I15" s="581"/>
      <c r="J15" s="581"/>
      <c r="K15" s="582"/>
      <c r="L15" s="192"/>
      <c r="M15" s="561" t="s">
        <v>145</v>
      </c>
      <c r="N15" s="562"/>
      <c r="O15" s="562"/>
      <c r="P15" s="562"/>
      <c r="Q15" s="563"/>
      <c r="R15" s="564">
        <v>8010</v>
      </c>
      <c r="S15" s="565"/>
      <c r="T15" s="565"/>
      <c r="U15" s="565"/>
      <c r="V15" s="566"/>
      <c r="W15" s="552" t="s">
        <v>146</v>
      </c>
      <c r="X15" s="474"/>
      <c r="Y15" s="474"/>
      <c r="Z15" s="474"/>
      <c r="AA15" s="474"/>
      <c r="AB15" s="475"/>
      <c r="AC15" s="437">
        <v>501</v>
      </c>
      <c r="AD15" s="438"/>
      <c r="AE15" s="438"/>
      <c r="AF15" s="438"/>
      <c r="AG15" s="439"/>
      <c r="AH15" s="437">
        <v>515</v>
      </c>
      <c r="AI15" s="438"/>
      <c r="AJ15" s="438"/>
      <c r="AK15" s="438"/>
      <c r="AL15" s="440"/>
      <c r="AM15" s="530"/>
      <c r="AN15" s="435"/>
      <c r="AO15" s="435"/>
      <c r="AP15" s="435"/>
      <c r="AQ15" s="435"/>
      <c r="AR15" s="435"/>
      <c r="AS15" s="435"/>
      <c r="AT15" s="436"/>
      <c r="AU15" s="518"/>
      <c r="AV15" s="519"/>
      <c r="AW15" s="519"/>
      <c r="AX15" s="519"/>
      <c r="AY15" s="453" t="s">
        <v>147</v>
      </c>
      <c r="AZ15" s="454"/>
      <c r="BA15" s="454"/>
      <c r="BB15" s="454"/>
      <c r="BC15" s="454"/>
      <c r="BD15" s="454"/>
      <c r="BE15" s="454"/>
      <c r="BF15" s="454"/>
      <c r="BG15" s="454"/>
      <c r="BH15" s="454"/>
      <c r="BI15" s="454"/>
      <c r="BJ15" s="454"/>
      <c r="BK15" s="454"/>
      <c r="BL15" s="454"/>
      <c r="BM15" s="455"/>
      <c r="BN15" s="456">
        <v>807061</v>
      </c>
      <c r="BO15" s="457"/>
      <c r="BP15" s="457"/>
      <c r="BQ15" s="457"/>
      <c r="BR15" s="457"/>
      <c r="BS15" s="457"/>
      <c r="BT15" s="457"/>
      <c r="BU15" s="458"/>
      <c r="BV15" s="456">
        <v>808230</v>
      </c>
      <c r="BW15" s="457"/>
      <c r="BX15" s="457"/>
      <c r="BY15" s="457"/>
      <c r="BZ15" s="457"/>
      <c r="CA15" s="457"/>
      <c r="CB15" s="457"/>
      <c r="CC15" s="458"/>
      <c r="CD15" s="571" t="s">
        <v>148</v>
      </c>
      <c r="CE15" s="572"/>
      <c r="CF15" s="572"/>
      <c r="CG15" s="572"/>
      <c r="CH15" s="572"/>
      <c r="CI15" s="572"/>
      <c r="CJ15" s="572"/>
      <c r="CK15" s="572"/>
      <c r="CL15" s="572"/>
      <c r="CM15" s="572"/>
      <c r="CN15" s="572"/>
      <c r="CO15" s="572"/>
      <c r="CP15" s="572"/>
      <c r="CQ15" s="572"/>
      <c r="CR15" s="572"/>
      <c r="CS15" s="573"/>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c r="A16" s="182"/>
      <c r="B16" s="580"/>
      <c r="C16" s="581"/>
      <c r="D16" s="581"/>
      <c r="E16" s="581"/>
      <c r="F16" s="581"/>
      <c r="G16" s="581"/>
      <c r="H16" s="581"/>
      <c r="I16" s="581"/>
      <c r="J16" s="581"/>
      <c r="K16" s="582"/>
      <c r="L16" s="554" t="s">
        <v>149</v>
      </c>
      <c r="M16" s="555"/>
      <c r="N16" s="555"/>
      <c r="O16" s="555"/>
      <c r="P16" s="555"/>
      <c r="Q16" s="556"/>
      <c r="R16" s="549" t="s">
        <v>150</v>
      </c>
      <c r="S16" s="550"/>
      <c r="T16" s="550"/>
      <c r="U16" s="550"/>
      <c r="V16" s="551"/>
      <c r="W16" s="567"/>
      <c r="X16" s="477"/>
      <c r="Y16" s="477"/>
      <c r="Z16" s="477"/>
      <c r="AA16" s="477"/>
      <c r="AB16" s="478"/>
      <c r="AC16" s="557">
        <v>11.2</v>
      </c>
      <c r="AD16" s="558"/>
      <c r="AE16" s="558"/>
      <c r="AF16" s="558"/>
      <c r="AG16" s="559"/>
      <c r="AH16" s="557">
        <v>11.2</v>
      </c>
      <c r="AI16" s="558"/>
      <c r="AJ16" s="558"/>
      <c r="AK16" s="558"/>
      <c r="AL16" s="560"/>
      <c r="AM16" s="530"/>
      <c r="AN16" s="435"/>
      <c r="AO16" s="435"/>
      <c r="AP16" s="435"/>
      <c r="AQ16" s="435"/>
      <c r="AR16" s="435"/>
      <c r="AS16" s="435"/>
      <c r="AT16" s="436"/>
      <c r="AU16" s="518"/>
      <c r="AV16" s="519"/>
      <c r="AW16" s="519"/>
      <c r="AX16" s="519"/>
      <c r="AY16" s="441" t="s">
        <v>151</v>
      </c>
      <c r="AZ16" s="442"/>
      <c r="BA16" s="442"/>
      <c r="BB16" s="442"/>
      <c r="BC16" s="442"/>
      <c r="BD16" s="442"/>
      <c r="BE16" s="442"/>
      <c r="BF16" s="442"/>
      <c r="BG16" s="442"/>
      <c r="BH16" s="442"/>
      <c r="BI16" s="442"/>
      <c r="BJ16" s="442"/>
      <c r="BK16" s="442"/>
      <c r="BL16" s="442"/>
      <c r="BM16" s="443"/>
      <c r="BN16" s="461">
        <v>3527334</v>
      </c>
      <c r="BO16" s="462"/>
      <c r="BP16" s="462"/>
      <c r="BQ16" s="462"/>
      <c r="BR16" s="462"/>
      <c r="BS16" s="462"/>
      <c r="BT16" s="462"/>
      <c r="BU16" s="463"/>
      <c r="BV16" s="461">
        <v>3491081</v>
      </c>
      <c r="BW16" s="462"/>
      <c r="BX16" s="462"/>
      <c r="BY16" s="462"/>
      <c r="BZ16" s="462"/>
      <c r="CA16" s="462"/>
      <c r="CB16" s="462"/>
      <c r="CC16" s="463"/>
      <c r="CD16" s="196"/>
      <c r="CE16" s="459"/>
      <c r="CF16" s="459"/>
      <c r="CG16" s="459"/>
      <c r="CH16" s="459"/>
      <c r="CI16" s="459"/>
      <c r="CJ16" s="459"/>
      <c r="CK16" s="459"/>
      <c r="CL16" s="459"/>
      <c r="CM16" s="459"/>
      <c r="CN16" s="459"/>
      <c r="CO16" s="459"/>
      <c r="CP16" s="459"/>
      <c r="CQ16" s="459"/>
      <c r="CR16" s="459"/>
      <c r="CS16" s="460"/>
      <c r="CT16" s="431"/>
      <c r="CU16" s="432"/>
      <c r="CV16" s="432"/>
      <c r="CW16" s="432"/>
      <c r="CX16" s="432"/>
      <c r="CY16" s="432"/>
      <c r="CZ16" s="432"/>
      <c r="DA16" s="433"/>
      <c r="DB16" s="431"/>
      <c r="DC16" s="432"/>
      <c r="DD16" s="432"/>
      <c r="DE16" s="432"/>
      <c r="DF16" s="432"/>
      <c r="DG16" s="432"/>
      <c r="DH16" s="432"/>
      <c r="DI16" s="433"/>
      <c r="DJ16" s="181"/>
      <c r="DK16" s="181"/>
      <c r="DL16" s="181"/>
      <c r="DM16" s="181"/>
      <c r="DN16" s="181"/>
      <c r="DO16" s="181"/>
    </row>
    <row r="17" spans="1:119" ht="18.75" customHeight="1" thickBot="1">
      <c r="A17" s="182"/>
      <c r="B17" s="583"/>
      <c r="C17" s="584"/>
      <c r="D17" s="584"/>
      <c r="E17" s="584"/>
      <c r="F17" s="584"/>
      <c r="G17" s="584"/>
      <c r="H17" s="584"/>
      <c r="I17" s="584"/>
      <c r="J17" s="584"/>
      <c r="K17" s="585"/>
      <c r="L17" s="197"/>
      <c r="M17" s="546" t="s">
        <v>152</v>
      </c>
      <c r="N17" s="547"/>
      <c r="O17" s="547"/>
      <c r="P17" s="547"/>
      <c r="Q17" s="548"/>
      <c r="R17" s="549" t="s">
        <v>150</v>
      </c>
      <c r="S17" s="550"/>
      <c r="T17" s="550"/>
      <c r="U17" s="550"/>
      <c r="V17" s="551"/>
      <c r="W17" s="552" t="s">
        <v>153</v>
      </c>
      <c r="X17" s="474"/>
      <c r="Y17" s="474"/>
      <c r="Z17" s="474"/>
      <c r="AA17" s="474"/>
      <c r="AB17" s="475"/>
      <c r="AC17" s="437">
        <v>2407</v>
      </c>
      <c r="AD17" s="438"/>
      <c r="AE17" s="438"/>
      <c r="AF17" s="438"/>
      <c r="AG17" s="439"/>
      <c r="AH17" s="437">
        <v>2353</v>
      </c>
      <c r="AI17" s="438"/>
      <c r="AJ17" s="438"/>
      <c r="AK17" s="438"/>
      <c r="AL17" s="440"/>
      <c r="AM17" s="530"/>
      <c r="AN17" s="435"/>
      <c r="AO17" s="435"/>
      <c r="AP17" s="435"/>
      <c r="AQ17" s="435"/>
      <c r="AR17" s="435"/>
      <c r="AS17" s="435"/>
      <c r="AT17" s="436"/>
      <c r="AU17" s="518"/>
      <c r="AV17" s="519"/>
      <c r="AW17" s="519"/>
      <c r="AX17" s="519"/>
      <c r="AY17" s="441" t="s">
        <v>154</v>
      </c>
      <c r="AZ17" s="442"/>
      <c r="BA17" s="442"/>
      <c r="BB17" s="442"/>
      <c r="BC17" s="442"/>
      <c r="BD17" s="442"/>
      <c r="BE17" s="442"/>
      <c r="BF17" s="442"/>
      <c r="BG17" s="442"/>
      <c r="BH17" s="442"/>
      <c r="BI17" s="442"/>
      <c r="BJ17" s="442"/>
      <c r="BK17" s="442"/>
      <c r="BL17" s="442"/>
      <c r="BM17" s="443"/>
      <c r="BN17" s="461">
        <v>1016576</v>
      </c>
      <c r="BO17" s="462"/>
      <c r="BP17" s="462"/>
      <c r="BQ17" s="462"/>
      <c r="BR17" s="462"/>
      <c r="BS17" s="462"/>
      <c r="BT17" s="462"/>
      <c r="BU17" s="463"/>
      <c r="BV17" s="461">
        <v>1022656</v>
      </c>
      <c r="BW17" s="462"/>
      <c r="BX17" s="462"/>
      <c r="BY17" s="462"/>
      <c r="BZ17" s="462"/>
      <c r="CA17" s="462"/>
      <c r="CB17" s="462"/>
      <c r="CC17" s="463"/>
      <c r="CD17" s="196"/>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1"/>
      <c r="DK17" s="181"/>
      <c r="DL17" s="181"/>
      <c r="DM17" s="181"/>
      <c r="DN17" s="181"/>
      <c r="DO17" s="181"/>
    </row>
    <row r="18" spans="1:119" ht="18.75" customHeight="1" thickBot="1">
      <c r="A18" s="182"/>
      <c r="B18" s="523" t="s">
        <v>155</v>
      </c>
      <c r="C18" s="524"/>
      <c r="D18" s="524"/>
      <c r="E18" s="525"/>
      <c r="F18" s="525"/>
      <c r="G18" s="525"/>
      <c r="H18" s="525"/>
      <c r="I18" s="525"/>
      <c r="J18" s="525"/>
      <c r="K18" s="525"/>
      <c r="L18" s="526">
        <v>137.18</v>
      </c>
      <c r="M18" s="526"/>
      <c r="N18" s="526"/>
      <c r="O18" s="526"/>
      <c r="P18" s="526"/>
      <c r="Q18" s="526"/>
      <c r="R18" s="527"/>
      <c r="S18" s="527"/>
      <c r="T18" s="527"/>
      <c r="U18" s="527"/>
      <c r="V18" s="528"/>
      <c r="W18" s="542"/>
      <c r="X18" s="543"/>
      <c r="Y18" s="543"/>
      <c r="Z18" s="543"/>
      <c r="AA18" s="543"/>
      <c r="AB18" s="553"/>
      <c r="AC18" s="425">
        <v>54</v>
      </c>
      <c r="AD18" s="426"/>
      <c r="AE18" s="426"/>
      <c r="AF18" s="426"/>
      <c r="AG18" s="529"/>
      <c r="AH18" s="425">
        <v>51.2</v>
      </c>
      <c r="AI18" s="426"/>
      <c r="AJ18" s="426"/>
      <c r="AK18" s="426"/>
      <c r="AL18" s="427"/>
      <c r="AM18" s="530"/>
      <c r="AN18" s="435"/>
      <c r="AO18" s="435"/>
      <c r="AP18" s="435"/>
      <c r="AQ18" s="435"/>
      <c r="AR18" s="435"/>
      <c r="AS18" s="435"/>
      <c r="AT18" s="436"/>
      <c r="AU18" s="518"/>
      <c r="AV18" s="519"/>
      <c r="AW18" s="519"/>
      <c r="AX18" s="519"/>
      <c r="AY18" s="441" t="s">
        <v>156</v>
      </c>
      <c r="AZ18" s="442"/>
      <c r="BA18" s="442"/>
      <c r="BB18" s="442"/>
      <c r="BC18" s="442"/>
      <c r="BD18" s="442"/>
      <c r="BE18" s="442"/>
      <c r="BF18" s="442"/>
      <c r="BG18" s="442"/>
      <c r="BH18" s="442"/>
      <c r="BI18" s="442"/>
      <c r="BJ18" s="442"/>
      <c r="BK18" s="442"/>
      <c r="BL18" s="442"/>
      <c r="BM18" s="443"/>
      <c r="BN18" s="461">
        <v>3570333</v>
      </c>
      <c r="BO18" s="462"/>
      <c r="BP18" s="462"/>
      <c r="BQ18" s="462"/>
      <c r="BR18" s="462"/>
      <c r="BS18" s="462"/>
      <c r="BT18" s="462"/>
      <c r="BU18" s="463"/>
      <c r="BV18" s="461">
        <v>3515845</v>
      </c>
      <c r="BW18" s="462"/>
      <c r="BX18" s="462"/>
      <c r="BY18" s="462"/>
      <c r="BZ18" s="462"/>
      <c r="CA18" s="462"/>
      <c r="CB18" s="462"/>
      <c r="CC18" s="463"/>
      <c r="CD18" s="196"/>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1"/>
      <c r="DK18" s="181"/>
      <c r="DL18" s="181"/>
      <c r="DM18" s="181"/>
      <c r="DN18" s="181"/>
      <c r="DO18" s="181"/>
    </row>
    <row r="19" spans="1:119" ht="18.75" customHeight="1" thickBot="1">
      <c r="A19" s="182"/>
      <c r="B19" s="523" t="s">
        <v>157</v>
      </c>
      <c r="C19" s="524"/>
      <c r="D19" s="524"/>
      <c r="E19" s="525"/>
      <c r="F19" s="525"/>
      <c r="G19" s="525"/>
      <c r="H19" s="525"/>
      <c r="I19" s="525"/>
      <c r="J19" s="525"/>
      <c r="K19" s="525"/>
      <c r="L19" s="531">
        <v>59</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158</v>
      </c>
      <c r="AZ19" s="442"/>
      <c r="BA19" s="442"/>
      <c r="BB19" s="442"/>
      <c r="BC19" s="442"/>
      <c r="BD19" s="442"/>
      <c r="BE19" s="442"/>
      <c r="BF19" s="442"/>
      <c r="BG19" s="442"/>
      <c r="BH19" s="442"/>
      <c r="BI19" s="442"/>
      <c r="BJ19" s="442"/>
      <c r="BK19" s="442"/>
      <c r="BL19" s="442"/>
      <c r="BM19" s="443"/>
      <c r="BN19" s="461">
        <v>4381994</v>
      </c>
      <c r="BO19" s="462"/>
      <c r="BP19" s="462"/>
      <c r="BQ19" s="462"/>
      <c r="BR19" s="462"/>
      <c r="BS19" s="462"/>
      <c r="BT19" s="462"/>
      <c r="BU19" s="463"/>
      <c r="BV19" s="461">
        <v>4499043</v>
      </c>
      <c r="BW19" s="462"/>
      <c r="BX19" s="462"/>
      <c r="BY19" s="462"/>
      <c r="BZ19" s="462"/>
      <c r="CA19" s="462"/>
      <c r="CB19" s="462"/>
      <c r="CC19" s="463"/>
      <c r="CD19" s="196"/>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1"/>
      <c r="DK19" s="181"/>
      <c r="DL19" s="181"/>
      <c r="DM19" s="181"/>
      <c r="DN19" s="181"/>
      <c r="DO19" s="181"/>
    </row>
    <row r="20" spans="1:119" ht="18.75" customHeight="1" thickBot="1">
      <c r="A20" s="182"/>
      <c r="B20" s="523" t="s">
        <v>159</v>
      </c>
      <c r="C20" s="524"/>
      <c r="D20" s="524"/>
      <c r="E20" s="525"/>
      <c r="F20" s="525"/>
      <c r="G20" s="525"/>
      <c r="H20" s="525"/>
      <c r="I20" s="525"/>
      <c r="J20" s="525"/>
      <c r="K20" s="525"/>
      <c r="L20" s="531">
        <v>3741</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08"/>
      <c r="AO20" s="508"/>
      <c r="AP20" s="508"/>
      <c r="AQ20" s="508"/>
      <c r="AR20" s="508"/>
      <c r="AS20" s="508"/>
      <c r="AT20" s="509"/>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6"/>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1"/>
      <c r="DK20" s="181"/>
      <c r="DL20" s="181"/>
      <c r="DM20" s="181"/>
      <c r="DN20" s="181"/>
      <c r="DO20" s="181"/>
    </row>
    <row r="21" spans="1:119" ht="18.75" customHeight="1">
      <c r="A21" s="182"/>
      <c r="B21" s="520" t="s">
        <v>160</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6"/>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1"/>
      <c r="DK21" s="181"/>
      <c r="DL21" s="181"/>
      <c r="DM21" s="181"/>
      <c r="DN21" s="181"/>
      <c r="DO21" s="181"/>
    </row>
    <row r="22" spans="1:119" ht="18.75" customHeight="1" thickBot="1">
      <c r="A22" s="182"/>
      <c r="B22" s="490" t="s">
        <v>161</v>
      </c>
      <c r="C22" s="491"/>
      <c r="D22" s="492"/>
      <c r="E22" s="499" t="s">
        <v>1</v>
      </c>
      <c r="F22" s="474"/>
      <c r="G22" s="474"/>
      <c r="H22" s="474"/>
      <c r="I22" s="474"/>
      <c r="J22" s="474"/>
      <c r="K22" s="475"/>
      <c r="L22" s="499" t="s">
        <v>162</v>
      </c>
      <c r="M22" s="474"/>
      <c r="N22" s="474"/>
      <c r="O22" s="474"/>
      <c r="P22" s="475"/>
      <c r="Q22" s="484" t="s">
        <v>163</v>
      </c>
      <c r="R22" s="485"/>
      <c r="S22" s="485"/>
      <c r="T22" s="485"/>
      <c r="U22" s="485"/>
      <c r="V22" s="500"/>
      <c r="W22" s="502" t="s">
        <v>164</v>
      </c>
      <c r="X22" s="491"/>
      <c r="Y22" s="492"/>
      <c r="Z22" s="499" t="s">
        <v>1</v>
      </c>
      <c r="AA22" s="474"/>
      <c r="AB22" s="474"/>
      <c r="AC22" s="474"/>
      <c r="AD22" s="474"/>
      <c r="AE22" s="474"/>
      <c r="AF22" s="474"/>
      <c r="AG22" s="475"/>
      <c r="AH22" s="473" t="s">
        <v>165</v>
      </c>
      <c r="AI22" s="474"/>
      <c r="AJ22" s="474"/>
      <c r="AK22" s="474"/>
      <c r="AL22" s="475"/>
      <c r="AM22" s="473" t="s">
        <v>166</v>
      </c>
      <c r="AN22" s="479"/>
      <c r="AO22" s="479"/>
      <c r="AP22" s="479"/>
      <c r="AQ22" s="479"/>
      <c r="AR22" s="480"/>
      <c r="AS22" s="484" t="s">
        <v>163</v>
      </c>
      <c r="AT22" s="485"/>
      <c r="AU22" s="485"/>
      <c r="AV22" s="485"/>
      <c r="AW22" s="485"/>
      <c r="AX22" s="486"/>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6"/>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1"/>
      <c r="DK22" s="181"/>
      <c r="DL22" s="181"/>
      <c r="DM22" s="181"/>
      <c r="DN22" s="181"/>
      <c r="DO22" s="181"/>
    </row>
    <row r="23" spans="1:119" ht="18.75" customHeight="1">
      <c r="A23" s="182"/>
      <c r="B23" s="493"/>
      <c r="C23" s="494"/>
      <c r="D23" s="495"/>
      <c r="E23" s="476"/>
      <c r="F23" s="477"/>
      <c r="G23" s="477"/>
      <c r="H23" s="477"/>
      <c r="I23" s="477"/>
      <c r="J23" s="477"/>
      <c r="K23" s="478"/>
      <c r="L23" s="476"/>
      <c r="M23" s="477"/>
      <c r="N23" s="477"/>
      <c r="O23" s="477"/>
      <c r="P23" s="478"/>
      <c r="Q23" s="487"/>
      <c r="R23" s="488"/>
      <c r="S23" s="488"/>
      <c r="T23" s="488"/>
      <c r="U23" s="488"/>
      <c r="V23" s="501"/>
      <c r="W23" s="503"/>
      <c r="X23" s="494"/>
      <c r="Y23" s="495"/>
      <c r="Z23" s="476"/>
      <c r="AA23" s="477"/>
      <c r="AB23" s="477"/>
      <c r="AC23" s="477"/>
      <c r="AD23" s="477"/>
      <c r="AE23" s="477"/>
      <c r="AF23" s="477"/>
      <c r="AG23" s="478"/>
      <c r="AH23" s="476"/>
      <c r="AI23" s="477"/>
      <c r="AJ23" s="477"/>
      <c r="AK23" s="477"/>
      <c r="AL23" s="478"/>
      <c r="AM23" s="481"/>
      <c r="AN23" s="482"/>
      <c r="AO23" s="482"/>
      <c r="AP23" s="482"/>
      <c r="AQ23" s="482"/>
      <c r="AR23" s="483"/>
      <c r="AS23" s="487"/>
      <c r="AT23" s="488"/>
      <c r="AU23" s="488"/>
      <c r="AV23" s="488"/>
      <c r="AW23" s="488"/>
      <c r="AX23" s="489"/>
      <c r="AY23" s="453" t="s">
        <v>167</v>
      </c>
      <c r="AZ23" s="454"/>
      <c r="BA23" s="454"/>
      <c r="BB23" s="454"/>
      <c r="BC23" s="454"/>
      <c r="BD23" s="454"/>
      <c r="BE23" s="454"/>
      <c r="BF23" s="454"/>
      <c r="BG23" s="454"/>
      <c r="BH23" s="454"/>
      <c r="BI23" s="454"/>
      <c r="BJ23" s="454"/>
      <c r="BK23" s="454"/>
      <c r="BL23" s="454"/>
      <c r="BM23" s="455"/>
      <c r="BN23" s="461">
        <v>7954575</v>
      </c>
      <c r="BO23" s="462"/>
      <c r="BP23" s="462"/>
      <c r="BQ23" s="462"/>
      <c r="BR23" s="462"/>
      <c r="BS23" s="462"/>
      <c r="BT23" s="462"/>
      <c r="BU23" s="463"/>
      <c r="BV23" s="461">
        <v>7871346</v>
      </c>
      <c r="BW23" s="462"/>
      <c r="BX23" s="462"/>
      <c r="BY23" s="462"/>
      <c r="BZ23" s="462"/>
      <c r="CA23" s="462"/>
      <c r="CB23" s="462"/>
      <c r="CC23" s="463"/>
      <c r="CD23" s="196"/>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1"/>
      <c r="DK23" s="181"/>
      <c r="DL23" s="181"/>
      <c r="DM23" s="181"/>
      <c r="DN23" s="181"/>
      <c r="DO23" s="181"/>
    </row>
    <row r="24" spans="1:119" ht="18.75" customHeight="1" thickBot="1">
      <c r="A24" s="182"/>
      <c r="B24" s="493"/>
      <c r="C24" s="494"/>
      <c r="D24" s="495"/>
      <c r="E24" s="434" t="s">
        <v>168</v>
      </c>
      <c r="F24" s="435"/>
      <c r="G24" s="435"/>
      <c r="H24" s="435"/>
      <c r="I24" s="435"/>
      <c r="J24" s="435"/>
      <c r="K24" s="436"/>
      <c r="L24" s="437">
        <v>1</v>
      </c>
      <c r="M24" s="438"/>
      <c r="N24" s="438"/>
      <c r="O24" s="438"/>
      <c r="P24" s="439"/>
      <c r="Q24" s="437">
        <v>6849</v>
      </c>
      <c r="R24" s="438"/>
      <c r="S24" s="438"/>
      <c r="T24" s="438"/>
      <c r="U24" s="438"/>
      <c r="V24" s="439"/>
      <c r="W24" s="503"/>
      <c r="X24" s="494"/>
      <c r="Y24" s="495"/>
      <c r="Z24" s="434" t="s">
        <v>169</v>
      </c>
      <c r="AA24" s="435"/>
      <c r="AB24" s="435"/>
      <c r="AC24" s="435"/>
      <c r="AD24" s="435"/>
      <c r="AE24" s="435"/>
      <c r="AF24" s="435"/>
      <c r="AG24" s="436"/>
      <c r="AH24" s="437">
        <v>128</v>
      </c>
      <c r="AI24" s="438"/>
      <c r="AJ24" s="438"/>
      <c r="AK24" s="438"/>
      <c r="AL24" s="439"/>
      <c r="AM24" s="437">
        <v>386048</v>
      </c>
      <c r="AN24" s="438"/>
      <c r="AO24" s="438"/>
      <c r="AP24" s="438"/>
      <c r="AQ24" s="438"/>
      <c r="AR24" s="439"/>
      <c r="AS24" s="437">
        <v>3016</v>
      </c>
      <c r="AT24" s="438"/>
      <c r="AU24" s="438"/>
      <c r="AV24" s="438"/>
      <c r="AW24" s="438"/>
      <c r="AX24" s="440"/>
      <c r="AY24" s="428" t="s">
        <v>170</v>
      </c>
      <c r="AZ24" s="429"/>
      <c r="BA24" s="429"/>
      <c r="BB24" s="429"/>
      <c r="BC24" s="429"/>
      <c r="BD24" s="429"/>
      <c r="BE24" s="429"/>
      <c r="BF24" s="429"/>
      <c r="BG24" s="429"/>
      <c r="BH24" s="429"/>
      <c r="BI24" s="429"/>
      <c r="BJ24" s="429"/>
      <c r="BK24" s="429"/>
      <c r="BL24" s="429"/>
      <c r="BM24" s="430"/>
      <c r="BN24" s="461">
        <v>7531931</v>
      </c>
      <c r="BO24" s="462"/>
      <c r="BP24" s="462"/>
      <c r="BQ24" s="462"/>
      <c r="BR24" s="462"/>
      <c r="BS24" s="462"/>
      <c r="BT24" s="462"/>
      <c r="BU24" s="463"/>
      <c r="BV24" s="461">
        <v>7460617</v>
      </c>
      <c r="BW24" s="462"/>
      <c r="BX24" s="462"/>
      <c r="BY24" s="462"/>
      <c r="BZ24" s="462"/>
      <c r="CA24" s="462"/>
      <c r="CB24" s="462"/>
      <c r="CC24" s="463"/>
      <c r="CD24" s="196"/>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1"/>
      <c r="DK24" s="181"/>
      <c r="DL24" s="181"/>
      <c r="DM24" s="181"/>
      <c r="DN24" s="181"/>
      <c r="DO24" s="181"/>
    </row>
    <row r="25" spans="1:119" s="181" customFormat="1" ht="18.75" customHeight="1">
      <c r="A25" s="182"/>
      <c r="B25" s="493"/>
      <c r="C25" s="494"/>
      <c r="D25" s="495"/>
      <c r="E25" s="434" t="s">
        <v>171</v>
      </c>
      <c r="F25" s="435"/>
      <c r="G25" s="435"/>
      <c r="H25" s="435"/>
      <c r="I25" s="435"/>
      <c r="J25" s="435"/>
      <c r="K25" s="436"/>
      <c r="L25" s="437">
        <v>1</v>
      </c>
      <c r="M25" s="438"/>
      <c r="N25" s="438"/>
      <c r="O25" s="438"/>
      <c r="P25" s="439"/>
      <c r="Q25" s="437">
        <v>6000</v>
      </c>
      <c r="R25" s="438"/>
      <c r="S25" s="438"/>
      <c r="T25" s="438"/>
      <c r="U25" s="438"/>
      <c r="V25" s="439"/>
      <c r="W25" s="503"/>
      <c r="X25" s="494"/>
      <c r="Y25" s="495"/>
      <c r="Z25" s="434" t="s">
        <v>172</v>
      </c>
      <c r="AA25" s="435"/>
      <c r="AB25" s="435"/>
      <c r="AC25" s="435"/>
      <c r="AD25" s="435"/>
      <c r="AE25" s="435"/>
      <c r="AF25" s="435"/>
      <c r="AG25" s="436"/>
      <c r="AH25" s="437" t="s">
        <v>173</v>
      </c>
      <c r="AI25" s="438"/>
      <c r="AJ25" s="438"/>
      <c r="AK25" s="438"/>
      <c r="AL25" s="439"/>
      <c r="AM25" s="437" t="s">
        <v>174</v>
      </c>
      <c r="AN25" s="438"/>
      <c r="AO25" s="438"/>
      <c r="AP25" s="438"/>
      <c r="AQ25" s="438"/>
      <c r="AR25" s="439"/>
      <c r="AS25" s="437" t="s">
        <v>128</v>
      </c>
      <c r="AT25" s="438"/>
      <c r="AU25" s="438"/>
      <c r="AV25" s="438"/>
      <c r="AW25" s="438"/>
      <c r="AX25" s="440"/>
      <c r="AY25" s="453" t="s">
        <v>175</v>
      </c>
      <c r="AZ25" s="454"/>
      <c r="BA25" s="454"/>
      <c r="BB25" s="454"/>
      <c r="BC25" s="454"/>
      <c r="BD25" s="454"/>
      <c r="BE25" s="454"/>
      <c r="BF25" s="454"/>
      <c r="BG25" s="454"/>
      <c r="BH25" s="454"/>
      <c r="BI25" s="454"/>
      <c r="BJ25" s="454"/>
      <c r="BK25" s="454"/>
      <c r="BL25" s="454"/>
      <c r="BM25" s="455"/>
      <c r="BN25" s="456">
        <v>107757</v>
      </c>
      <c r="BO25" s="457"/>
      <c r="BP25" s="457"/>
      <c r="BQ25" s="457"/>
      <c r="BR25" s="457"/>
      <c r="BS25" s="457"/>
      <c r="BT25" s="457"/>
      <c r="BU25" s="458"/>
      <c r="BV25" s="456">
        <v>255799</v>
      </c>
      <c r="BW25" s="457"/>
      <c r="BX25" s="457"/>
      <c r="BY25" s="457"/>
      <c r="BZ25" s="457"/>
      <c r="CA25" s="457"/>
      <c r="CB25" s="457"/>
      <c r="CC25" s="458"/>
      <c r="CD25" s="196"/>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1" customFormat="1" ht="18.75" customHeight="1">
      <c r="A26" s="182"/>
      <c r="B26" s="493"/>
      <c r="C26" s="494"/>
      <c r="D26" s="495"/>
      <c r="E26" s="434" t="s">
        <v>176</v>
      </c>
      <c r="F26" s="435"/>
      <c r="G26" s="435"/>
      <c r="H26" s="435"/>
      <c r="I26" s="435"/>
      <c r="J26" s="435"/>
      <c r="K26" s="436"/>
      <c r="L26" s="437">
        <v>1</v>
      </c>
      <c r="M26" s="438"/>
      <c r="N26" s="438"/>
      <c r="O26" s="438"/>
      <c r="P26" s="439"/>
      <c r="Q26" s="437">
        <v>5670</v>
      </c>
      <c r="R26" s="438"/>
      <c r="S26" s="438"/>
      <c r="T26" s="438"/>
      <c r="U26" s="438"/>
      <c r="V26" s="439"/>
      <c r="W26" s="503"/>
      <c r="X26" s="494"/>
      <c r="Y26" s="495"/>
      <c r="Z26" s="434" t="s">
        <v>177</v>
      </c>
      <c r="AA26" s="516"/>
      <c r="AB26" s="516"/>
      <c r="AC26" s="516"/>
      <c r="AD26" s="516"/>
      <c r="AE26" s="516"/>
      <c r="AF26" s="516"/>
      <c r="AG26" s="517"/>
      <c r="AH26" s="437" t="s">
        <v>173</v>
      </c>
      <c r="AI26" s="438"/>
      <c r="AJ26" s="438"/>
      <c r="AK26" s="438"/>
      <c r="AL26" s="439"/>
      <c r="AM26" s="437" t="s">
        <v>174</v>
      </c>
      <c r="AN26" s="438"/>
      <c r="AO26" s="438"/>
      <c r="AP26" s="438"/>
      <c r="AQ26" s="438"/>
      <c r="AR26" s="439"/>
      <c r="AS26" s="437" t="s">
        <v>174</v>
      </c>
      <c r="AT26" s="438"/>
      <c r="AU26" s="438"/>
      <c r="AV26" s="438"/>
      <c r="AW26" s="438"/>
      <c r="AX26" s="440"/>
      <c r="AY26" s="470" t="s">
        <v>178</v>
      </c>
      <c r="AZ26" s="471"/>
      <c r="BA26" s="471"/>
      <c r="BB26" s="471"/>
      <c r="BC26" s="471"/>
      <c r="BD26" s="471"/>
      <c r="BE26" s="471"/>
      <c r="BF26" s="471"/>
      <c r="BG26" s="471"/>
      <c r="BH26" s="471"/>
      <c r="BI26" s="471"/>
      <c r="BJ26" s="471"/>
      <c r="BK26" s="471"/>
      <c r="BL26" s="471"/>
      <c r="BM26" s="472"/>
      <c r="BN26" s="461" t="s">
        <v>174</v>
      </c>
      <c r="BO26" s="462"/>
      <c r="BP26" s="462"/>
      <c r="BQ26" s="462"/>
      <c r="BR26" s="462"/>
      <c r="BS26" s="462"/>
      <c r="BT26" s="462"/>
      <c r="BU26" s="463"/>
      <c r="BV26" s="461" t="s">
        <v>174</v>
      </c>
      <c r="BW26" s="462"/>
      <c r="BX26" s="462"/>
      <c r="BY26" s="462"/>
      <c r="BZ26" s="462"/>
      <c r="CA26" s="462"/>
      <c r="CB26" s="462"/>
      <c r="CC26" s="463"/>
      <c r="CD26" s="196"/>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c r="A27" s="182"/>
      <c r="B27" s="493"/>
      <c r="C27" s="494"/>
      <c r="D27" s="495"/>
      <c r="E27" s="434" t="s">
        <v>179</v>
      </c>
      <c r="F27" s="435"/>
      <c r="G27" s="435"/>
      <c r="H27" s="435"/>
      <c r="I27" s="435"/>
      <c r="J27" s="435"/>
      <c r="K27" s="436"/>
      <c r="L27" s="437">
        <v>1</v>
      </c>
      <c r="M27" s="438"/>
      <c r="N27" s="438"/>
      <c r="O27" s="438"/>
      <c r="P27" s="439"/>
      <c r="Q27" s="437">
        <v>3040</v>
      </c>
      <c r="R27" s="438"/>
      <c r="S27" s="438"/>
      <c r="T27" s="438"/>
      <c r="U27" s="438"/>
      <c r="V27" s="439"/>
      <c r="W27" s="503"/>
      <c r="X27" s="494"/>
      <c r="Y27" s="495"/>
      <c r="Z27" s="434" t="s">
        <v>180</v>
      </c>
      <c r="AA27" s="435"/>
      <c r="AB27" s="435"/>
      <c r="AC27" s="435"/>
      <c r="AD27" s="435"/>
      <c r="AE27" s="435"/>
      <c r="AF27" s="435"/>
      <c r="AG27" s="436"/>
      <c r="AH27" s="437">
        <v>2</v>
      </c>
      <c r="AI27" s="438"/>
      <c r="AJ27" s="438"/>
      <c r="AK27" s="438"/>
      <c r="AL27" s="439"/>
      <c r="AM27" s="437" t="s">
        <v>181</v>
      </c>
      <c r="AN27" s="438"/>
      <c r="AO27" s="438"/>
      <c r="AP27" s="438"/>
      <c r="AQ27" s="438"/>
      <c r="AR27" s="439"/>
      <c r="AS27" s="437" t="s">
        <v>181</v>
      </c>
      <c r="AT27" s="438"/>
      <c r="AU27" s="438"/>
      <c r="AV27" s="438"/>
      <c r="AW27" s="438"/>
      <c r="AX27" s="440"/>
      <c r="AY27" s="467" t="s">
        <v>182</v>
      </c>
      <c r="AZ27" s="468"/>
      <c r="BA27" s="468"/>
      <c r="BB27" s="468"/>
      <c r="BC27" s="468"/>
      <c r="BD27" s="468"/>
      <c r="BE27" s="468"/>
      <c r="BF27" s="468"/>
      <c r="BG27" s="468"/>
      <c r="BH27" s="468"/>
      <c r="BI27" s="468"/>
      <c r="BJ27" s="468"/>
      <c r="BK27" s="468"/>
      <c r="BL27" s="468"/>
      <c r="BM27" s="469"/>
      <c r="BN27" s="464">
        <v>255800</v>
      </c>
      <c r="BO27" s="465"/>
      <c r="BP27" s="465"/>
      <c r="BQ27" s="465"/>
      <c r="BR27" s="465"/>
      <c r="BS27" s="465"/>
      <c r="BT27" s="465"/>
      <c r="BU27" s="466"/>
      <c r="BV27" s="464">
        <v>255693</v>
      </c>
      <c r="BW27" s="465"/>
      <c r="BX27" s="465"/>
      <c r="BY27" s="465"/>
      <c r="BZ27" s="465"/>
      <c r="CA27" s="465"/>
      <c r="CB27" s="465"/>
      <c r="CC27" s="466"/>
      <c r="CD27" s="198"/>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1"/>
      <c r="DK27" s="181"/>
      <c r="DL27" s="181"/>
      <c r="DM27" s="181"/>
      <c r="DN27" s="181"/>
      <c r="DO27" s="181"/>
    </row>
    <row r="28" spans="1:119" ht="18.75" customHeight="1">
      <c r="A28" s="182"/>
      <c r="B28" s="493"/>
      <c r="C28" s="494"/>
      <c r="D28" s="495"/>
      <c r="E28" s="434" t="s">
        <v>183</v>
      </c>
      <c r="F28" s="435"/>
      <c r="G28" s="435"/>
      <c r="H28" s="435"/>
      <c r="I28" s="435"/>
      <c r="J28" s="435"/>
      <c r="K28" s="436"/>
      <c r="L28" s="437">
        <v>1</v>
      </c>
      <c r="M28" s="438"/>
      <c r="N28" s="438"/>
      <c r="O28" s="438"/>
      <c r="P28" s="439"/>
      <c r="Q28" s="437">
        <v>2510</v>
      </c>
      <c r="R28" s="438"/>
      <c r="S28" s="438"/>
      <c r="T28" s="438"/>
      <c r="U28" s="438"/>
      <c r="V28" s="439"/>
      <c r="W28" s="503"/>
      <c r="X28" s="494"/>
      <c r="Y28" s="495"/>
      <c r="Z28" s="434" t="s">
        <v>184</v>
      </c>
      <c r="AA28" s="435"/>
      <c r="AB28" s="435"/>
      <c r="AC28" s="435"/>
      <c r="AD28" s="435"/>
      <c r="AE28" s="435"/>
      <c r="AF28" s="435"/>
      <c r="AG28" s="436"/>
      <c r="AH28" s="437" t="s">
        <v>174</v>
      </c>
      <c r="AI28" s="438"/>
      <c r="AJ28" s="438"/>
      <c r="AK28" s="438"/>
      <c r="AL28" s="439"/>
      <c r="AM28" s="437" t="s">
        <v>173</v>
      </c>
      <c r="AN28" s="438"/>
      <c r="AO28" s="438"/>
      <c r="AP28" s="438"/>
      <c r="AQ28" s="438"/>
      <c r="AR28" s="439"/>
      <c r="AS28" s="437" t="s">
        <v>173</v>
      </c>
      <c r="AT28" s="438"/>
      <c r="AU28" s="438"/>
      <c r="AV28" s="438"/>
      <c r="AW28" s="438"/>
      <c r="AX28" s="440"/>
      <c r="AY28" s="444" t="s">
        <v>185</v>
      </c>
      <c r="AZ28" s="445"/>
      <c r="BA28" s="445"/>
      <c r="BB28" s="446"/>
      <c r="BC28" s="453" t="s">
        <v>47</v>
      </c>
      <c r="BD28" s="454"/>
      <c r="BE28" s="454"/>
      <c r="BF28" s="454"/>
      <c r="BG28" s="454"/>
      <c r="BH28" s="454"/>
      <c r="BI28" s="454"/>
      <c r="BJ28" s="454"/>
      <c r="BK28" s="454"/>
      <c r="BL28" s="454"/>
      <c r="BM28" s="455"/>
      <c r="BN28" s="456">
        <v>829007</v>
      </c>
      <c r="BO28" s="457"/>
      <c r="BP28" s="457"/>
      <c r="BQ28" s="457"/>
      <c r="BR28" s="457"/>
      <c r="BS28" s="457"/>
      <c r="BT28" s="457"/>
      <c r="BU28" s="458"/>
      <c r="BV28" s="456">
        <v>800773</v>
      </c>
      <c r="BW28" s="457"/>
      <c r="BX28" s="457"/>
      <c r="BY28" s="457"/>
      <c r="BZ28" s="457"/>
      <c r="CA28" s="457"/>
      <c r="CB28" s="457"/>
      <c r="CC28" s="458"/>
      <c r="CD28" s="196"/>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1"/>
      <c r="DK28" s="181"/>
      <c r="DL28" s="181"/>
      <c r="DM28" s="181"/>
      <c r="DN28" s="181"/>
      <c r="DO28" s="181"/>
    </row>
    <row r="29" spans="1:119" ht="18.75" customHeight="1">
      <c r="A29" s="182"/>
      <c r="B29" s="493"/>
      <c r="C29" s="494"/>
      <c r="D29" s="495"/>
      <c r="E29" s="434" t="s">
        <v>186</v>
      </c>
      <c r="F29" s="435"/>
      <c r="G29" s="435"/>
      <c r="H29" s="435"/>
      <c r="I29" s="435"/>
      <c r="J29" s="435"/>
      <c r="K29" s="436"/>
      <c r="L29" s="437">
        <v>10</v>
      </c>
      <c r="M29" s="438"/>
      <c r="N29" s="438"/>
      <c r="O29" s="438"/>
      <c r="P29" s="439"/>
      <c r="Q29" s="437">
        <v>2304</v>
      </c>
      <c r="R29" s="438"/>
      <c r="S29" s="438"/>
      <c r="T29" s="438"/>
      <c r="U29" s="438"/>
      <c r="V29" s="439"/>
      <c r="W29" s="504"/>
      <c r="X29" s="505"/>
      <c r="Y29" s="506"/>
      <c r="Z29" s="434" t="s">
        <v>187</v>
      </c>
      <c r="AA29" s="435"/>
      <c r="AB29" s="435"/>
      <c r="AC29" s="435"/>
      <c r="AD29" s="435"/>
      <c r="AE29" s="435"/>
      <c r="AF29" s="435"/>
      <c r="AG29" s="436"/>
      <c r="AH29" s="437">
        <v>130</v>
      </c>
      <c r="AI29" s="438"/>
      <c r="AJ29" s="438"/>
      <c r="AK29" s="438"/>
      <c r="AL29" s="439"/>
      <c r="AM29" s="437">
        <v>394566</v>
      </c>
      <c r="AN29" s="438"/>
      <c r="AO29" s="438"/>
      <c r="AP29" s="438"/>
      <c r="AQ29" s="438"/>
      <c r="AR29" s="439"/>
      <c r="AS29" s="437">
        <v>3035</v>
      </c>
      <c r="AT29" s="438"/>
      <c r="AU29" s="438"/>
      <c r="AV29" s="438"/>
      <c r="AW29" s="438"/>
      <c r="AX29" s="440"/>
      <c r="AY29" s="447"/>
      <c r="AZ29" s="448"/>
      <c r="BA29" s="448"/>
      <c r="BB29" s="449"/>
      <c r="BC29" s="441" t="s">
        <v>188</v>
      </c>
      <c r="BD29" s="442"/>
      <c r="BE29" s="442"/>
      <c r="BF29" s="442"/>
      <c r="BG29" s="442"/>
      <c r="BH29" s="442"/>
      <c r="BI29" s="442"/>
      <c r="BJ29" s="442"/>
      <c r="BK29" s="442"/>
      <c r="BL29" s="442"/>
      <c r="BM29" s="443"/>
      <c r="BN29" s="461">
        <v>1591768</v>
      </c>
      <c r="BO29" s="462"/>
      <c r="BP29" s="462"/>
      <c r="BQ29" s="462"/>
      <c r="BR29" s="462"/>
      <c r="BS29" s="462"/>
      <c r="BT29" s="462"/>
      <c r="BU29" s="463"/>
      <c r="BV29" s="461">
        <v>1590585</v>
      </c>
      <c r="BW29" s="462"/>
      <c r="BX29" s="462"/>
      <c r="BY29" s="462"/>
      <c r="BZ29" s="462"/>
      <c r="CA29" s="462"/>
      <c r="CB29" s="462"/>
      <c r="CC29" s="463"/>
      <c r="CD29" s="198"/>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1"/>
      <c r="DK29" s="181"/>
      <c r="DL29" s="181"/>
      <c r="DM29" s="181"/>
      <c r="DN29" s="181"/>
      <c r="DO29" s="181"/>
    </row>
    <row r="30" spans="1:119" ht="18.75" customHeight="1" thickBot="1">
      <c r="A30" s="182"/>
      <c r="B30" s="496"/>
      <c r="C30" s="497"/>
      <c r="D30" s="498"/>
      <c r="E30" s="507"/>
      <c r="F30" s="508"/>
      <c r="G30" s="508"/>
      <c r="H30" s="508"/>
      <c r="I30" s="508"/>
      <c r="J30" s="508"/>
      <c r="K30" s="509"/>
      <c r="L30" s="510"/>
      <c r="M30" s="511"/>
      <c r="N30" s="511"/>
      <c r="O30" s="511"/>
      <c r="P30" s="512"/>
      <c r="Q30" s="510"/>
      <c r="R30" s="511"/>
      <c r="S30" s="511"/>
      <c r="T30" s="511"/>
      <c r="U30" s="511"/>
      <c r="V30" s="512"/>
      <c r="W30" s="513" t="s">
        <v>189</v>
      </c>
      <c r="X30" s="514"/>
      <c r="Y30" s="514"/>
      <c r="Z30" s="514"/>
      <c r="AA30" s="514"/>
      <c r="AB30" s="514"/>
      <c r="AC30" s="514"/>
      <c r="AD30" s="514"/>
      <c r="AE30" s="514"/>
      <c r="AF30" s="514"/>
      <c r="AG30" s="515"/>
      <c r="AH30" s="425">
        <v>96.2</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49</v>
      </c>
      <c r="BD30" s="429"/>
      <c r="BE30" s="429"/>
      <c r="BF30" s="429"/>
      <c r="BG30" s="429"/>
      <c r="BH30" s="429"/>
      <c r="BI30" s="429"/>
      <c r="BJ30" s="429"/>
      <c r="BK30" s="429"/>
      <c r="BL30" s="429"/>
      <c r="BM30" s="430"/>
      <c r="BN30" s="464">
        <v>825675</v>
      </c>
      <c r="BO30" s="465"/>
      <c r="BP30" s="465"/>
      <c r="BQ30" s="465"/>
      <c r="BR30" s="465"/>
      <c r="BS30" s="465"/>
      <c r="BT30" s="465"/>
      <c r="BU30" s="466"/>
      <c r="BV30" s="464">
        <v>909658</v>
      </c>
      <c r="BW30" s="465"/>
      <c r="BX30" s="465"/>
      <c r="BY30" s="465"/>
      <c r="BZ30" s="465"/>
      <c r="CA30" s="465"/>
      <c r="CB30" s="465"/>
      <c r="CC30" s="466"/>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c r="A32" s="182"/>
      <c r="B32" s="208"/>
      <c r="C32" s="209" t="s">
        <v>190</v>
      </c>
      <c r="D32" s="209"/>
      <c r="E32" s="209"/>
      <c r="F32" s="206"/>
      <c r="G32" s="206"/>
      <c r="H32" s="206"/>
      <c r="I32" s="206"/>
      <c r="J32" s="206"/>
      <c r="K32" s="206"/>
      <c r="L32" s="206"/>
      <c r="M32" s="206"/>
      <c r="N32" s="206"/>
      <c r="O32" s="206"/>
      <c r="P32" s="206"/>
      <c r="Q32" s="206"/>
      <c r="R32" s="206"/>
      <c r="S32" s="206"/>
      <c r="T32" s="206"/>
      <c r="U32" s="206" t="s">
        <v>191</v>
      </c>
      <c r="V32" s="206"/>
      <c r="W32" s="206"/>
      <c r="X32" s="206"/>
      <c r="Y32" s="206"/>
      <c r="Z32" s="206"/>
      <c r="AA32" s="206"/>
      <c r="AB32" s="206"/>
      <c r="AC32" s="206"/>
      <c r="AD32" s="206"/>
      <c r="AE32" s="206"/>
      <c r="AF32" s="206"/>
      <c r="AG32" s="206"/>
      <c r="AH32" s="206"/>
      <c r="AI32" s="206"/>
      <c r="AJ32" s="206"/>
      <c r="AK32" s="206"/>
      <c r="AL32" s="206"/>
      <c r="AM32" s="210" t="s">
        <v>192</v>
      </c>
      <c r="AN32" s="206"/>
      <c r="AO32" s="206"/>
      <c r="AP32" s="206"/>
      <c r="AQ32" s="206"/>
      <c r="AR32" s="206"/>
      <c r="AS32" s="210"/>
      <c r="AT32" s="210"/>
      <c r="AU32" s="210"/>
      <c r="AV32" s="210"/>
      <c r="AW32" s="210"/>
      <c r="AX32" s="210"/>
      <c r="AY32" s="210"/>
      <c r="AZ32" s="210"/>
      <c r="BA32" s="210"/>
      <c r="BB32" s="206"/>
      <c r="BC32" s="210"/>
      <c r="BD32" s="206"/>
      <c r="BE32" s="210" t="s">
        <v>193</v>
      </c>
      <c r="BF32" s="206"/>
      <c r="BG32" s="206"/>
      <c r="BH32" s="206"/>
      <c r="BI32" s="206"/>
      <c r="BJ32" s="210"/>
      <c r="BK32" s="210"/>
      <c r="BL32" s="210"/>
      <c r="BM32" s="210"/>
      <c r="BN32" s="210"/>
      <c r="BO32" s="210"/>
      <c r="BP32" s="210"/>
      <c r="BQ32" s="210"/>
      <c r="BR32" s="206"/>
      <c r="BS32" s="206"/>
      <c r="BT32" s="206"/>
      <c r="BU32" s="206"/>
      <c r="BV32" s="206"/>
      <c r="BW32" s="206" t="s">
        <v>194</v>
      </c>
      <c r="BX32" s="206"/>
      <c r="BY32" s="206"/>
      <c r="BZ32" s="206"/>
      <c r="CA32" s="206"/>
      <c r="CB32" s="210"/>
      <c r="CC32" s="210"/>
      <c r="CD32" s="210"/>
      <c r="CE32" s="210"/>
      <c r="CF32" s="210"/>
      <c r="CG32" s="210"/>
      <c r="CH32" s="210"/>
      <c r="CI32" s="210"/>
      <c r="CJ32" s="210"/>
      <c r="CK32" s="210"/>
      <c r="CL32" s="210"/>
      <c r="CM32" s="210"/>
      <c r="CN32" s="210"/>
      <c r="CO32" s="210" t="s">
        <v>195</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c r="A33" s="182"/>
      <c r="B33" s="208"/>
      <c r="C33" s="424" t="s">
        <v>196</v>
      </c>
      <c r="D33" s="424"/>
      <c r="E33" s="423" t="s">
        <v>197</v>
      </c>
      <c r="F33" s="423"/>
      <c r="G33" s="423"/>
      <c r="H33" s="423"/>
      <c r="I33" s="423"/>
      <c r="J33" s="423"/>
      <c r="K33" s="423"/>
      <c r="L33" s="423"/>
      <c r="M33" s="423"/>
      <c r="N33" s="423"/>
      <c r="O33" s="423"/>
      <c r="P33" s="423"/>
      <c r="Q33" s="423"/>
      <c r="R33" s="423"/>
      <c r="S33" s="423"/>
      <c r="T33" s="211"/>
      <c r="U33" s="424" t="s">
        <v>196</v>
      </c>
      <c r="V33" s="424"/>
      <c r="W33" s="423" t="s">
        <v>197</v>
      </c>
      <c r="X33" s="423"/>
      <c r="Y33" s="423"/>
      <c r="Z33" s="423"/>
      <c r="AA33" s="423"/>
      <c r="AB33" s="423"/>
      <c r="AC33" s="423"/>
      <c r="AD33" s="423"/>
      <c r="AE33" s="423"/>
      <c r="AF33" s="423"/>
      <c r="AG33" s="423"/>
      <c r="AH33" s="423"/>
      <c r="AI33" s="423"/>
      <c r="AJ33" s="423"/>
      <c r="AK33" s="423"/>
      <c r="AL33" s="211"/>
      <c r="AM33" s="424" t="s">
        <v>196</v>
      </c>
      <c r="AN33" s="424"/>
      <c r="AO33" s="423" t="s">
        <v>197</v>
      </c>
      <c r="AP33" s="423"/>
      <c r="AQ33" s="423"/>
      <c r="AR33" s="423"/>
      <c r="AS33" s="423"/>
      <c r="AT33" s="423"/>
      <c r="AU33" s="423"/>
      <c r="AV33" s="423"/>
      <c r="AW33" s="423"/>
      <c r="AX33" s="423"/>
      <c r="AY33" s="423"/>
      <c r="AZ33" s="423"/>
      <c r="BA33" s="423"/>
      <c r="BB33" s="423"/>
      <c r="BC33" s="423"/>
      <c r="BD33" s="212"/>
      <c r="BE33" s="423" t="s">
        <v>198</v>
      </c>
      <c r="BF33" s="423"/>
      <c r="BG33" s="423" t="s">
        <v>199</v>
      </c>
      <c r="BH33" s="423"/>
      <c r="BI33" s="423"/>
      <c r="BJ33" s="423"/>
      <c r="BK33" s="423"/>
      <c r="BL33" s="423"/>
      <c r="BM33" s="423"/>
      <c r="BN33" s="423"/>
      <c r="BO33" s="423"/>
      <c r="BP33" s="423"/>
      <c r="BQ33" s="423"/>
      <c r="BR33" s="423"/>
      <c r="BS33" s="423"/>
      <c r="BT33" s="423"/>
      <c r="BU33" s="423"/>
      <c r="BV33" s="212"/>
      <c r="BW33" s="424" t="s">
        <v>198</v>
      </c>
      <c r="BX33" s="424"/>
      <c r="BY33" s="423" t="s">
        <v>200</v>
      </c>
      <c r="BZ33" s="423"/>
      <c r="CA33" s="423"/>
      <c r="CB33" s="423"/>
      <c r="CC33" s="423"/>
      <c r="CD33" s="423"/>
      <c r="CE33" s="423"/>
      <c r="CF33" s="423"/>
      <c r="CG33" s="423"/>
      <c r="CH33" s="423"/>
      <c r="CI33" s="423"/>
      <c r="CJ33" s="423"/>
      <c r="CK33" s="423"/>
      <c r="CL33" s="423"/>
      <c r="CM33" s="423"/>
      <c r="CN33" s="211"/>
      <c r="CO33" s="424" t="s">
        <v>201</v>
      </c>
      <c r="CP33" s="424"/>
      <c r="CQ33" s="423" t="s">
        <v>202</v>
      </c>
      <c r="CR33" s="423"/>
      <c r="CS33" s="423"/>
      <c r="CT33" s="423"/>
      <c r="CU33" s="423"/>
      <c r="CV33" s="423"/>
      <c r="CW33" s="423"/>
      <c r="CX33" s="423"/>
      <c r="CY33" s="423"/>
      <c r="CZ33" s="423"/>
      <c r="DA33" s="423"/>
      <c r="DB33" s="423"/>
      <c r="DC33" s="423"/>
      <c r="DD33" s="423"/>
      <c r="DE33" s="423"/>
      <c r="DF33" s="211"/>
      <c r="DG33" s="422" t="s">
        <v>203</v>
      </c>
      <c r="DH33" s="422"/>
      <c r="DI33" s="213"/>
      <c r="DJ33" s="181"/>
      <c r="DK33" s="181"/>
      <c r="DL33" s="181"/>
      <c r="DM33" s="181"/>
      <c r="DN33" s="181"/>
      <c r="DO33" s="181"/>
    </row>
    <row r="34" spans="1:119" ht="32.25" customHeight="1">
      <c r="A34" s="182"/>
      <c r="B34" s="208"/>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9"/>
      <c r="U34" s="420">
        <f>IF(W34="","",MAX(C34:D43)+1)</f>
        <v>2</v>
      </c>
      <c r="V34" s="420"/>
      <c r="W34" s="419" t="str">
        <f>IF('各会計、関係団体の財政状況及び健全化判断比率'!B28="","",'各会計、関係団体の財政状況及び健全化判断比率'!B28)</f>
        <v>国民健康保険事業勘定特別会計</v>
      </c>
      <c r="X34" s="419"/>
      <c r="Y34" s="419"/>
      <c r="Z34" s="419"/>
      <c r="AA34" s="419"/>
      <c r="AB34" s="419"/>
      <c r="AC34" s="419"/>
      <c r="AD34" s="419"/>
      <c r="AE34" s="419"/>
      <c r="AF34" s="419"/>
      <c r="AG34" s="419"/>
      <c r="AH34" s="419"/>
      <c r="AI34" s="419"/>
      <c r="AJ34" s="419"/>
      <c r="AK34" s="419"/>
      <c r="AL34" s="209"/>
      <c r="AM34" s="420">
        <f>IF(AO34="","",MAX(C34:D43,U34:V43)+1)</f>
        <v>5</v>
      </c>
      <c r="AN34" s="420"/>
      <c r="AO34" s="419" t="str">
        <f>IF('各会計、関係団体の財政状況及び健全化判断比率'!B31="","",'各会計、関係団体の財政状況及び健全化判断比率'!B31)</f>
        <v>水道事業</v>
      </c>
      <c r="AP34" s="419"/>
      <c r="AQ34" s="419"/>
      <c r="AR34" s="419"/>
      <c r="AS34" s="419"/>
      <c r="AT34" s="419"/>
      <c r="AU34" s="419"/>
      <c r="AV34" s="419"/>
      <c r="AW34" s="419"/>
      <c r="AX34" s="419"/>
      <c r="AY34" s="419"/>
      <c r="AZ34" s="419"/>
      <c r="BA34" s="419"/>
      <c r="BB34" s="419"/>
      <c r="BC34" s="419"/>
      <c r="BD34" s="209"/>
      <c r="BE34" s="420">
        <f>IF(BG34="","",MAX(C34:D43,U34:V43,AM34:AN43)+1)</f>
        <v>6</v>
      </c>
      <c r="BF34" s="420"/>
      <c r="BG34" s="419" t="str">
        <f>IF('各会計、関係団体の財政状況及び健全化判断比率'!B32="","",'各会計、関係団体の財政状況及び健全化判断比率'!B32)</f>
        <v>と畜場特別会計</v>
      </c>
      <c r="BH34" s="419"/>
      <c r="BI34" s="419"/>
      <c r="BJ34" s="419"/>
      <c r="BK34" s="419"/>
      <c r="BL34" s="419"/>
      <c r="BM34" s="419"/>
      <c r="BN34" s="419"/>
      <c r="BO34" s="419"/>
      <c r="BP34" s="419"/>
      <c r="BQ34" s="419"/>
      <c r="BR34" s="419"/>
      <c r="BS34" s="419"/>
      <c r="BT34" s="419"/>
      <c r="BU34" s="419"/>
      <c r="BV34" s="209"/>
      <c r="BW34" s="420">
        <f>IF(BY34="","",MAX(C34:D43,U34:V43,AM34:AN43,BE34:BF43)+1)</f>
        <v>7</v>
      </c>
      <c r="BX34" s="420"/>
      <c r="BY34" s="419" t="str">
        <f>IF('各会計、関係団体の財政状況及び健全化判断比率'!B68="","",'各会計、関係団体の財政状況及び健全化判断比率'!B68)</f>
        <v>鹿児島県市町村総合事務組合</v>
      </c>
      <c r="BZ34" s="419"/>
      <c r="CA34" s="419"/>
      <c r="CB34" s="419"/>
      <c r="CC34" s="419"/>
      <c r="CD34" s="419"/>
      <c r="CE34" s="419"/>
      <c r="CF34" s="419"/>
      <c r="CG34" s="419"/>
      <c r="CH34" s="419"/>
      <c r="CI34" s="419"/>
      <c r="CJ34" s="419"/>
      <c r="CK34" s="419"/>
      <c r="CL34" s="419"/>
      <c r="CM34" s="419"/>
      <c r="CN34" s="209"/>
      <c r="CO34" s="420">
        <f>IF(CQ34="","",MAX(C34:D43,U34:V43,AM34:AN43,BE34:BF43,BW34:BX43)+1)</f>
        <v>15</v>
      </c>
      <c r="CP34" s="420"/>
      <c r="CQ34" s="419" t="str">
        <f>IF('各会計、関係団体の財政状況及び健全化判断比率'!BS7="","",'各会計、関係団体の財政状況及び健全化判断比率'!BS7)</f>
        <v>種子島農業公社</v>
      </c>
      <c r="CR34" s="419"/>
      <c r="CS34" s="419"/>
      <c r="CT34" s="419"/>
      <c r="CU34" s="419"/>
      <c r="CV34" s="419"/>
      <c r="CW34" s="419"/>
      <c r="CX34" s="419"/>
      <c r="CY34" s="419"/>
      <c r="CZ34" s="419"/>
      <c r="DA34" s="419"/>
      <c r="DB34" s="419"/>
      <c r="DC34" s="419"/>
      <c r="DD34" s="419"/>
      <c r="DE34" s="419"/>
      <c r="DF34" s="206"/>
      <c r="DG34" s="421" t="str">
        <f>IF('各会計、関係団体の財政状況及び健全化判断比率'!BR7="","",'各会計、関係団体の財政状況及び健全化判断比率'!BR7)</f>
        <v>○</v>
      </c>
      <c r="DH34" s="421"/>
      <c r="DI34" s="213"/>
      <c r="DJ34" s="181"/>
      <c r="DK34" s="181"/>
      <c r="DL34" s="181"/>
      <c r="DM34" s="181"/>
      <c r="DN34" s="181"/>
      <c r="DO34" s="181"/>
    </row>
    <row r="35" spans="1:119" ht="32.25" customHeight="1">
      <c r="A35" s="182"/>
      <c r="B35" s="208"/>
      <c r="C35" s="420" t="str">
        <f>IF(E35="","",C34+1)</f>
        <v/>
      </c>
      <c r="D35" s="420"/>
      <c r="E35" s="419" t="str">
        <f>IF('各会計、関係団体の財政状況及び健全化判断比率'!B8="","",'各会計、関係団体の財政状況及び健全化判断比率'!B8)</f>
        <v/>
      </c>
      <c r="F35" s="419"/>
      <c r="G35" s="419"/>
      <c r="H35" s="419"/>
      <c r="I35" s="419"/>
      <c r="J35" s="419"/>
      <c r="K35" s="419"/>
      <c r="L35" s="419"/>
      <c r="M35" s="419"/>
      <c r="N35" s="419"/>
      <c r="O35" s="419"/>
      <c r="P35" s="419"/>
      <c r="Q35" s="419"/>
      <c r="R35" s="419"/>
      <c r="S35" s="419"/>
      <c r="T35" s="209"/>
      <c r="U35" s="420">
        <f>IF(W35="","",U34+1)</f>
        <v>3</v>
      </c>
      <c r="V35" s="420"/>
      <c r="W35" s="419" t="str">
        <f>IF('各会計、関係団体の財政状況及び健全化判断比率'!B29="","",'各会計、関係団体の財政状況及び健全化判断比率'!B29)</f>
        <v>介護保険事業勘定特別会計</v>
      </c>
      <c r="X35" s="419"/>
      <c r="Y35" s="419"/>
      <c r="Z35" s="419"/>
      <c r="AA35" s="419"/>
      <c r="AB35" s="419"/>
      <c r="AC35" s="419"/>
      <c r="AD35" s="419"/>
      <c r="AE35" s="419"/>
      <c r="AF35" s="419"/>
      <c r="AG35" s="419"/>
      <c r="AH35" s="419"/>
      <c r="AI35" s="419"/>
      <c r="AJ35" s="419"/>
      <c r="AK35" s="419"/>
      <c r="AL35" s="209"/>
      <c r="AM35" s="420" t="str">
        <f t="shared" ref="AM35:AM43" si="0">IF(AO35="","",AM34+1)</f>
        <v/>
      </c>
      <c r="AN35" s="420"/>
      <c r="AO35" s="419"/>
      <c r="AP35" s="419"/>
      <c r="AQ35" s="419"/>
      <c r="AR35" s="419"/>
      <c r="AS35" s="419"/>
      <c r="AT35" s="419"/>
      <c r="AU35" s="419"/>
      <c r="AV35" s="419"/>
      <c r="AW35" s="419"/>
      <c r="AX35" s="419"/>
      <c r="AY35" s="419"/>
      <c r="AZ35" s="419"/>
      <c r="BA35" s="419"/>
      <c r="BB35" s="419"/>
      <c r="BC35" s="419"/>
      <c r="BD35" s="209"/>
      <c r="BE35" s="420" t="str">
        <f t="shared" ref="BE35:BE43" si="1">IF(BG35="","",BE34+1)</f>
        <v/>
      </c>
      <c r="BF35" s="420"/>
      <c r="BG35" s="419"/>
      <c r="BH35" s="419"/>
      <c r="BI35" s="419"/>
      <c r="BJ35" s="419"/>
      <c r="BK35" s="419"/>
      <c r="BL35" s="419"/>
      <c r="BM35" s="419"/>
      <c r="BN35" s="419"/>
      <c r="BO35" s="419"/>
      <c r="BP35" s="419"/>
      <c r="BQ35" s="419"/>
      <c r="BR35" s="419"/>
      <c r="BS35" s="419"/>
      <c r="BT35" s="419"/>
      <c r="BU35" s="419"/>
      <c r="BV35" s="209"/>
      <c r="BW35" s="420">
        <f t="shared" ref="BW35:BW43" si="2">IF(BY35="","",BW34+1)</f>
        <v>8</v>
      </c>
      <c r="BX35" s="420"/>
      <c r="BY35" s="419" t="str">
        <f>IF('各会計、関係団体の財政状況及び健全化判断比率'!B69="","",'各会計、関係団体の財政状況及び健全化判断比率'!B69)</f>
        <v>中南衛生管理組合</v>
      </c>
      <c r="BZ35" s="419"/>
      <c r="CA35" s="419"/>
      <c r="CB35" s="419"/>
      <c r="CC35" s="419"/>
      <c r="CD35" s="419"/>
      <c r="CE35" s="419"/>
      <c r="CF35" s="419"/>
      <c r="CG35" s="419"/>
      <c r="CH35" s="419"/>
      <c r="CI35" s="419"/>
      <c r="CJ35" s="419"/>
      <c r="CK35" s="419"/>
      <c r="CL35" s="419"/>
      <c r="CM35" s="419"/>
      <c r="CN35" s="209"/>
      <c r="CO35" s="420">
        <f t="shared" ref="CO35:CO43" si="3">IF(CQ35="","",CO34+1)</f>
        <v>16</v>
      </c>
      <c r="CP35" s="420"/>
      <c r="CQ35" s="419" t="str">
        <f>IF('各会計、関係団体の財政状況及び健全化判断比率'!BS8="","",'各会計、関係団体の財政状況及び健全化判断比率'!BS8)</f>
        <v>種子島空港ターミナルビル</v>
      </c>
      <c r="CR35" s="419"/>
      <c r="CS35" s="419"/>
      <c r="CT35" s="419"/>
      <c r="CU35" s="419"/>
      <c r="CV35" s="419"/>
      <c r="CW35" s="419"/>
      <c r="CX35" s="419"/>
      <c r="CY35" s="419"/>
      <c r="CZ35" s="419"/>
      <c r="DA35" s="419"/>
      <c r="DB35" s="419"/>
      <c r="DC35" s="419"/>
      <c r="DD35" s="419"/>
      <c r="DE35" s="419"/>
      <c r="DF35" s="206"/>
      <c r="DG35" s="421" t="str">
        <f>IF('各会計、関係団体の財政状況及び健全化判断比率'!BR8="","",'各会計、関係団体の財政状況及び健全化判断比率'!BR8)</f>
        <v>○</v>
      </c>
      <c r="DH35" s="421"/>
      <c r="DI35" s="213"/>
      <c r="DJ35" s="181"/>
      <c r="DK35" s="181"/>
      <c r="DL35" s="181"/>
      <c r="DM35" s="181"/>
      <c r="DN35" s="181"/>
      <c r="DO35" s="181"/>
    </row>
    <row r="36" spans="1:119" ht="32.25" customHeight="1">
      <c r="A36" s="182"/>
      <c r="B36" s="208"/>
      <c r="C36" s="420" t="str">
        <f>IF(E36="","",C35+1)</f>
        <v/>
      </c>
      <c r="D36" s="420"/>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209"/>
      <c r="U36" s="420">
        <f t="shared" ref="U36:U43" si="4">IF(W36="","",U35+1)</f>
        <v>4</v>
      </c>
      <c r="V36" s="420"/>
      <c r="W36" s="419" t="str">
        <f>IF('各会計、関係団体の財政状況及び健全化判断比率'!B30="","",'各会計、関係団体の財政状況及び健全化判断比率'!B30)</f>
        <v>後期高齢者医療特別会計</v>
      </c>
      <c r="X36" s="419"/>
      <c r="Y36" s="419"/>
      <c r="Z36" s="419"/>
      <c r="AA36" s="419"/>
      <c r="AB36" s="419"/>
      <c r="AC36" s="419"/>
      <c r="AD36" s="419"/>
      <c r="AE36" s="419"/>
      <c r="AF36" s="419"/>
      <c r="AG36" s="419"/>
      <c r="AH36" s="419"/>
      <c r="AI36" s="419"/>
      <c r="AJ36" s="419"/>
      <c r="AK36" s="419"/>
      <c r="AL36" s="209"/>
      <c r="AM36" s="420" t="str">
        <f t="shared" si="0"/>
        <v/>
      </c>
      <c r="AN36" s="420"/>
      <c r="AO36" s="419"/>
      <c r="AP36" s="419"/>
      <c r="AQ36" s="419"/>
      <c r="AR36" s="419"/>
      <c r="AS36" s="419"/>
      <c r="AT36" s="419"/>
      <c r="AU36" s="419"/>
      <c r="AV36" s="419"/>
      <c r="AW36" s="419"/>
      <c r="AX36" s="419"/>
      <c r="AY36" s="419"/>
      <c r="AZ36" s="419"/>
      <c r="BA36" s="419"/>
      <c r="BB36" s="419"/>
      <c r="BC36" s="419"/>
      <c r="BD36" s="209"/>
      <c r="BE36" s="420" t="str">
        <f t="shared" si="1"/>
        <v/>
      </c>
      <c r="BF36" s="420"/>
      <c r="BG36" s="419"/>
      <c r="BH36" s="419"/>
      <c r="BI36" s="419"/>
      <c r="BJ36" s="419"/>
      <c r="BK36" s="419"/>
      <c r="BL36" s="419"/>
      <c r="BM36" s="419"/>
      <c r="BN36" s="419"/>
      <c r="BO36" s="419"/>
      <c r="BP36" s="419"/>
      <c r="BQ36" s="419"/>
      <c r="BR36" s="419"/>
      <c r="BS36" s="419"/>
      <c r="BT36" s="419"/>
      <c r="BU36" s="419"/>
      <c r="BV36" s="209"/>
      <c r="BW36" s="420">
        <f t="shared" si="2"/>
        <v>9</v>
      </c>
      <c r="BX36" s="420"/>
      <c r="BY36" s="419" t="str">
        <f>IF('各会計、関係団体の財政状況及び健全化判断比率'!B70="","",'各会計、関係団体の財政状況及び健全化判断比率'!B70)</f>
        <v>熊毛地区消防組合</v>
      </c>
      <c r="BZ36" s="419"/>
      <c r="CA36" s="419"/>
      <c r="CB36" s="419"/>
      <c r="CC36" s="419"/>
      <c r="CD36" s="419"/>
      <c r="CE36" s="419"/>
      <c r="CF36" s="419"/>
      <c r="CG36" s="419"/>
      <c r="CH36" s="419"/>
      <c r="CI36" s="419"/>
      <c r="CJ36" s="419"/>
      <c r="CK36" s="419"/>
      <c r="CL36" s="419"/>
      <c r="CM36" s="419"/>
      <c r="CN36" s="209"/>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6"/>
      <c r="DG36" s="421" t="str">
        <f>IF('各会計、関係団体の財政状況及び健全化判断比率'!BR9="","",'各会計、関係団体の財政状況及び健全化判断比率'!BR9)</f>
        <v/>
      </c>
      <c r="DH36" s="421"/>
      <c r="DI36" s="213"/>
      <c r="DJ36" s="181"/>
      <c r="DK36" s="181"/>
      <c r="DL36" s="181"/>
      <c r="DM36" s="181"/>
      <c r="DN36" s="181"/>
      <c r="DO36" s="181"/>
    </row>
    <row r="37" spans="1:119" ht="32.25" customHeight="1">
      <c r="A37" s="182"/>
      <c r="B37" s="208"/>
      <c r="C37" s="420" t="str">
        <f>IF(E37="","",C36+1)</f>
        <v/>
      </c>
      <c r="D37" s="420"/>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209"/>
      <c r="U37" s="420" t="str">
        <f t="shared" si="4"/>
        <v/>
      </c>
      <c r="V37" s="420"/>
      <c r="W37" s="419"/>
      <c r="X37" s="419"/>
      <c r="Y37" s="419"/>
      <c r="Z37" s="419"/>
      <c r="AA37" s="419"/>
      <c r="AB37" s="419"/>
      <c r="AC37" s="419"/>
      <c r="AD37" s="419"/>
      <c r="AE37" s="419"/>
      <c r="AF37" s="419"/>
      <c r="AG37" s="419"/>
      <c r="AH37" s="419"/>
      <c r="AI37" s="419"/>
      <c r="AJ37" s="419"/>
      <c r="AK37" s="419"/>
      <c r="AL37" s="209"/>
      <c r="AM37" s="420" t="str">
        <f t="shared" si="0"/>
        <v/>
      </c>
      <c r="AN37" s="420"/>
      <c r="AO37" s="419"/>
      <c r="AP37" s="419"/>
      <c r="AQ37" s="419"/>
      <c r="AR37" s="419"/>
      <c r="AS37" s="419"/>
      <c r="AT37" s="419"/>
      <c r="AU37" s="419"/>
      <c r="AV37" s="419"/>
      <c r="AW37" s="419"/>
      <c r="AX37" s="419"/>
      <c r="AY37" s="419"/>
      <c r="AZ37" s="419"/>
      <c r="BA37" s="419"/>
      <c r="BB37" s="419"/>
      <c r="BC37" s="419"/>
      <c r="BD37" s="209"/>
      <c r="BE37" s="420" t="str">
        <f t="shared" si="1"/>
        <v/>
      </c>
      <c r="BF37" s="420"/>
      <c r="BG37" s="419"/>
      <c r="BH37" s="419"/>
      <c r="BI37" s="419"/>
      <c r="BJ37" s="419"/>
      <c r="BK37" s="419"/>
      <c r="BL37" s="419"/>
      <c r="BM37" s="419"/>
      <c r="BN37" s="419"/>
      <c r="BO37" s="419"/>
      <c r="BP37" s="419"/>
      <c r="BQ37" s="419"/>
      <c r="BR37" s="419"/>
      <c r="BS37" s="419"/>
      <c r="BT37" s="419"/>
      <c r="BU37" s="419"/>
      <c r="BV37" s="209"/>
      <c r="BW37" s="420">
        <f t="shared" si="2"/>
        <v>10</v>
      </c>
      <c r="BX37" s="420"/>
      <c r="BY37" s="419" t="str">
        <f>IF('各会計、関係団体の財政状況及び健全化判断比率'!B71="","",'各会計、関係団体の財政状況及び健全化判断比率'!B71)</f>
        <v>種子島地区広域事務組合</v>
      </c>
      <c r="BZ37" s="419"/>
      <c r="CA37" s="419"/>
      <c r="CB37" s="419"/>
      <c r="CC37" s="419"/>
      <c r="CD37" s="419"/>
      <c r="CE37" s="419"/>
      <c r="CF37" s="419"/>
      <c r="CG37" s="419"/>
      <c r="CH37" s="419"/>
      <c r="CI37" s="419"/>
      <c r="CJ37" s="419"/>
      <c r="CK37" s="419"/>
      <c r="CL37" s="419"/>
      <c r="CM37" s="419"/>
      <c r="CN37" s="209"/>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6"/>
      <c r="DG37" s="421" t="str">
        <f>IF('各会計、関係団体の財政状況及び健全化判断比率'!BR10="","",'各会計、関係団体の財政状況及び健全化判断比率'!BR10)</f>
        <v/>
      </c>
      <c r="DH37" s="421"/>
      <c r="DI37" s="213"/>
      <c r="DJ37" s="181"/>
      <c r="DK37" s="181"/>
      <c r="DL37" s="181"/>
      <c r="DM37" s="181"/>
      <c r="DN37" s="181"/>
      <c r="DO37" s="181"/>
    </row>
    <row r="38" spans="1:119" ht="32.25" customHeight="1">
      <c r="A38" s="182"/>
      <c r="B38" s="208"/>
      <c r="C38" s="420" t="str">
        <f t="shared" ref="C38:C43" si="5">IF(E38="","",C37+1)</f>
        <v/>
      </c>
      <c r="D38" s="420"/>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209"/>
      <c r="U38" s="420" t="str">
        <f t="shared" si="4"/>
        <v/>
      </c>
      <c r="V38" s="420"/>
      <c r="W38" s="419"/>
      <c r="X38" s="419"/>
      <c r="Y38" s="419"/>
      <c r="Z38" s="419"/>
      <c r="AA38" s="419"/>
      <c r="AB38" s="419"/>
      <c r="AC38" s="419"/>
      <c r="AD38" s="419"/>
      <c r="AE38" s="419"/>
      <c r="AF38" s="419"/>
      <c r="AG38" s="419"/>
      <c r="AH38" s="419"/>
      <c r="AI38" s="419"/>
      <c r="AJ38" s="419"/>
      <c r="AK38" s="419"/>
      <c r="AL38" s="209"/>
      <c r="AM38" s="420" t="str">
        <f t="shared" si="0"/>
        <v/>
      </c>
      <c r="AN38" s="420"/>
      <c r="AO38" s="419"/>
      <c r="AP38" s="419"/>
      <c r="AQ38" s="419"/>
      <c r="AR38" s="419"/>
      <c r="AS38" s="419"/>
      <c r="AT38" s="419"/>
      <c r="AU38" s="419"/>
      <c r="AV38" s="419"/>
      <c r="AW38" s="419"/>
      <c r="AX38" s="419"/>
      <c r="AY38" s="419"/>
      <c r="AZ38" s="419"/>
      <c r="BA38" s="419"/>
      <c r="BB38" s="419"/>
      <c r="BC38" s="419"/>
      <c r="BD38" s="209"/>
      <c r="BE38" s="420" t="str">
        <f t="shared" si="1"/>
        <v/>
      </c>
      <c r="BF38" s="420"/>
      <c r="BG38" s="419"/>
      <c r="BH38" s="419"/>
      <c r="BI38" s="419"/>
      <c r="BJ38" s="419"/>
      <c r="BK38" s="419"/>
      <c r="BL38" s="419"/>
      <c r="BM38" s="419"/>
      <c r="BN38" s="419"/>
      <c r="BO38" s="419"/>
      <c r="BP38" s="419"/>
      <c r="BQ38" s="419"/>
      <c r="BR38" s="419"/>
      <c r="BS38" s="419"/>
      <c r="BT38" s="419"/>
      <c r="BU38" s="419"/>
      <c r="BV38" s="209"/>
      <c r="BW38" s="420">
        <f t="shared" si="2"/>
        <v>11</v>
      </c>
      <c r="BX38" s="420"/>
      <c r="BY38" s="419" t="str">
        <f>IF('各会計、関係団体の財政状況及び健全化判断比率'!B72="","",'各会計、関係団体の財政状況及び健全化判断比率'!B72)</f>
        <v>鹿児島県後期高齢者医療広域連合（一般会計）</v>
      </c>
      <c r="BZ38" s="419"/>
      <c r="CA38" s="419"/>
      <c r="CB38" s="419"/>
      <c r="CC38" s="419"/>
      <c r="CD38" s="419"/>
      <c r="CE38" s="419"/>
      <c r="CF38" s="419"/>
      <c r="CG38" s="419"/>
      <c r="CH38" s="419"/>
      <c r="CI38" s="419"/>
      <c r="CJ38" s="419"/>
      <c r="CK38" s="419"/>
      <c r="CL38" s="419"/>
      <c r="CM38" s="419"/>
      <c r="CN38" s="209"/>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6"/>
      <c r="DG38" s="421" t="str">
        <f>IF('各会計、関係団体の財政状況及び健全化判断比率'!BR11="","",'各会計、関係団体の財政状況及び健全化判断比率'!BR11)</f>
        <v/>
      </c>
      <c r="DH38" s="421"/>
      <c r="DI38" s="213"/>
      <c r="DJ38" s="181"/>
      <c r="DK38" s="181"/>
      <c r="DL38" s="181"/>
      <c r="DM38" s="181"/>
      <c r="DN38" s="181"/>
      <c r="DO38" s="181"/>
    </row>
    <row r="39" spans="1:119" ht="32.25" customHeight="1">
      <c r="A39" s="182"/>
      <c r="B39" s="208"/>
      <c r="C39" s="420" t="str">
        <f t="shared" si="5"/>
        <v/>
      </c>
      <c r="D39" s="420"/>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209"/>
      <c r="U39" s="420" t="str">
        <f t="shared" si="4"/>
        <v/>
      </c>
      <c r="V39" s="420"/>
      <c r="W39" s="419"/>
      <c r="X39" s="419"/>
      <c r="Y39" s="419"/>
      <c r="Z39" s="419"/>
      <c r="AA39" s="419"/>
      <c r="AB39" s="419"/>
      <c r="AC39" s="419"/>
      <c r="AD39" s="419"/>
      <c r="AE39" s="419"/>
      <c r="AF39" s="419"/>
      <c r="AG39" s="419"/>
      <c r="AH39" s="419"/>
      <c r="AI39" s="419"/>
      <c r="AJ39" s="419"/>
      <c r="AK39" s="419"/>
      <c r="AL39" s="209"/>
      <c r="AM39" s="420" t="str">
        <f t="shared" si="0"/>
        <v/>
      </c>
      <c r="AN39" s="420"/>
      <c r="AO39" s="419"/>
      <c r="AP39" s="419"/>
      <c r="AQ39" s="419"/>
      <c r="AR39" s="419"/>
      <c r="AS39" s="419"/>
      <c r="AT39" s="419"/>
      <c r="AU39" s="419"/>
      <c r="AV39" s="419"/>
      <c r="AW39" s="419"/>
      <c r="AX39" s="419"/>
      <c r="AY39" s="419"/>
      <c r="AZ39" s="419"/>
      <c r="BA39" s="419"/>
      <c r="BB39" s="419"/>
      <c r="BC39" s="419"/>
      <c r="BD39" s="209"/>
      <c r="BE39" s="420" t="str">
        <f t="shared" si="1"/>
        <v/>
      </c>
      <c r="BF39" s="420"/>
      <c r="BG39" s="419"/>
      <c r="BH39" s="419"/>
      <c r="BI39" s="419"/>
      <c r="BJ39" s="419"/>
      <c r="BK39" s="419"/>
      <c r="BL39" s="419"/>
      <c r="BM39" s="419"/>
      <c r="BN39" s="419"/>
      <c r="BO39" s="419"/>
      <c r="BP39" s="419"/>
      <c r="BQ39" s="419"/>
      <c r="BR39" s="419"/>
      <c r="BS39" s="419"/>
      <c r="BT39" s="419"/>
      <c r="BU39" s="419"/>
      <c r="BV39" s="209"/>
      <c r="BW39" s="420">
        <f t="shared" si="2"/>
        <v>12</v>
      </c>
      <c r="BX39" s="420"/>
      <c r="BY39" s="419" t="str">
        <f>IF('各会計、関係団体の財政状況及び健全化判断比率'!B73="","",'各会計、関係団体の財政状況及び健全化判断比率'!B73)</f>
        <v>鹿児島県後期高齢者医療広域連合（特別会計）</v>
      </c>
      <c r="BZ39" s="419"/>
      <c r="CA39" s="419"/>
      <c r="CB39" s="419"/>
      <c r="CC39" s="419"/>
      <c r="CD39" s="419"/>
      <c r="CE39" s="419"/>
      <c r="CF39" s="419"/>
      <c r="CG39" s="419"/>
      <c r="CH39" s="419"/>
      <c r="CI39" s="419"/>
      <c r="CJ39" s="419"/>
      <c r="CK39" s="419"/>
      <c r="CL39" s="419"/>
      <c r="CM39" s="419"/>
      <c r="CN39" s="209"/>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6"/>
      <c r="DG39" s="421" t="str">
        <f>IF('各会計、関係団体の財政状況及び健全化判断比率'!BR12="","",'各会計、関係団体の財政状況及び健全化判断比率'!BR12)</f>
        <v/>
      </c>
      <c r="DH39" s="421"/>
      <c r="DI39" s="213"/>
      <c r="DJ39" s="181"/>
      <c r="DK39" s="181"/>
      <c r="DL39" s="181"/>
      <c r="DM39" s="181"/>
      <c r="DN39" s="181"/>
      <c r="DO39" s="181"/>
    </row>
    <row r="40" spans="1:119" ht="32.25" customHeight="1">
      <c r="A40" s="182"/>
      <c r="B40" s="208"/>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9"/>
      <c r="U40" s="420" t="str">
        <f t="shared" si="4"/>
        <v/>
      </c>
      <c r="V40" s="420"/>
      <c r="W40" s="419"/>
      <c r="X40" s="419"/>
      <c r="Y40" s="419"/>
      <c r="Z40" s="419"/>
      <c r="AA40" s="419"/>
      <c r="AB40" s="419"/>
      <c r="AC40" s="419"/>
      <c r="AD40" s="419"/>
      <c r="AE40" s="419"/>
      <c r="AF40" s="419"/>
      <c r="AG40" s="419"/>
      <c r="AH40" s="419"/>
      <c r="AI40" s="419"/>
      <c r="AJ40" s="419"/>
      <c r="AK40" s="419"/>
      <c r="AL40" s="209"/>
      <c r="AM40" s="420" t="str">
        <f t="shared" si="0"/>
        <v/>
      </c>
      <c r="AN40" s="420"/>
      <c r="AO40" s="419"/>
      <c r="AP40" s="419"/>
      <c r="AQ40" s="419"/>
      <c r="AR40" s="419"/>
      <c r="AS40" s="419"/>
      <c r="AT40" s="419"/>
      <c r="AU40" s="419"/>
      <c r="AV40" s="419"/>
      <c r="AW40" s="419"/>
      <c r="AX40" s="419"/>
      <c r="AY40" s="419"/>
      <c r="AZ40" s="419"/>
      <c r="BA40" s="419"/>
      <c r="BB40" s="419"/>
      <c r="BC40" s="419"/>
      <c r="BD40" s="209"/>
      <c r="BE40" s="420" t="str">
        <f t="shared" si="1"/>
        <v/>
      </c>
      <c r="BF40" s="420"/>
      <c r="BG40" s="419"/>
      <c r="BH40" s="419"/>
      <c r="BI40" s="419"/>
      <c r="BJ40" s="419"/>
      <c r="BK40" s="419"/>
      <c r="BL40" s="419"/>
      <c r="BM40" s="419"/>
      <c r="BN40" s="419"/>
      <c r="BO40" s="419"/>
      <c r="BP40" s="419"/>
      <c r="BQ40" s="419"/>
      <c r="BR40" s="419"/>
      <c r="BS40" s="419"/>
      <c r="BT40" s="419"/>
      <c r="BU40" s="419"/>
      <c r="BV40" s="209"/>
      <c r="BW40" s="420">
        <f t="shared" si="2"/>
        <v>13</v>
      </c>
      <c r="BX40" s="420"/>
      <c r="BY40" s="419" t="str">
        <f>IF('各会計、関係団体の財政状況及び健全化判断比率'!B74="","",'各会計、関係団体の財政状況及び健全化判断比率'!B74)</f>
        <v>公立種子島病院組合</v>
      </c>
      <c r="BZ40" s="419"/>
      <c r="CA40" s="419"/>
      <c r="CB40" s="419"/>
      <c r="CC40" s="419"/>
      <c r="CD40" s="419"/>
      <c r="CE40" s="419"/>
      <c r="CF40" s="419"/>
      <c r="CG40" s="419"/>
      <c r="CH40" s="419"/>
      <c r="CI40" s="419"/>
      <c r="CJ40" s="419"/>
      <c r="CK40" s="419"/>
      <c r="CL40" s="419"/>
      <c r="CM40" s="419"/>
      <c r="CN40" s="209"/>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6"/>
      <c r="DG40" s="421" t="str">
        <f>IF('各会計、関係団体の財政状況及び健全化判断比率'!BR13="","",'各会計、関係団体の財政状況及び健全化判断比率'!BR13)</f>
        <v/>
      </c>
      <c r="DH40" s="421"/>
      <c r="DI40" s="213"/>
      <c r="DJ40" s="181"/>
      <c r="DK40" s="181"/>
      <c r="DL40" s="181"/>
      <c r="DM40" s="181"/>
      <c r="DN40" s="181"/>
      <c r="DO40" s="181"/>
    </row>
    <row r="41" spans="1:119" ht="32.25" customHeight="1">
      <c r="A41" s="182"/>
      <c r="B41" s="208"/>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9"/>
      <c r="U41" s="420" t="str">
        <f t="shared" si="4"/>
        <v/>
      </c>
      <c r="V41" s="420"/>
      <c r="W41" s="419"/>
      <c r="X41" s="419"/>
      <c r="Y41" s="419"/>
      <c r="Z41" s="419"/>
      <c r="AA41" s="419"/>
      <c r="AB41" s="419"/>
      <c r="AC41" s="419"/>
      <c r="AD41" s="419"/>
      <c r="AE41" s="419"/>
      <c r="AF41" s="419"/>
      <c r="AG41" s="419"/>
      <c r="AH41" s="419"/>
      <c r="AI41" s="419"/>
      <c r="AJ41" s="419"/>
      <c r="AK41" s="419"/>
      <c r="AL41" s="209"/>
      <c r="AM41" s="420" t="str">
        <f t="shared" si="0"/>
        <v/>
      </c>
      <c r="AN41" s="420"/>
      <c r="AO41" s="419"/>
      <c r="AP41" s="419"/>
      <c r="AQ41" s="419"/>
      <c r="AR41" s="419"/>
      <c r="AS41" s="419"/>
      <c r="AT41" s="419"/>
      <c r="AU41" s="419"/>
      <c r="AV41" s="419"/>
      <c r="AW41" s="419"/>
      <c r="AX41" s="419"/>
      <c r="AY41" s="419"/>
      <c r="AZ41" s="419"/>
      <c r="BA41" s="419"/>
      <c r="BB41" s="419"/>
      <c r="BC41" s="419"/>
      <c r="BD41" s="209"/>
      <c r="BE41" s="420" t="str">
        <f t="shared" si="1"/>
        <v/>
      </c>
      <c r="BF41" s="420"/>
      <c r="BG41" s="419"/>
      <c r="BH41" s="419"/>
      <c r="BI41" s="419"/>
      <c r="BJ41" s="419"/>
      <c r="BK41" s="419"/>
      <c r="BL41" s="419"/>
      <c r="BM41" s="419"/>
      <c r="BN41" s="419"/>
      <c r="BO41" s="419"/>
      <c r="BP41" s="419"/>
      <c r="BQ41" s="419"/>
      <c r="BR41" s="419"/>
      <c r="BS41" s="419"/>
      <c r="BT41" s="419"/>
      <c r="BU41" s="419"/>
      <c r="BV41" s="209"/>
      <c r="BW41" s="420">
        <f t="shared" si="2"/>
        <v>14</v>
      </c>
      <c r="BX41" s="420"/>
      <c r="BY41" s="419" t="str">
        <f>IF('各会計、関係団体の財政状況及び健全化判断比率'!B75="","",'各会計、関係団体の財政状況及び健全化判断比率'!B75)</f>
        <v>種子島産婦人科医院組合</v>
      </c>
      <c r="BZ41" s="419"/>
      <c r="CA41" s="419"/>
      <c r="CB41" s="419"/>
      <c r="CC41" s="419"/>
      <c r="CD41" s="419"/>
      <c r="CE41" s="419"/>
      <c r="CF41" s="419"/>
      <c r="CG41" s="419"/>
      <c r="CH41" s="419"/>
      <c r="CI41" s="419"/>
      <c r="CJ41" s="419"/>
      <c r="CK41" s="419"/>
      <c r="CL41" s="419"/>
      <c r="CM41" s="419"/>
      <c r="CN41" s="209"/>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6"/>
      <c r="DG41" s="421" t="str">
        <f>IF('各会計、関係団体の財政状況及び健全化判断比率'!BR14="","",'各会計、関係団体の財政状況及び健全化判断比率'!BR14)</f>
        <v/>
      </c>
      <c r="DH41" s="421"/>
      <c r="DI41" s="213"/>
      <c r="DJ41" s="181"/>
      <c r="DK41" s="181"/>
      <c r="DL41" s="181"/>
      <c r="DM41" s="181"/>
      <c r="DN41" s="181"/>
      <c r="DO41" s="181"/>
    </row>
    <row r="42" spans="1:119" ht="32.25" customHeight="1">
      <c r="A42" s="181"/>
      <c r="B42" s="208"/>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9"/>
      <c r="U42" s="420" t="str">
        <f t="shared" si="4"/>
        <v/>
      </c>
      <c r="V42" s="420"/>
      <c r="W42" s="419"/>
      <c r="X42" s="419"/>
      <c r="Y42" s="419"/>
      <c r="Z42" s="419"/>
      <c r="AA42" s="419"/>
      <c r="AB42" s="419"/>
      <c r="AC42" s="419"/>
      <c r="AD42" s="419"/>
      <c r="AE42" s="419"/>
      <c r="AF42" s="419"/>
      <c r="AG42" s="419"/>
      <c r="AH42" s="419"/>
      <c r="AI42" s="419"/>
      <c r="AJ42" s="419"/>
      <c r="AK42" s="419"/>
      <c r="AL42" s="209"/>
      <c r="AM42" s="420" t="str">
        <f t="shared" si="0"/>
        <v/>
      </c>
      <c r="AN42" s="420"/>
      <c r="AO42" s="419"/>
      <c r="AP42" s="419"/>
      <c r="AQ42" s="419"/>
      <c r="AR42" s="419"/>
      <c r="AS42" s="419"/>
      <c r="AT42" s="419"/>
      <c r="AU42" s="419"/>
      <c r="AV42" s="419"/>
      <c r="AW42" s="419"/>
      <c r="AX42" s="419"/>
      <c r="AY42" s="419"/>
      <c r="AZ42" s="419"/>
      <c r="BA42" s="419"/>
      <c r="BB42" s="419"/>
      <c r="BC42" s="419"/>
      <c r="BD42" s="209"/>
      <c r="BE42" s="420" t="str">
        <f t="shared" si="1"/>
        <v/>
      </c>
      <c r="BF42" s="420"/>
      <c r="BG42" s="419"/>
      <c r="BH42" s="419"/>
      <c r="BI42" s="419"/>
      <c r="BJ42" s="419"/>
      <c r="BK42" s="419"/>
      <c r="BL42" s="419"/>
      <c r="BM42" s="419"/>
      <c r="BN42" s="419"/>
      <c r="BO42" s="419"/>
      <c r="BP42" s="419"/>
      <c r="BQ42" s="419"/>
      <c r="BR42" s="419"/>
      <c r="BS42" s="419"/>
      <c r="BT42" s="419"/>
      <c r="BU42" s="419"/>
      <c r="BV42" s="209"/>
      <c r="BW42" s="420" t="str">
        <f t="shared" si="2"/>
        <v/>
      </c>
      <c r="BX42" s="420"/>
      <c r="BY42" s="419" t="str">
        <f>IF('各会計、関係団体の財政状況及び健全化判断比率'!B76="","",'各会計、関係団体の財政状況及び健全化判断比率'!B76)</f>
        <v/>
      </c>
      <c r="BZ42" s="419"/>
      <c r="CA42" s="419"/>
      <c r="CB42" s="419"/>
      <c r="CC42" s="419"/>
      <c r="CD42" s="419"/>
      <c r="CE42" s="419"/>
      <c r="CF42" s="419"/>
      <c r="CG42" s="419"/>
      <c r="CH42" s="419"/>
      <c r="CI42" s="419"/>
      <c r="CJ42" s="419"/>
      <c r="CK42" s="419"/>
      <c r="CL42" s="419"/>
      <c r="CM42" s="419"/>
      <c r="CN42" s="209"/>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6"/>
      <c r="DG42" s="421" t="str">
        <f>IF('各会計、関係団体の財政状況及び健全化判断比率'!BR15="","",'各会計、関係団体の財政状況及び健全化判断比率'!BR15)</f>
        <v/>
      </c>
      <c r="DH42" s="421"/>
      <c r="DI42" s="213"/>
      <c r="DJ42" s="181"/>
      <c r="DK42" s="181"/>
      <c r="DL42" s="181"/>
      <c r="DM42" s="181"/>
      <c r="DN42" s="181"/>
      <c r="DO42" s="181"/>
    </row>
    <row r="43" spans="1:119" ht="32.25" customHeight="1">
      <c r="A43" s="181"/>
      <c r="B43" s="208"/>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9"/>
      <c r="U43" s="420" t="str">
        <f t="shared" si="4"/>
        <v/>
      </c>
      <c r="V43" s="420"/>
      <c r="W43" s="419"/>
      <c r="X43" s="419"/>
      <c r="Y43" s="419"/>
      <c r="Z43" s="419"/>
      <c r="AA43" s="419"/>
      <c r="AB43" s="419"/>
      <c r="AC43" s="419"/>
      <c r="AD43" s="419"/>
      <c r="AE43" s="419"/>
      <c r="AF43" s="419"/>
      <c r="AG43" s="419"/>
      <c r="AH43" s="419"/>
      <c r="AI43" s="419"/>
      <c r="AJ43" s="419"/>
      <c r="AK43" s="419"/>
      <c r="AL43" s="209"/>
      <c r="AM43" s="420" t="str">
        <f t="shared" si="0"/>
        <v/>
      </c>
      <c r="AN43" s="420"/>
      <c r="AO43" s="419"/>
      <c r="AP43" s="419"/>
      <c r="AQ43" s="419"/>
      <c r="AR43" s="419"/>
      <c r="AS43" s="419"/>
      <c r="AT43" s="419"/>
      <c r="AU43" s="419"/>
      <c r="AV43" s="419"/>
      <c r="AW43" s="419"/>
      <c r="AX43" s="419"/>
      <c r="AY43" s="419"/>
      <c r="AZ43" s="419"/>
      <c r="BA43" s="419"/>
      <c r="BB43" s="419"/>
      <c r="BC43" s="419"/>
      <c r="BD43" s="209"/>
      <c r="BE43" s="420" t="str">
        <f t="shared" si="1"/>
        <v/>
      </c>
      <c r="BF43" s="420"/>
      <c r="BG43" s="419"/>
      <c r="BH43" s="419"/>
      <c r="BI43" s="419"/>
      <c r="BJ43" s="419"/>
      <c r="BK43" s="419"/>
      <c r="BL43" s="419"/>
      <c r="BM43" s="419"/>
      <c r="BN43" s="419"/>
      <c r="BO43" s="419"/>
      <c r="BP43" s="419"/>
      <c r="BQ43" s="419"/>
      <c r="BR43" s="419"/>
      <c r="BS43" s="419"/>
      <c r="BT43" s="419"/>
      <c r="BU43" s="419"/>
      <c r="BV43" s="209"/>
      <c r="BW43" s="420" t="str">
        <f t="shared" si="2"/>
        <v/>
      </c>
      <c r="BX43" s="420"/>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209"/>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6"/>
      <c r="DG43" s="421" t="str">
        <f>IF('各会計、関係団体の財政状況及び健全化判断比率'!BR16="","",'各会計、関係団体の財政状況及び健全化判断比率'!BR16)</f>
        <v/>
      </c>
      <c r="DH43" s="421"/>
      <c r="DI43" s="213"/>
      <c r="DJ43" s="181"/>
      <c r="DK43" s="181"/>
      <c r="DL43" s="181"/>
      <c r="DM43" s="181"/>
      <c r="DN43" s="181"/>
      <c r="DO43" s="181"/>
    </row>
    <row r="44" spans="1:119" ht="13.5" customHeight="1" thickBot="1">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c r="B46" s="181" t="s">
        <v>204</v>
      </c>
      <c r="C46" s="181"/>
      <c r="D46" s="181"/>
      <c r="E46" s="181" t="s">
        <v>205</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c r="B47" s="181"/>
      <c r="C47" s="181"/>
      <c r="D47" s="181"/>
      <c r="E47" s="181" t="s">
        <v>206</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c r="B48" s="181"/>
      <c r="C48" s="181"/>
      <c r="D48" s="181"/>
      <c r="E48" s="181" t="s">
        <v>207</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c r="E49" s="217" t="s">
        <v>208</v>
      </c>
    </row>
    <row r="50" spans="5:5">
      <c r="E50" s="183" t="s">
        <v>209</v>
      </c>
    </row>
    <row r="51" spans="5:5">
      <c r="E51" s="183" t="s">
        <v>210</v>
      </c>
    </row>
    <row r="52" spans="5:5">
      <c r="E52" s="183" t="s">
        <v>211</v>
      </c>
    </row>
    <row r="53" spans="5:5"/>
    <row r="54" spans="5:5"/>
    <row r="55" spans="5:5"/>
    <row r="56" spans="5:5"/>
  </sheetData>
  <sheetProtection algorithmName="SHA-512" hashValue="+UewAD4Qrejj3uevpklLgyJQPn/VR4w6q68W5TY+3QKKFgKxsfuwy/xO6K1P4YTYXWn75Lvu8UqvJJcMUim7ow==" saltValue="xV1Z9YX/uwjd6XfBsRt2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37" t="s">
        <v>561</v>
      </c>
      <c r="D34" s="1237"/>
      <c r="E34" s="1238"/>
      <c r="F34" s="32">
        <v>2.1800000000000002</v>
      </c>
      <c r="G34" s="33">
        <v>2.58</v>
      </c>
      <c r="H34" s="33">
        <v>3.97</v>
      </c>
      <c r="I34" s="33">
        <v>2.8</v>
      </c>
      <c r="J34" s="34">
        <v>2.97</v>
      </c>
      <c r="K34" s="22"/>
      <c r="L34" s="22"/>
      <c r="M34" s="22"/>
      <c r="N34" s="22"/>
      <c r="O34" s="22"/>
      <c r="P34" s="22"/>
    </row>
    <row r="35" spans="1:16" ht="39" customHeight="1">
      <c r="A35" s="22"/>
      <c r="B35" s="35"/>
      <c r="C35" s="1231" t="s">
        <v>562</v>
      </c>
      <c r="D35" s="1232"/>
      <c r="E35" s="1233"/>
      <c r="F35" s="36">
        <v>1.44</v>
      </c>
      <c r="G35" s="37">
        <v>1.35</v>
      </c>
      <c r="H35" s="37">
        <v>1.44</v>
      </c>
      <c r="I35" s="37">
        <v>1.27</v>
      </c>
      <c r="J35" s="38">
        <v>1.43</v>
      </c>
      <c r="K35" s="22"/>
      <c r="L35" s="22"/>
      <c r="M35" s="22"/>
      <c r="N35" s="22"/>
      <c r="O35" s="22"/>
      <c r="P35" s="22"/>
    </row>
    <row r="36" spans="1:16" ht="39" customHeight="1">
      <c r="A36" s="22"/>
      <c r="B36" s="35"/>
      <c r="C36" s="1231" t="s">
        <v>563</v>
      </c>
      <c r="D36" s="1232"/>
      <c r="E36" s="1233"/>
      <c r="F36" s="36">
        <v>0.41</v>
      </c>
      <c r="G36" s="37">
        <v>0.47</v>
      </c>
      <c r="H36" s="37">
        <v>0.33</v>
      </c>
      <c r="I36" s="37">
        <v>0.15</v>
      </c>
      <c r="J36" s="38">
        <v>0.23</v>
      </c>
      <c r="K36" s="22"/>
      <c r="L36" s="22"/>
      <c r="M36" s="22"/>
      <c r="N36" s="22"/>
      <c r="O36" s="22"/>
      <c r="P36" s="22"/>
    </row>
    <row r="37" spans="1:16" ht="39" customHeight="1">
      <c r="A37" s="22"/>
      <c r="B37" s="35"/>
      <c r="C37" s="1231" t="s">
        <v>564</v>
      </c>
      <c r="D37" s="1232"/>
      <c r="E37" s="1233"/>
      <c r="F37" s="36">
        <v>7.0000000000000007E-2</v>
      </c>
      <c r="G37" s="37">
        <v>0.06</v>
      </c>
      <c r="H37" s="37">
        <v>0.13</v>
      </c>
      <c r="I37" s="37">
        <v>0.13</v>
      </c>
      <c r="J37" s="38">
        <v>0.06</v>
      </c>
      <c r="K37" s="22"/>
      <c r="L37" s="22"/>
      <c r="M37" s="22"/>
      <c r="N37" s="22"/>
      <c r="O37" s="22"/>
      <c r="P37" s="22"/>
    </row>
    <row r="38" spans="1:16" ht="39" customHeight="1">
      <c r="A38" s="22"/>
      <c r="B38" s="35"/>
      <c r="C38" s="1231" t="s">
        <v>565</v>
      </c>
      <c r="D38" s="1232"/>
      <c r="E38" s="1233"/>
      <c r="F38" s="36">
        <v>0.05</v>
      </c>
      <c r="G38" s="37">
        <v>0.03</v>
      </c>
      <c r="H38" s="37">
        <v>0.04</v>
      </c>
      <c r="I38" s="37">
        <v>0.04</v>
      </c>
      <c r="J38" s="38">
        <v>0.05</v>
      </c>
      <c r="K38" s="22"/>
      <c r="L38" s="22"/>
      <c r="M38" s="22"/>
      <c r="N38" s="22"/>
      <c r="O38" s="22"/>
      <c r="P38" s="22"/>
    </row>
    <row r="39" spans="1:16" ht="39" customHeight="1">
      <c r="A39" s="22"/>
      <c r="B39" s="35"/>
      <c r="C39" s="1231" t="s">
        <v>566</v>
      </c>
      <c r="D39" s="1232"/>
      <c r="E39" s="1233"/>
      <c r="F39" s="36">
        <v>0.01</v>
      </c>
      <c r="G39" s="37">
        <v>0.01</v>
      </c>
      <c r="H39" s="37">
        <v>0.01</v>
      </c>
      <c r="I39" s="37">
        <v>0.01</v>
      </c>
      <c r="J39" s="38">
        <v>0</v>
      </c>
      <c r="K39" s="22"/>
      <c r="L39" s="22"/>
      <c r="M39" s="22"/>
      <c r="N39" s="22"/>
      <c r="O39" s="22"/>
      <c r="P39" s="22"/>
    </row>
    <row r="40" spans="1:16" ht="39" customHeight="1">
      <c r="A40" s="22"/>
      <c r="B40" s="35"/>
      <c r="C40" s="1231"/>
      <c r="D40" s="1232"/>
      <c r="E40" s="1233"/>
      <c r="F40" s="36"/>
      <c r="G40" s="37"/>
      <c r="H40" s="37"/>
      <c r="I40" s="37"/>
      <c r="J40" s="38"/>
      <c r="K40" s="22"/>
      <c r="L40" s="22"/>
      <c r="M40" s="22"/>
      <c r="N40" s="22"/>
      <c r="O40" s="22"/>
      <c r="P40" s="22"/>
    </row>
    <row r="41" spans="1:16" ht="39" customHeight="1">
      <c r="A41" s="22"/>
      <c r="B41" s="35"/>
      <c r="C41" s="1231"/>
      <c r="D41" s="1232"/>
      <c r="E41" s="1233"/>
      <c r="F41" s="36"/>
      <c r="G41" s="37"/>
      <c r="H41" s="37"/>
      <c r="I41" s="37"/>
      <c r="J41" s="38"/>
      <c r="K41" s="22"/>
      <c r="L41" s="22"/>
      <c r="M41" s="22"/>
      <c r="N41" s="22"/>
      <c r="O41" s="22"/>
      <c r="P41" s="22"/>
    </row>
    <row r="42" spans="1:16" ht="39" customHeight="1">
      <c r="A42" s="22"/>
      <c r="B42" s="39"/>
      <c r="C42" s="1231" t="s">
        <v>567</v>
      </c>
      <c r="D42" s="1232"/>
      <c r="E42" s="1233"/>
      <c r="F42" s="36" t="s">
        <v>512</v>
      </c>
      <c r="G42" s="37" t="s">
        <v>512</v>
      </c>
      <c r="H42" s="37" t="s">
        <v>568</v>
      </c>
      <c r="I42" s="37" t="s">
        <v>512</v>
      </c>
      <c r="J42" s="38" t="s">
        <v>512</v>
      </c>
      <c r="K42" s="22"/>
      <c r="L42" s="22"/>
      <c r="M42" s="22"/>
      <c r="N42" s="22"/>
      <c r="O42" s="22"/>
      <c r="P42" s="22"/>
    </row>
    <row r="43" spans="1:16" ht="39" customHeight="1" thickBot="1">
      <c r="A43" s="22"/>
      <c r="B43" s="40"/>
      <c r="C43" s="1234" t="s">
        <v>569</v>
      </c>
      <c r="D43" s="1235"/>
      <c r="E43" s="1236"/>
      <c r="F43" s="41">
        <v>0.03</v>
      </c>
      <c r="G43" s="42">
        <v>0.04</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NizVXTYbmo5WxQBw4pVjXhxs0lx5jvOQTQDtV7BMQa4caJ+eTuwYuOmxk1v3x6cEGqVmIa49kj1YIyuQFVQLA==" saltValue="BkO4bJY0txxTeGrj9Iyu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57" t="s">
        <v>10</v>
      </c>
      <c r="C45" s="1258"/>
      <c r="D45" s="58"/>
      <c r="E45" s="1263" t="s">
        <v>11</v>
      </c>
      <c r="F45" s="1263"/>
      <c r="G45" s="1263"/>
      <c r="H45" s="1263"/>
      <c r="I45" s="1263"/>
      <c r="J45" s="1264"/>
      <c r="K45" s="59">
        <v>729</v>
      </c>
      <c r="L45" s="60">
        <v>761</v>
      </c>
      <c r="M45" s="60">
        <v>782</v>
      </c>
      <c r="N45" s="60">
        <v>836</v>
      </c>
      <c r="O45" s="61">
        <v>833</v>
      </c>
      <c r="P45" s="48"/>
      <c r="Q45" s="48"/>
      <c r="R45" s="48"/>
      <c r="S45" s="48"/>
      <c r="T45" s="48"/>
      <c r="U45" s="48"/>
    </row>
    <row r="46" spans="1:21" ht="30.75" customHeight="1">
      <c r="A46" s="48"/>
      <c r="B46" s="1259"/>
      <c r="C46" s="1260"/>
      <c r="D46" s="62"/>
      <c r="E46" s="1241" t="s">
        <v>12</v>
      </c>
      <c r="F46" s="1241"/>
      <c r="G46" s="1241"/>
      <c r="H46" s="1241"/>
      <c r="I46" s="1241"/>
      <c r="J46" s="1242"/>
      <c r="K46" s="63" t="s">
        <v>512</v>
      </c>
      <c r="L46" s="64" t="s">
        <v>512</v>
      </c>
      <c r="M46" s="64" t="s">
        <v>512</v>
      </c>
      <c r="N46" s="64" t="s">
        <v>512</v>
      </c>
      <c r="O46" s="65" t="s">
        <v>512</v>
      </c>
      <c r="P46" s="48"/>
      <c r="Q46" s="48"/>
      <c r="R46" s="48"/>
      <c r="S46" s="48"/>
      <c r="T46" s="48"/>
      <c r="U46" s="48"/>
    </row>
    <row r="47" spans="1:21" ht="30.75" customHeight="1">
      <c r="A47" s="48"/>
      <c r="B47" s="1259"/>
      <c r="C47" s="1260"/>
      <c r="D47" s="62"/>
      <c r="E47" s="1241" t="s">
        <v>13</v>
      </c>
      <c r="F47" s="1241"/>
      <c r="G47" s="1241"/>
      <c r="H47" s="1241"/>
      <c r="I47" s="1241"/>
      <c r="J47" s="1242"/>
      <c r="K47" s="63" t="s">
        <v>512</v>
      </c>
      <c r="L47" s="64" t="s">
        <v>512</v>
      </c>
      <c r="M47" s="64" t="s">
        <v>512</v>
      </c>
      <c r="N47" s="64" t="s">
        <v>512</v>
      </c>
      <c r="O47" s="65" t="s">
        <v>512</v>
      </c>
      <c r="P47" s="48"/>
      <c r="Q47" s="48"/>
      <c r="R47" s="48"/>
      <c r="S47" s="48"/>
      <c r="T47" s="48"/>
      <c r="U47" s="48"/>
    </row>
    <row r="48" spans="1:21" ht="30.75" customHeight="1">
      <c r="A48" s="48"/>
      <c r="B48" s="1259"/>
      <c r="C48" s="1260"/>
      <c r="D48" s="62"/>
      <c r="E48" s="1241" t="s">
        <v>14</v>
      </c>
      <c r="F48" s="1241"/>
      <c r="G48" s="1241"/>
      <c r="H48" s="1241"/>
      <c r="I48" s="1241"/>
      <c r="J48" s="1242"/>
      <c r="K48" s="63">
        <v>27</v>
      </c>
      <c r="L48" s="64">
        <v>40</v>
      </c>
      <c r="M48" s="64">
        <v>36</v>
      </c>
      <c r="N48" s="64">
        <v>50</v>
      </c>
      <c r="O48" s="65">
        <v>42</v>
      </c>
      <c r="P48" s="48"/>
      <c r="Q48" s="48"/>
      <c r="R48" s="48"/>
      <c r="S48" s="48"/>
      <c r="T48" s="48"/>
      <c r="U48" s="48"/>
    </row>
    <row r="49" spans="1:21" ht="30.75" customHeight="1">
      <c r="A49" s="48"/>
      <c r="B49" s="1259"/>
      <c r="C49" s="1260"/>
      <c r="D49" s="62"/>
      <c r="E49" s="1241" t="s">
        <v>15</v>
      </c>
      <c r="F49" s="1241"/>
      <c r="G49" s="1241"/>
      <c r="H49" s="1241"/>
      <c r="I49" s="1241"/>
      <c r="J49" s="1242"/>
      <c r="K49" s="63">
        <v>147</v>
      </c>
      <c r="L49" s="64">
        <v>162</v>
      </c>
      <c r="M49" s="64">
        <v>153</v>
      </c>
      <c r="N49" s="64">
        <v>105</v>
      </c>
      <c r="O49" s="65">
        <v>111</v>
      </c>
      <c r="P49" s="48"/>
      <c r="Q49" s="48"/>
      <c r="R49" s="48"/>
      <c r="S49" s="48"/>
      <c r="T49" s="48"/>
      <c r="U49" s="48"/>
    </row>
    <row r="50" spans="1:21" ht="30.75" customHeight="1">
      <c r="A50" s="48"/>
      <c r="B50" s="1259"/>
      <c r="C50" s="1260"/>
      <c r="D50" s="62"/>
      <c r="E50" s="1241" t="s">
        <v>16</v>
      </c>
      <c r="F50" s="1241"/>
      <c r="G50" s="1241"/>
      <c r="H50" s="1241"/>
      <c r="I50" s="1241"/>
      <c r="J50" s="1242"/>
      <c r="K50" s="63">
        <v>0</v>
      </c>
      <c r="L50" s="64">
        <v>0</v>
      </c>
      <c r="M50" s="64">
        <v>0</v>
      </c>
      <c r="N50" s="64">
        <v>0</v>
      </c>
      <c r="O50" s="65">
        <v>0</v>
      </c>
      <c r="P50" s="48"/>
      <c r="Q50" s="48"/>
      <c r="R50" s="48"/>
      <c r="S50" s="48"/>
      <c r="T50" s="48"/>
      <c r="U50" s="48"/>
    </row>
    <row r="51" spans="1:21" ht="30.75" customHeight="1">
      <c r="A51" s="48"/>
      <c r="B51" s="1261"/>
      <c r="C51" s="1262"/>
      <c r="D51" s="66"/>
      <c r="E51" s="1241" t="s">
        <v>17</v>
      </c>
      <c r="F51" s="1241"/>
      <c r="G51" s="1241"/>
      <c r="H51" s="1241"/>
      <c r="I51" s="1241"/>
      <c r="J51" s="1242"/>
      <c r="K51" s="63" t="s">
        <v>512</v>
      </c>
      <c r="L51" s="64">
        <v>0</v>
      </c>
      <c r="M51" s="64" t="s">
        <v>512</v>
      </c>
      <c r="N51" s="64">
        <v>0</v>
      </c>
      <c r="O51" s="65">
        <v>0</v>
      </c>
      <c r="P51" s="48"/>
      <c r="Q51" s="48"/>
      <c r="R51" s="48"/>
      <c r="S51" s="48"/>
      <c r="T51" s="48"/>
      <c r="U51" s="48"/>
    </row>
    <row r="52" spans="1:21" ht="30.75" customHeight="1">
      <c r="A52" s="48"/>
      <c r="B52" s="1239" t="s">
        <v>18</v>
      </c>
      <c r="C52" s="1240"/>
      <c r="D52" s="66"/>
      <c r="E52" s="1241" t="s">
        <v>19</v>
      </c>
      <c r="F52" s="1241"/>
      <c r="G52" s="1241"/>
      <c r="H52" s="1241"/>
      <c r="I52" s="1241"/>
      <c r="J52" s="1242"/>
      <c r="K52" s="63">
        <v>679</v>
      </c>
      <c r="L52" s="64">
        <v>703</v>
      </c>
      <c r="M52" s="64">
        <v>572</v>
      </c>
      <c r="N52" s="64">
        <v>662</v>
      </c>
      <c r="O52" s="65">
        <v>643</v>
      </c>
      <c r="P52" s="48"/>
      <c r="Q52" s="48"/>
      <c r="R52" s="48"/>
      <c r="S52" s="48"/>
      <c r="T52" s="48"/>
      <c r="U52" s="48"/>
    </row>
    <row r="53" spans="1:21" ht="30.75" customHeight="1" thickBot="1">
      <c r="A53" s="48"/>
      <c r="B53" s="1243" t="s">
        <v>20</v>
      </c>
      <c r="C53" s="1244"/>
      <c r="D53" s="67"/>
      <c r="E53" s="1245" t="s">
        <v>21</v>
      </c>
      <c r="F53" s="1245"/>
      <c r="G53" s="1245"/>
      <c r="H53" s="1245"/>
      <c r="I53" s="1245"/>
      <c r="J53" s="1246"/>
      <c r="K53" s="68">
        <v>224</v>
      </c>
      <c r="L53" s="69">
        <v>260</v>
      </c>
      <c r="M53" s="69">
        <v>399</v>
      </c>
      <c r="N53" s="69">
        <v>329</v>
      </c>
      <c r="O53" s="70">
        <v>343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thickBot="1">
      <c r="B57" s="1247" t="s">
        <v>24</v>
      </c>
      <c r="C57" s="1248"/>
      <c r="D57" s="1251" t="s">
        <v>25</v>
      </c>
      <c r="E57" s="1252"/>
      <c r="F57" s="1252"/>
      <c r="G57" s="1252"/>
      <c r="H57" s="1252"/>
      <c r="I57" s="1252"/>
      <c r="J57" s="1253"/>
      <c r="K57" s="83" t="s">
        <v>589</v>
      </c>
      <c r="L57" s="83" t="s">
        <v>589</v>
      </c>
      <c r="M57" s="83" t="s">
        <v>589</v>
      </c>
      <c r="N57" s="83" t="s">
        <v>589</v>
      </c>
      <c r="O57" s="83" t="s">
        <v>589</v>
      </c>
    </row>
    <row r="58" spans="1:21" ht="31.5" customHeight="1" thickBot="1">
      <c r="B58" s="1249"/>
      <c r="C58" s="1250"/>
      <c r="D58" s="1254" t="s">
        <v>26</v>
      </c>
      <c r="E58" s="1255"/>
      <c r="F58" s="1255"/>
      <c r="G58" s="1255"/>
      <c r="H58" s="1255"/>
      <c r="I58" s="1255"/>
      <c r="J58" s="1256"/>
      <c r="K58" s="83" t="s">
        <v>589</v>
      </c>
      <c r="L58" s="83" t="s">
        <v>589</v>
      </c>
      <c r="M58" s="83" t="s">
        <v>589</v>
      </c>
      <c r="N58" s="83" t="s">
        <v>589</v>
      </c>
      <c r="O58" s="83" t="s">
        <v>589</v>
      </c>
    </row>
    <row r="59" spans="1:21" ht="24" customHeight="1">
      <c r="B59" s="84"/>
      <c r="C59" s="84"/>
      <c r="D59" s="85" t="s">
        <v>27</v>
      </c>
      <c r="E59" s="86"/>
      <c r="F59" s="86"/>
      <c r="G59" s="86"/>
      <c r="H59" s="86"/>
      <c r="I59" s="86"/>
      <c r="J59" s="86"/>
      <c r="K59" s="86"/>
      <c r="L59" s="86"/>
      <c r="M59" s="86"/>
      <c r="N59" s="86"/>
      <c r="O59" s="86"/>
    </row>
    <row r="60" spans="1:21" ht="24" customHeight="1">
      <c r="B60" s="87"/>
      <c r="C60" s="87"/>
      <c r="D60" s="85" t="s">
        <v>28</v>
      </c>
      <c r="E60" s="86"/>
      <c r="F60" s="86"/>
      <c r="G60" s="86"/>
      <c r="H60" s="86"/>
      <c r="I60" s="86"/>
      <c r="J60" s="86"/>
      <c r="K60" s="86"/>
      <c r="L60" s="86"/>
      <c r="M60" s="86"/>
      <c r="N60" s="86"/>
      <c r="O60" s="86"/>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7n/xNTOi27/MsCg5MAk4peKAOro3J7/FF2IXqcHGQ4jw3wmFBX0RnahZsMRWSyT7GAvaGCP0+uWHRZxudZdw==" saltValue="0PO7KJYft6scjAOptUra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9" t="s">
        <v>8</v>
      </c>
    </row>
    <row r="40" spans="2:13" ht="27.75" customHeight="1" thickBot="1">
      <c r="B40" s="90" t="s">
        <v>9</v>
      </c>
      <c r="C40" s="91"/>
      <c r="D40" s="91"/>
      <c r="E40" s="92"/>
      <c r="F40" s="92"/>
      <c r="G40" s="92"/>
      <c r="H40" s="93" t="s">
        <v>2</v>
      </c>
      <c r="I40" s="94" t="s">
        <v>554</v>
      </c>
      <c r="J40" s="95" t="s">
        <v>555</v>
      </c>
      <c r="K40" s="95" t="s">
        <v>556</v>
      </c>
      <c r="L40" s="95" t="s">
        <v>557</v>
      </c>
      <c r="M40" s="96" t="s">
        <v>558</v>
      </c>
    </row>
    <row r="41" spans="2:13" ht="27.75" customHeight="1">
      <c r="B41" s="1277" t="s">
        <v>29</v>
      </c>
      <c r="C41" s="1278"/>
      <c r="D41" s="97"/>
      <c r="E41" s="1279" t="s">
        <v>30</v>
      </c>
      <c r="F41" s="1279"/>
      <c r="G41" s="1279"/>
      <c r="H41" s="1280"/>
      <c r="I41" s="98">
        <v>7418</v>
      </c>
      <c r="J41" s="99">
        <v>7758</v>
      </c>
      <c r="K41" s="99">
        <v>7906</v>
      </c>
      <c r="L41" s="99">
        <v>7871</v>
      </c>
      <c r="M41" s="100">
        <v>7955</v>
      </c>
    </row>
    <row r="42" spans="2:13" ht="27.75" customHeight="1">
      <c r="B42" s="1267"/>
      <c r="C42" s="1268"/>
      <c r="D42" s="101"/>
      <c r="E42" s="1271" t="s">
        <v>31</v>
      </c>
      <c r="F42" s="1271"/>
      <c r="G42" s="1271"/>
      <c r="H42" s="1272"/>
      <c r="I42" s="102" t="s">
        <v>512</v>
      </c>
      <c r="J42" s="103" t="s">
        <v>512</v>
      </c>
      <c r="K42" s="103" t="s">
        <v>512</v>
      </c>
      <c r="L42" s="103" t="s">
        <v>512</v>
      </c>
      <c r="M42" s="104" t="s">
        <v>512</v>
      </c>
    </row>
    <row r="43" spans="2:13" ht="27.75" customHeight="1">
      <c r="B43" s="1267"/>
      <c r="C43" s="1268"/>
      <c r="D43" s="101"/>
      <c r="E43" s="1271" t="s">
        <v>32</v>
      </c>
      <c r="F43" s="1271"/>
      <c r="G43" s="1271"/>
      <c r="H43" s="1272"/>
      <c r="I43" s="102">
        <v>725</v>
      </c>
      <c r="J43" s="103">
        <v>680</v>
      </c>
      <c r="K43" s="103">
        <v>653</v>
      </c>
      <c r="L43" s="103">
        <v>718</v>
      </c>
      <c r="M43" s="104">
        <v>712</v>
      </c>
    </row>
    <row r="44" spans="2:13" ht="27.75" customHeight="1">
      <c r="B44" s="1267"/>
      <c r="C44" s="1268"/>
      <c r="D44" s="101"/>
      <c r="E44" s="1271" t="s">
        <v>33</v>
      </c>
      <c r="F44" s="1271"/>
      <c r="G44" s="1271"/>
      <c r="H44" s="1272"/>
      <c r="I44" s="102">
        <v>1771</v>
      </c>
      <c r="J44" s="103">
        <v>1598</v>
      </c>
      <c r="K44" s="103">
        <v>1410</v>
      </c>
      <c r="L44" s="103">
        <v>1284</v>
      </c>
      <c r="M44" s="104">
        <v>1151</v>
      </c>
    </row>
    <row r="45" spans="2:13" ht="27.75" customHeight="1">
      <c r="B45" s="1267"/>
      <c r="C45" s="1268"/>
      <c r="D45" s="101"/>
      <c r="E45" s="1271" t="s">
        <v>34</v>
      </c>
      <c r="F45" s="1271"/>
      <c r="G45" s="1271"/>
      <c r="H45" s="1272"/>
      <c r="I45" s="102">
        <v>1213</v>
      </c>
      <c r="J45" s="103">
        <v>1329</v>
      </c>
      <c r="K45" s="103">
        <v>1163</v>
      </c>
      <c r="L45" s="103">
        <v>1176</v>
      </c>
      <c r="M45" s="104">
        <v>1000</v>
      </c>
    </row>
    <row r="46" spans="2:13" ht="27.75" customHeight="1">
      <c r="B46" s="1267"/>
      <c r="C46" s="1268"/>
      <c r="D46" s="105"/>
      <c r="E46" s="1271" t="s">
        <v>35</v>
      </c>
      <c r="F46" s="1271"/>
      <c r="G46" s="1271"/>
      <c r="H46" s="1272"/>
      <c r="I46" s="102">
        <v>3</v>
      </c>
      <c r="J46" s="103">
        <v>2</v>
      </c>
      <c r="K46" s="103">
        <v>2</v>
      </c>
      <c r="L46" s="103">
        <v>1</v>
      </c>
      <c r="M46" s="104">
        <v>1</v>
      </c>
    </row>
    <row r="47" spans="2:13" ht="27.75" customHeight="1">
      <c r="B47" s="1267"/>
      <c r="C47" s="1268"/>
      <c r="D47" s="106"/>
      <c r="E47" s="1281" t="s">
        <v>36</v>
      </c>
      <c r="F47" s="1282"/>
      <c r="G47" s="1282"/>
      <c r="H47" s="1283"/>
      <c r="I47" s="102" t="s">
        <v>512</v>
      </c>
      <c r="J47" s="103" t="s">
        <v>512</v>
      </c>
      <c r="K47" s="103" t="s">
        <v>512</v>
      </c>
      <c r="L47" s="103" t="s">
        <v>512</v>
      </c>
      <c r="M47" s="104" t="s">
        <v>512</v>
      </c>
    </row>
    <row r="48" spans="2:13" ht="27.75" customHeight="1">
      <c r="B48" s="1267"/>
      <c r="C48" s="1268"/>
      <c r="D48" s="101"/>
      <c r="E48" s="1271" t="s">
        <v>37</v>
      </c>
      <c r="F48" s="1271"/>
      <c r="G48" s="1271"/>
      <c r="H48" s="1272"/>
      <c r="I48" s="102" t="s">
        <v>512</v>
      </c>
      <c r="J48" s="103" t="s">
        <v>512</v>
      </c>
      <c r="K48" s="103" t="s">
        <v>512</v>
      </c>
      <c r="L48" s="103" t="s">
        <v>512</v>
      </c>
      <c r="M48" s="104" t="s">
        <v>512</v>
      </c>
    </row>
    <row r="49" spans="2:13" ht="27.75" customHeight="1">
      <c r="B49" s="1269"/>
      <c r="C49" s="1270"/>
      <c r="D49" s="101"/>
      <c r="E49" s="1271" t="s">
        <v>38</v>
      </c>
      <c r="F49" s="1271"/>
      <c r="G49" s="1271"/>
      <c r="H49" s="1272"/>
      <c r="I49" s="102" t="s">
        <v>512</v>
      </c>
      <c r="J49" s="103" t="s">
        <v>512</v>
      </c>
      <c r="K49" s="103" t="s">
        <v>512</v>
      </c>
      <c r="L49" s="103" t="s">
        <v>512</v>
      </c>
      <c r="M49" s="104">
        <v>3</v>
      </c>
    </row>
    <row r="50" spans="2:13" ht="27.75" customHeight="1">
      <c r="B50" s="1265" t="s">
        <v>39</v>
      </c>
      <c r="C50" s="1266"/>
      <c r="D50" s="107"/>
      <c r="E50" s="1271" t="s">
        <v>40</v>
      </c>
      <c r="F50" s="1271"/>
      <c r="G50" s="1271"/>
      <c r="H50" s="1272"/>
      <c r="I50" s="102">
        <v>3650</v>
      </c>
      <c r="J50" s="103">
        <v>3750</v>
      </c>
      <c r="K50" s="103">
        <v>3711</v>
      </c>
      <c r="L50" s="103">
        <v>3459</v>
      </c>
      <c r="M50" s="104">
        <v>3405</v>
      </c>
    </row>
    <row r="51" spans="2:13" ht="27.75" customHeight="1">
      <c r="B51" s="1267"/>
      <c r="C51" s="1268"/>
      <c r="D51" s="101"/>
      <c r="E51" s="1271" t="s">
        <v>41</v>
      </c>
      <c r="F51" s="1271"/>
      <c r="G51" s="1271"/>
      <c r="H51" s="1272"/>
      <c r="I51" s="102">
        <v>150</v>
      </c>
      <c r="J51" s="103">
        <v>124</v>
      </c>
      <c r="K51" s="103">
        <v>167</v>
      </c>
      <c r="L51" s="103">
        <v>182</v>
      </c>
      <c r="M51" s="104">
        <v>207</v>
      </c>
    </row>
    <row r="52" spans="2:13" ht="27.75" customHeight="1">
      <c r="B52" s="1269"/>
      <c r="C52" s="1270"/>
      <c r="D52" s="101"/>
      <c r="E52" s="1271" t="s">
        <v>42</v>
      </c>
      <c r="F52" s="1271"/>
      <c r="G52" s="1271"/>
      <c r="H52" s="1272"/>
      <c r="I52" s="102">
        <v>6318</v>
      </c>
      <c r="J52" s="103">
        <v>6484</v>
      </c>
      <c r="K52" s="103">
        <v>6525</v>
      </c>
      <c r="L52" s="103">
        <v>6518</v>
      </c>
      <c r="M52" s="104">
        <v>6513</v>
      </c>
    </row>
    <row r="53" spans="2:13" ht="27.75" customHeight="1" thickBot="1">
      <c r="B53" s="1273" t="s">
        <v>43</v>
      </c>
      <c r="C53" s="1274"/>
      <c r="D53" s="108"/>
      <c r="E53" s="1275" t="s">
        <v>44</v>
      </c>
      <c r="F53" s="1275"/>
      <c r="G53" s="1275"/>
      <c r="H53" s="1276"/>
      <c r="I53" s="109">
        <v>1011</v>
      </c>
      <c r="J53" s="110">
        <v>1009</v>
      </c>
      <c r="K53" s="110">
        <v>731</v>
      </c>
      <c r="L53" s="110">
        <v>891</v>
      </c>
      <c r="M53" s="111">
        <v>697</v>
      </c>
    </row>
    <row r="54" spans="2:13" ht="27.75" customHeight="1">
      <c r="B54" s="112" t="s">
        <v>45</v>
      </c>
      <c r="C54" s="113"/>
      <c r="D54" s="113"/>
      <c r="E54" s="114"/>
      <c r="F54" s="114"/>
      <c r="G54" s="114"/>
      <c r="H54" s="114"/>
      <c r="I54" s="115"/>
      <c r="J54" s="115"/>
      <c r="K54" s="115"/>
      <c r="L54" s="115"/>
      <c r="M54" s="115"/>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R/Xl+rU68m2+4Rl1hczN02QuqaoK8ksp4Y5Zm5oBLzZddioh6056Pb+DPlvJMCIk9d2cN6+iJgrQdUe1zoJZw==" saltValue="kZRRNVWx/A6kkd3pqFco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6" t="s">
        <v>46</v>
      </c>
    </row>
    <row r="54" spans="2:8" ht="29.25" customHeight="1" thickBot="1">
      <c r="B54" s="117" t="s">
        <v>1</v>
      </c>
      <c r="C54" s="118"/>
      <c r="D54" s="118"/>
      <c r="E54" s="119" t="s">
        <v>2</v>
      </c>
      <c r="F54" s="120" t="s">
        <v>556</v>
      </c>
      <c r="G54" s="120" t="s">
        <v>557</v>
      </c>
      <c r="H54" s="121" t="s">
        <v>558</v>
      </c>
    </row>
    <row r="55" spans="2:8" ht="52.5" customHeight="1">
      <c r="B55" s="122"/>
      <c r="C55" s="1292" t="s">
        <v>47</v>
      </c>
      <c r="D55" s="1292"/>
      <c r="E55" s="1293"/>
      <c r="F55" s="123">
        <v>742</v>
      </c>
      <c r="G55" s="123">
        <v>801</v>
      </c>
      <c r="H55" s="124">
        <v>829</v>
      </c>
    </row>
    <row r="56" spans="2:8" ht="52.5" customHeight="1">
      <c r="B56" s="125"/>
      <c r="C56" s="1294" t="s">
        <v>48</v>
      </c>
      <c r="D56" s="1294"/>
      <c r="E56" s="1295"/>
      <c r="F56" s="126">
        <v>1750</v>
      </c>
      <c r="G56" s="126">
        <v>1591</v>
      </c>
      <c r="H56" s="127">
        <v>1592</v>
      </c>
    </row>
    <row r="57" spans="2:8" ht="53.25" customHeight="1">
      <c r="B57" s="125"/>
      <c r="C57" s="1296" t="s">
        <v>49</v>
      </c>
      <c r="D57" s="1296"/>
      <c r="E57" s="1297"/>
      <c r="F57" s="128">
        <v>1016</v>
      </c>
      <c r="G57" s="128">
        <v>910</v>
      </c>
      <c r="H57" s="129">
        <v>826</v>
      </c>
    </row>
    <row r="58" spans="2:8" ht="45.75" customHeight="1">
      <c r="B58" s="130"/>
      <c r="C58" s="1284" t="s">
        <v>590</v>
      </c>
      <c r="D58" s="1285"/>
      <c r="E58" s="1286"/>
      <c r="F58" s="131">
        <v>661</v>
      </c>
      <c r="G58" s="131">
        <v>642</v>
      </c>
      <c r="H58" s="132">
        <v>592</v>
      </c>
    </row>
    <row r="59" spans="2:8" ht="45.75" customHeight="1">
      <c r="B59" s="130"/>
      <c r="C59" s="1284" t="s">
        <v>591</v>
      </c>
      <c r="D59" s="1285"/>
      <c r="E59" s="1286"/>
      <c r="F59" s="131">
        <v>79</v>
      </c>
      <c r="G59" s="131">
        <v>79</v>
      </c>
      <c r="H59" s="132">
        <v>79</v>
      </c>
    </row>
    <row r="60" spans="2:8" ht="45.75" customHeight="1">
      <c r="B60" s="130"/>
      <c r="C60" s="1284" t="s">
        <v>592</v>
      </c>
      <c r="D60" s="1285"/>
      <c r="E60" s="1286"/>
      <c r="F60" s="131" t="s">
        <v>595</v>
      </c>
      <c r="G60" s="131" t="s">
        <v>595</v>
      </c>
      <c r="H60" s="132">
        <v>50</v>
      </c>
    </row>
    <row r="61" spans="2:8" ht="45.75" customHeight="1">
      <c r="B61" s="130"/>
      <c r="C61" s="1284" t="s">
        <v>593</v>
      </c>
      <c r="D61" s="1285"/>
      <c r="E61" s="1286"/>
      <c r="F61" s="131">
        <v>180</v>
      </c>
      <c r="G61" s="131">
        <v>134</v>
      </c>
      <c r="H61" s="132">
        <v>39</v>
      </c>
    </row>
    <row r="62" spans="2:8" ht="45.75" customHeight="1" thickBot="1">
      <c r="B62" s="133"/>
      <c r="C62" s="1287" t="s">
        <v>594</v>
      </c>
      <c r="D62" s="1288"/>
      <c r="E62" s="1289"/>
      <c r="F62" s="134">
        <v>25</v>
      </c>
      <c r="G62" s="134">
        <v>5</v>
      </c>
      <c r="H62" s="135">
        <v>35</v>
      </c>
    </row>
    <row r="63" spans="2:8" ht="52.5" customHeight="1" thickBot="1">
      <c r="B63" s="136"/>
      <c r="C63" s="1290" t="s">
        <v>50</v>
      </c>
      <c r="D63" s="1290"/>
      <c r="E63" s="1291"/>
      <c r="F63" s="137">
        <v>3508</v>
      </c>
      <c r="G63" s="137">
        <v>3301</v>
      </c>
      <c r="H63" s="138">
        <v>3246</v>
      </c>
    </row>
    <row r="64" spans="2:8" ht="15" customHeight="1"/>
  </sheetData>
  <sheetProtection algorithmName="SHA-512" hashValue="4Ml3uOJkALzA0tuzOiZL7U7TyR5fNc3x3MhC7sno0u66oDXaQip5I+IhkG4uN7UVY9AJdmxjBHHOLVnBztCPUg==" saltValue="8Ys2v5pUrgpjBaPNaG6p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c r="A1" s="381"/>
      <c r="B1" s="382"/>
      <c r="DD1" s="383"/>
      <c r="DE1" s="383"/>
    </row>
    <row r="2" spans="1:143" ht="25.5" customHeight="1">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6" customForma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7"/>
      <c r="DG4" s="287"/>
      <c r="DH4" s="287"/>
      <c r="DI4" s="287"/>
      <c r="DJ4" s="287"/>
      <c r="DK4" s="287"/>
      <c r="DL4" s="287"/>
      <c r="DM4" s="287"/>
      <c r="DN4" s="287"/>
      <c r="DO4" s="287"/>
      <c r="DP4" s="287"/>
      <c r="DQ4" s="287"/>
      <c r="DR4" s="287"/>
      <c r="DS4" s="287"/>
      <c r="DT4" s="287"/>
      <c r="DU4" s="287"/>
      <c r="DV4" s="287"/>
      <c r="DW4" s="287"/>
    </row>
    <row r="5" spans="1:143" s="286" customFormat="1">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7"/>
      <c r="DG5" s="287"/>
      <c r="DH5" s="287"/>
      <c r="DI5" s="287"/>
      <c r="DJ5" s="287"/>
      <c r="DK5" s="287"/>
      <c r="DL5" s="287"/>
      <c r="DM5" s="287"/>
      <c r="DN5" s="287"/>
      <c r="DO5" s="287"/>
      <c r="DP5" s="287"/>
      <c r="DQ5" s="287"/>
      <c r="DR5" s="287"/>
      <c r="DS5" s="287"/>
      <c r="DT5" s="287"/>
      <c r="DU5" s="287"/>
      <c r="DV5" s="287"/>
      <c r="DW5" s="287"/>
    </row>
    <row r="6" spans="1:143" s="286" customFormat="1">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7"/>
      <c r="DG6" s="287"/>
      <c r="DH6" s="287"/>
      <c r="DI6" s="287"/>
      <c r="DJ6" s="287"/>
      <c r="DK6" s="287"/>
      <c r="DL6" s="287"/>
      <c r="DM6" s="287"/>
      <c r="DN6" s="287"/>
      <c r="DO6" s="287"/>
      <c r="DP6" s="287"/>
      <c r="DQ6" s="287"/>
      <c r="DR6" s="287"/>
      <c r="DS6" s="287"/>
      <c r="DT6" s="287"/>
      <c r="DU6" s="287"/>
      <c r="DV6" s="287"/>
      <c r="DW6" s="287"/>
    </row>
    <row r="7" spans="1:143" s="286" customFormat="1">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7"/>
      <c r="DG7" s="287"/>
      <c r="DH7" s="287"/>
      <c r="DI7" s="287"/>
      <c r="DJ7" s="287"/>
      <c r="DK7" s="287"/>
      <c r="DL7" s="287"/>
      <c r="DM7" s="287"/>
      <c r="DN7" s="287"/>
      <c r="DO7" s="287"/>
      <c r="DP7" s="287"/>
      <c r="DQ7" s="287"/>
      <c r="DR7" s="287"/>
      <c r="DS7" s="287"/>
      <c r="DT7" s="287"/>
      <c r="DU7" s="287"/>
      <c r="DV7" s="287"/>
      <c r="DW7" s="287"/>
    </row>
    <row r="8" spans="1:143" s="286" customFormat="1">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7"/>
      <c r="DG8" s="287"/>
      <c r="DH8" s="287"/>
      <c r="DI8" s="287"/>
      <c r="DJ8" s="287"/>
      <c r="DK8" s="287"/>
      <c r="DL8" s="287"/>
      <c r="DM8" s="287"/>
      <c r="DN8" s="287"/>
      <c r="DO8" s="287"/>
      <c r="DP8" s="287"/>
      <c r="DQ8" s="287"/>
      <c r="DR8" s="287"/>
      <c r="DS8" s="287"/>
      <c r="DT8" s="287"/>
      <c r="DU8" s="287"/>
      <c r="DV8" s="287"/>
      <c r="DW8" s="287"/>
    </row>
    <row r="9" spans="1:143" s="286" customFormat="1">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7"/>
      <c r="DG9" s="287"/>
      <c r="DH9" s="287"/>
      <c r="DI9" s="287"/>
      <c r="DJ9" s="287"/>
      <c r="DK9" s="287"/>
      <c r="DL9" s="287"/>
      <c r="DM9" s="287"/>
      <c r="DN9" s="287"/>
      <c r="DO9" s="287"/>
      <c r="DP9" s="287"/>
      <c r="DQ9" s="287"/>
      <c r="DR9" s="287"/>
      <c r="DS9" s="287"/>
      <c r="DT9" s="287"/>
      <c r="DU9" s="287"/>
      <c r="DV9" s="287"/>
      <c r="DW9" s="287"/>
    </row>
    <row r="10" spans="1:143" s="286" customFormat="1">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7"/>
      <c r="DG10" s="287"/>
      <c r="DH10" s="287"/>
      <c r="DI10" s="287"/>
      <c r="DJ10" s="287"/>
      <c r="DK10" s="287"/>
      <c r="DL10" s="287"/>
      <c r="DM10" s="287"/>
      <c r="DN10" s="287"/>
      <c r="DO10" s="287"/>
      <c r="DP10" s="287"/>
      <c r="DQ10" s="287"/>
      <c r="DR10" s="287"/>
      <c r="DS10" s="287"/>
      <c r="DT10" s="287"/>
      <c r="DU10" s="287"/>
      <c r="DV10" s="287"/>
      <c r="DW10" s="287"/>
      <c r="EM10" s="286" t="s">
        <v>596</v>
      </c>
    </row>
    <row r="11" spans="1:143" s="286" customFormat="1">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7"/>
      <c r="DG11" s="287"/>
      <c r="DH11" s="287"/>
      <c r="DI11" s="287"/>
      <c r="DJ11" s="287"/>
      <c r="DK11" s="287"/>
      <c r="DL11" s="287"/>
      <c r="DM11" s="287"/>
      <c r="DN11" s="287"/>
      <c r="DO11" s="287"/>
      <c r="DP11" s="287"/>
      <c r="DQ11" s="287"/>
      <c r="DR11" s="287"/>
      <c r="DS11" s="287"/>
      <c r="DT11" s="287"/>
      <c r="DU11" s="287"/>
      <c r="DV11" s="287"/>
      <c r="DW11" s="287"/>
    </row>
    <row r="12" spans="1:143" s="286" customFormat="1">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7"/>
      <c r="DG12" s="287"/>
      <c r="DH12" s="287"/>
      <c r="DI12" s="287"/>
      <c r="DJ12" s="287"/>
      <c r="DK12" s="287"/>
      <c r="DL12" s="287"/>
      <c r="DM12" s="287"/>
      <c r="DN12" s="287"/>
      <c r="DO12" s="287"/>
      <c r="DP12" s="287"/>
      <c r="DQ12" s="287"/>
      <c r="DR12" s="287"/>
      <c r="DS12" s="287"/>
      <c r="DT12" s="287"/>
      <c r="DU12" s="287"/>
      <c r="DV12" s="287"/>
      <c r="DW12" s="287"/>
      <c r="EM12" s="286" t="s">
        <v>596</v>
      </c>
    </row>
    <row r="13" spans="1:143" s="286" customFormat="1">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7"/>
      <c r="DG13" s="287"/>
      <c r="DH13" s="287"/>
      <c r="DI13" s="287"/>
      <c r="DJ13" s="287"/>
      <c r="DK13" s="287"/>
      <c r="DL13" s="287"/>
      <c r="DM13" s="287"/>
      <c r="DN13" s="287"/>
      <c r="DO13" s="287"/>
      <c r="DP13" s="287"/>
      <c r="DQ13" s="287"/>
      <c r="DR13" s="287"/>
      <c r="DS13" s="287"/>
      <c r="DT13" s="287"/>
      <c r="DU13" s="287"/>
      <c r="DV13" s="287"/>
      <c r="DW13" s="287"/>
    </row>
    <row r="14" spans="1:143" s="286" customFormat="1">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7"/>
      <c r="DG14" s="287"/>
      <c r="DH14" s="287"/>
      <c r="DI14" s="287"/>
      <c r="DJ14" s="287"/>
      <c r="DK14" s="287"/>
      <c r="DL14" s="287"/>
      <c r="DM14" s="287"/>
      <c r="DN14" s="287"/>
      <c r="DO14" s="287"/>
      <c r="DP14" s="287"/>
      <c r="DQ14" s="287"/>
      <c r="DR14" s="287"/>
      <c r="DS14" s="287"/>
      <c r="DT14" s="287"/>
      <c r="DU14" s="287"/>
      <c r="DV14" s="287"/>
      <c r="DW14" s="287"/>
    </row>
    <row r="15" spans="1:143" s="286" customFormat="1">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7"/>
      <c r="DG15" s="287"/>
      <c r="DH15" s="287"/>
      <c r="DI15" s="287"/>
      <c r="DJ15" s="287"/>
      <c r="DK15" s="287"/>
      <c r="DL15" s="287"/>
      <c r="DM15" s="287"/>
      <c r="DN15" s="287"/>
      <c r="DO15" s="287"/>
      <c r="DP15" s="287"/>
      <c r="DQ15" s="287"/>
      <c r="DR15" s="287"/>
      <c r="DS15" s="287"/>
      <c r="DT15" s="287"/>
      <c r="DU15" s="287"/>
      <c r="DV15" s="287"/>
      <c r="DW15" s="287"/>
    </row>
    <row r="16" spans="1:143" s="286" customFormat="1">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7"/>
      <c r="DG16" s="287"/>
      <c r="DH16" s="287"/>
      <c r="DI16" s="287"/>
      <c r="DJ16" s="287"/>
      <c r="DK16" s="287"/>
      <c r="DL16" s="287"/>
      <c r="DM16" s="287"/>
      <c r="DN16" s="287"/>
      <c r="DO16" s="287"/>
      <c r="DP16" s="287"/>
      <c r="DQ16" s="287"/>
      <c r="DR16" s="287"/>
      <c r="DS16" s="287"/>
      <c r="DT16" s="287"/>
      <c r="DU16" s="287"/>
      <c r="DV16" s="287"/>
      <c r="DW16" s="287"/>
    </row>
    <row r="17" spans="1:351" s="286" customFormat="1">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7"/>
      <c r="DG17" s="287"/>
      <c r="DH17" s="287"/>
      <c r="DI17" s="287"/>
      <c r="DJ17" s="287"/>
      <c r="DK17" s="287"/>
      <c r="DL17" s="287"/>
      <c r="DM17" s="287"/>
      <c r="DN17" s="287"/>
      <c r="DO17" s="287"/>
      <c r="DP17" s="287"/>
      <c r="DQ17" s="287"/>
      <c r="DR17" s="287"/>
      <c r="DS17" s="287"/>
      <c r="DT17" s="287"/>
      <c r="DU17" s="287"/>
      <c r="DV17" s="287"/>
      <c r="DW17" s="287"/>
    </row>
    <row r="18" spans="1:351" s="286" customFormat="1">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7"/>
      <c r="DG18" s="287"/>
      <c r="DH18" s="287"/>
      <c r="DI18" s="287"/>
      <c r="DJ18" s="287"/>
      <c r="DK18" s="287"/>
      <c r="DL18" s="287"/>
      <c r="DM18" s="287"/>
      <c r="DN18" s="287"/>
      <c r="DO18" s="287"/>
      <c r="DP18" s="287"/>
      <c r="DQ18" s="287"/>
      <c r="DR18" s="287"/>
      <c r="DS18" s="287"/>
      <c r="DT18" s="287"/>
      <c r="DU18" s="287"/>
      <c r="DV18" s="287"/>
      <c r="DW18" s="287"/>
    </row>
    <row r="19" spans="1:351">
      <c r="DD19" s="383"/>
      <c r="DE19" s="383"/>
    </row>
    <row r="20" spans="1:351">
      <c r="DD20" s="383"/>
      <c r="DE20" s="383"/>
    </row>
    <row r="21" spans="1:351" ht="17.2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c r="B22" s="390"/>
      <c r="MM22" s="389"/>
    </row>
    <row r="23" spans="1:351">
      <c r="B23" s="390"/>
    </row>
    <row r="24" spans="1:351">
      <c r="B24" s="390"/>
    </row>
    <row r="25" spans="1:351">
      <c r="B25" s="390"/>
    </row>
    <row r="26" spans="1:351">
      <c r="B26" s="390"/>
    </row>
    <row r="27" spans="1:351">
      <c r="B27" s="390"/>
    </row>
    <row r="28" spans="1:351">
      <c r="B28" s="390"/>
    </row>
    <row r="29" spans="1:351">
      <c r="B29" s="390"/>
    </row>
    <row r="30" spans="1:351">
      <c r="B30" s="390"/>
    </row>
    <row r="31" spans="1:351">
      <c r="B31" s="390"/>
    </row>
    <row r="32" spans="1:351">
      <c r="B32" s="390"/>
    </row>
    <row r="33" spans="2:109">
      <c r="B33" s="390"/>
    </row>
    <row r="34" spans="2:109">
      <c r="B34" s="390"/>
    </row>
    <row r="35" spans="2:109">
      <c r="B35" s="390"/>
    </row>
    <row r="36" spans="2:109">
      <c r="B36" s="390"/>
    </row>
    <row r="37" spans="2:109">
      <c r="B37" s="390"/>
    </row>
    <row r="38" spans="2:109">
      <c r="B38" s="390"/>
    </row>
    <row r="39" spans="2:109">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c r="B40" s="395"/>
      <c r="DD40" s="395"/>
      <c r="DE40" s="383"/>
    </row>
    <row r="41" spans="2:109" ht="17.25">
      <c r="B41" s="396" t="s">
        <v>597</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c r="B42" s="390"/>
      <c r="G42" s="397"/>
      <c r="I42" s="398"/>
      <c r="J42" s="398"/>
      <c r="K42" s="398"/>
      <c r="AM42" s="397"/>
      <c r="AN42" s="397" t="s">
        <v>598</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c r="B43" s="390"/>
      <c r="AN43" s="1298" t="s">
        <v>599</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90"/>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90"/>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90"/>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90"/>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c r="B49" s="390"/>
      <c r="AN49" s="383" t="s">
        <v>600</v>
      </c>
    </row>
    <row r="50" spans="1:109">
      <c r="B50" s="390"/>
      <c r="G50" s="1307"/>
      <c r="H50" s="1307"/>
      <c r="I50" s="1307"/>
      <c r="J50" s="1307"/>
      <c r="K50" s="400"/>
      <c r="L50" s="400"/>
      <c r="M50" s="401"/>
      <c r="N50" s="401"/>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c r="B51" s="390"/>
      <c r="G51" s="1317"/>
      <c r="H51" s="1317"/>
      <c r="I51" s="1315"/>
      <c r="J51" s="1315"/>
      <c r="K51" s="1313"/>
      <c r="L51" s="1313"/>
      <c r="M51" s="1313"/>
      <c r="N51" s="1313"/>
      <c r="AM51" s="399"/>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2">
        <v>31.6</v>
      </c>
      <c r="BQ51" s="1312"/>
      <c r="BR51" s="1312"/>
      <c r="BS51" s="1312"/>
      <c r="BT51" s="1312"/>
      <c r="BU51" s="1312"/>
      <c r="BV51" s="1312"/>
      <c r="BW51" s="1312"/>
      <c r="BX51" s="1312">
        <v>31.3</v>
      </c>
      <c r="BY51" s="1312"/>
      <c r="BZ51" s="1312"/>
      <c r="CA51" s="1312"/>
      <c r="CB51" s="1312"/>
      <c r="CC51" s="1312"/>
      <c r="CD51" s="1312"/>
      <c r="CE51" s="1312"/>
      <c r="CF51" s="1312">
        <v>22.5</v>
      </c>
      <c r="CG51" s="1312"/>
      <c r="CH51" s="1312"/>
      <c r="CI51" s="1312"/>
      <c r="CJ51" s="1312"/>
      <c r="CK51" s="1312"/>
      <c r="CL51" s="1312"/>
      <c r="CM51" s="1312"/>
      <c r="CN51" s="1312">
        <v>27.6</v>
      </c>
      <c r="CO51" s="1312"/>
      <c r="CP51" s="1312"/>
      <c r="CQ51" s="1312"/>
      <c r="CR51" s="1312"/>
      <c r="CS51" s="1312"/>
      <c r="CT51" s="1312"/>
      <c r="CU51" s="1312"/>
      <c r="CV51" s="1312">
        <v>20.7</v>
      </c>
      <c r="CW51" s="1312"/>
      <c r="CX51" s="1312"/>
      <c r="CY51" s="1312"/>
      <c r="CZ51" s="1312"/>
      <c r="DA51" s="1312"/>
      <c r="DB51" s="1312"/>
      <c r="DC51" s="1312"/>
    </row>
    <row r="52" spans="1:109">
      <c r="B52" s="390"/>
      <c r="G52" s="1317"/>
      <c r="H52" s="1317"/>
      <c r="I52" s="1315"/>
      <c r="J52" s="1315"/>
      <c r="K52" s="1313"/>
      <c r="L52" s="1313"/>
      <c r="M52" s="1313"/>
      <c r="N52" s="1313"/>
      <c r="AM52" s="399"/>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398"/>
      <c r="B53" s="390"/>
      <c r="G53" s="1317"/>
      <c r="H53" s="1317"/>
      <c r="I53" s="1307"/>
      <c r="J53" s="1307"/>
      <c r="K53" s="1313"/>
      <c r="L53" s="1313"/>
      <c r="M53" s="1313"/>
      <c r="N53" s="1313"/>
      <c r="AM53" s="399"/>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2">
        <v>63.6</v>
      </c>
      <c r="BQ53" s="1312"/>
      <c r="BR53" s="1312"/>
      <c r="BS53" s="1312"/>
      <c r="BT53" s="1312"/>
      <c r="BU53" s="1312"/>
      <c r="BV53" s="1312"/>
      <c r="BW53" s="1312"/>
      <c r="BX53" s="1312">
        <v>64.7</v>
      </c>
      <c r="BY53" s="1312"/>
      <c r="BZ53" s="1312"/>
      <c r="CA53" s="1312"/>
      <c r="CB53" s="1312"/>
      <c r="CC53" s="1312"/>
      <c r="CD53" s="1312"/>
      <c r="CE53" s="1312"/>
      <c r="CF53" s="1312">
        <v>66.900000000000006</v>
      </c>
      <c r="CG53" s="1312"/>
      <c r="CH53" s="1312"/>
      <c r="CI53" s="1312"/>
      <c r="CJ53" s="1312"/>
      <c r="CK53" s="1312"/>
      <c r="CL53" s="1312"/>
      <c r="CM53" s="1312"/>
      <c r="CN53" s="1312">
        <v>68.400000000000006</v>
      </c>
      <c r="CO53" s="1312"/>
      <c r="CP53" s="1312"/>
      <c r="CQ53" s="1312"/>
      <c r="CR53" s="1312"/>
      <c r="CS53" s="1312"/>
      <c r="CT53" s="1312"/>
      <c r="CU53" s="1312"/>
      <c r="CV53" s="1312">
        <v>69.900000000000006</v>
      </c>
      <c r="CW53" s="1312"/>
      <c r="CX53" s="1312"/>
      <c r="CY53" s="1312"/>
      <c r="CZ53" s="1312"/>
      <c r="DA53" s="1312"/>
      <c r="DB53" s="1312"/>
      <c r="DC53" s="1312"/>
    </row>
    <row r="54" spans="1:109">
      <c r="A54" s="398"/>
      <c r="B54" s="390"/>
      <c r="G54" s="1317"/>
      <c r="H54" s="1317"/>
      <c r="I54" s="1307"/>
      <c r="J54" s="1307"/>
      <c r="K54" s="1313"/>
      <c r="L54" s="1313"/>
      <c r="M54" s="1313"/>
      <c r="N54" s="1313"/>
      <c r="AM54" s="399"/>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398"/>
      <c r="B55" s="390"/>
      <c r="G55" s="1307"/>
      <c r="H55" s="1307"/>
      <c r="I55" s="1307"/>
      <c r="J55" s="1307"/>
      <c r="K55" s="1313"/>
      <c r="L55" s="1313"/>
      <c r="M55" s="1313"/>
      <c r="N55" s="1313"/>
      <c r="AN55" s="1311" t="s">
        <v>604</v>
      </c>
      <c r="AO55" s="1311"/>
      <c r="AP55" s="1311"/>
      <c r="AQ55" s="1311"/>
      <c r="AR55" s="1311"/>
      <c r="AS55" s="1311"/>
      <c r="AT55" s="1311"/>
      <c r="AU55" s="1311"/>
      <c r="AV55" s="1311"/>
      <c r="AW55" s="1311"/>
      <c r="AX55" s="1311"/>
      <c r="AY55" s="1311"/>
      <c r="AZ55" s="1311"/>
      <c r="BA55" s="1311"/>
      <c r="BB55" s="1314" t="s">
        <v>602</v>
      </c>
      <c r="BC55" s="1314"/>
      <c r="BD55" s="1314"/>
      <c r="BE55" s="1314"/>
      <c r="BF55" s="1314"/>
      <c r="BG55" s="1314"/>
      <c r="BH55" s="1314"/>
      <c r="BI55" s="1314"/>
      <c r="BJ55" s="1314"/>
      <c r="BK55" s="1314"/>
      <c r="BL55" s="1314"/>
      <c r="BM55" s="1314"/>
      <c r="BN55" s="1314"/>
      <c r="BO55" s="1314"/>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398"/>
      <c r="B56" s="390"/>
      <c r="G56" s="1307"/>
      <c r="H56" s="1307"/>
      <c r="I56" s="1307"/>
      <c r="J56" s="1307"/>
      <c r="K56" s="1313"/>
      <c r="L56" s="1313"/>
      <c r="M56" s="1313"/>
      <c r="N56" s="1313"/>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398" customFormat="1">
      <c r="B57" s="402"/>
      <c r="G57" s="1307"/>
      <c r="H57" s="1307"/>
      <c r="I57" s="1316"/>
      <c r="J57" s="1316"/>
      <c r="K57" s="1313"/>
      <c r="L57" s="1313"/>
      <c r="M57" s="1313"/>
      <c r="N57" s="1313"/>
      <c r="AM57" s="383"/>
      <c r="AN57" s="1311"/>
      <c r="AO57" s="1311"/>
      <c r="AP57" s="1311"/>
      <c r="AQ57" s="1311"/>
      <c r="AR57" s="1311"/>
      <c r="AS57" s="1311"/>
      <c r="AT57" s="1311"/>
      <c r="AU57" s="1311"/>
      <c r="AV57" s="1311"/>
      <c r="AW57" s="1311"/>
      <c r="AX57" s="1311"/>
      <c r="AY57" s="1311"/>
      <c r="AZ57" s="1311"/>
      <c r="BA57" s="1311"/>
      <c r="BB57" s="1314" t="s">
        <v>603</v>
      </c>
      <c r="BC57" s="1314"/>
      <c r="BD57" s="1314"/>
      <c r="BE57" s="1314"/>
      <c r="BF57" s="1314"/>
      <c r="BG57" s="1314"/>
      <c r="BH57" s="1314"/>
      <c r="BI57" s="1314"/>
      <c r="BJ57" s="1314"/>
      <c r="BK57" s="1314"/>
      <c r="BL57" s="1314"/>
      <c r="BM57" s="1314"/>
      <c r="BN57" s="1314"/>
      <c r="BO57" s="1314"/>
      <c r="BP57" s="1312">
        <v>55.3</v>
      </c>
      <c r="BQ57" s="1312"/>
      <c r="BR57" s="1312"/>
      <c r="BS57" s="1312"/>
      <c r="BT57" s="1312"/>
      <c r="BU57" s="1312"/>
      <c r="BV57" s="1312"/>
      <c r="BW57" s="1312"/>
      <c r="BX57" s="1312">
        <v>56.3</v>
      </c>
      <c r="BY57" s="1312"/>
      <c r="BZ57" s="1312"/>
      <c r="CA57" s="1312"/>
      <c r="CB57" s="1312"/>
      <c r="CC57" s="1312"/>
      <c r="CD57" s="1312"/>
      <c r="CE57" s="1312"/>
      <c r="CF57" s="1312">
        <v>58.3</v>
      </c>
      <c r="CG57" s="1312"/>
      <c r="CH57" s="1312"/>
      <c r="CI57" s="1312"/>
      <c r="CJ57" s="1312"/>
      <c r="CK57" s="1312"/>
      <c r="CL57" s="1312"/>
      <c r="CM57" s="1312"/>
      <c r="CN57" s="1312">
        <v>60.2</v>
      </c>
      <c r="CO57" s="1312"/>
      <c r="CP57" s="1312"/>
      <c r="CQ57" s="1312"/>
      <c r="CR57" s="1312"/>
      <c r="CS57" s="1312"/>
      <c r="CT57" s="1312"/>
      <c r="CU57" s="1312"/>
      <c r="CV57" s="1312">
        <v>59.9</v>
      </c>
      <c r="CW57" s="1312"/>
      <c r="CX57" s="1312"/>
      <c r="CY57" s="1312"/>
      <c r="CZ57" s="1312"/>
      <c r="DA57" s="1312"/>
      <c r="DB57" s="1312"/>
      <c r="DC57" s="1312"/>
      <c r="DD57" s="403"/>
      <c r="DE57" s="402"/>
    </row>
    <row r="58" spans="1:109" s="398" customFormat="1">
      <c r="A58" s="383"/>
      <c r="B58" s="402"/>
      <c r="G58" s="1307"/>
      <c r="H58" s="1307"/>
      <c r="I58" s="1316"/>
      <c r="J58" s="1316"/>
      <c r="K58" s="1313"/>
      <c r="L58" s="1313"/>
      <c r="M58" s="1313"/>
      <c r="N58" s="1313"/>
      <c r="AM58" s="383"/>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3"/>
      <c r="DE58" s="402"/>
    </row>
    <row r="59" spans="1:109" s="398" customFormat="1">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c r="B63" s="409" t="s">
        <v>605</v>
      </c>
    </row>
    <row r="64" spans="1:109">
      <c r="B64" s="390"/>
      <c r="G64" s="397"/>
      <c r="I64" s="410"/>
      <c r="J64" s="410"/>
      <c r="K64" s="410"/>
      <c r="L64" s="410"/>
      <c r="M64" s="410"/>
      <c r="N64" s="411"/>
      <c r="AM64" s="397"/>
      <c r="AN64" s="397" t="s">
        <v>598</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c r="B65" s="390"/>
      <c r="AN65" s="1298" t="s">
        <v>606</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c r="B66" s="390"/>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c r="B67" s="390"/>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c r="B68" s="390"/>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c r="B69" s="390"/>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c r="B71" s="390"/>
      <c r="G71" s="415"/>
      <c r="I71" s="416"/>
      <c r="J71" s="413"/>
      <c r="K71" s="413"/>
      <c r="L71" s="414"/>
      <c r="M71" s="413"/>
      <c r="N71" s="414"/>
      <c r="AM71" s="415"/>
      <c r="AN71" s="383" t="s">
        <v>600</v>
      </c>
    </row>
    <row r="72" spans="2:107">
      <c r="B72" s="390"/>
      <c r="G72" s="1307"/>
      <c r="H72" s="1307"/>
      <c r="I72" s="1307"/>
      <c r="J72" s="1307"/>
      <c r="K72" s="400"/>
      <c r="L72" s="400"/>
      <c r="M72" s="401"/>
      <c r="N72" s="401"/>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c r="B73" s="390"/>
      <c r="G73" s="1317"/>
      <c r="H73" s="1317"/>
      <c r="I73" s="1317"/>
      <c r="J73" s="1317"/>
      <c r="K73" s="1318"/>
      <c r="L73" s="1318"/>
      <c r="M73" s="1318"/>
      <c r="N73" s="1318"/>
      <c r="AM73" s="399"/>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2">
        <v>31.6</v>
      </c>
      <c r="BQ73" s="1312"/>
      <c r="BR73" s="1312"/>
      <c r="BS73" s="1312"/>
      <c r="BT73" s="1312"/>
      <c r="BU73" s="1312"/>
      <c r="BV73" s="1312"/>
      <c r="BW73" s="1312"/>
      <c r="BX73" s="1312">
        <v>31.3</v>
      </c>
      <c r="BY73" s="1312"/>
      <c r="BZ73" s="1312"/>
      <c r="CA73" s="1312"/>
      <c r="CB73" s="1312"/>
      <c r="CC73" s="1312"/>
      <c r="CD73" s="1312"/>
      <c r="CE73" s="1312"/>
      <c r="CF73" s="1312">
        <v>22.5</v>
      </c>
      <c r="CG73" s="1312"/>
      <c r="CH73" s="1312"/>
      <c r="CI73" s="1312"/>
      <c r="CJ73" s="1312"/>
      <c r="CK73" s="1312"/>
      <c r="CL73" s="1312"/>
      <c r="CM73" s="1312"/>
      <c r="CN73" s="1312">
        <v>27.6</v>
      </c>
      <c r="CO73" s="1312"/>
      <c r="CP73" s="1312"/>
      <c r="CQ73" s="1312"/>
      <c r="CR73" s="1312"/>
      <c r="CS73" s="1312"/>
      <c r="CT73" s="1312"/>
      <c r="CU73" s="1312"/>
      <c r="CV73" s="1312">
        <v>20.7</v>
      </c>
      <c r="CW73" s="1312"/>
      <c r="CX73" s="1312"/>
      <c r="CY73" s="1312"/>
      <c r="CZ73" s="1312"/>
      <c r="DA73" s="1312"/>
      <c r="DB73" s="1312"/>
      <c r="DC73" s="1312"/>
    </row>
    <row r="74" spans="2:107">
      <c r="B74" s="390"/>
      <c r="G74" s="1317"/>
      <c r="H74" s="1317"/>
      <c r="I74" s="1317"/>
      <c r="J74" s="1317"/>
      <c r="K74" s="1318"/>
      <c r="L74" s="1318"/>
      <c r="M74" s="1318"/>
      <c r="N74" s="1318"/>
      <c r="AM74" s="399"/>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0"/>
      <c r="G75" s="1317"/>
      <c r="H75" s="1317"/>
      <c r="I75" s="1307"/>
      <c r="J75" s="1307"/>
      <c r="K75" s="1313"/>
      <c r="L75" s="1313"/>
      <c r="M75" s="1313"/>
      <c r="N75" s="1313"/>
      <c r="AM75" s="399"/>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2">
        <v>8.1</v>
      </c>
      <c r="BQ75" s="1312"/>
      <c r="BR75" s="1312"/>
      <c r="BS75" s="1312"/>
      <c r="BT75" s="1312"/>
      <c r="BU75" s="1312"/>
      <c r="BV75" s="1312"/>
      <c r="BW75" s="1312"/>
      <c r="BX75" s="1312">
        <v>7.9</v>
      </c>
      <c r="BY75" s="1312"/>
      <c r="BZ75" s="1312"/>
      <c r="CA75" s="1312"/>
      <c r="CB75" s="1312"/>
      <c r="CC75" s="1312"/>
      <c r="CD75" s="1312"/>
      <c r="CE75" s="1312"/>
      <c r="CF75" s="1312">
        <v>9.1</v>
      </c>
      <c r="CG75" s="1312"/>
      <c r="CH75" s="1312"/>
      <c r="CI75" s="1312"/>
      <c r="CJ75" s="1312"/>
      <c r="CK75" s="1312"/>
      <c r="CL75" s="1312"/>
      <c r="CM75" s="1312"/>
      <c r="CN75" s="1312">
        <v>10.1</v>
      </c>
      <c r="CO75" s="1312"/>
      <c r="CP75" s="1312"/>
      <c r="CQ75" s="1312"/>
      <c r="CR75" s="1312"/>
      <c r="CS75" s="1312"/>
      <c r="CT75" s="1312"/>
      <c r="CU75" s="1312"/>
      <c r="CV75" s="1312">
        <v>10.8</v>
      </c>
      <c r="CW75" s="1312"/>
      <c r="CX75" s="1312"/>
      <c r="CY75" s="1312"/>
      <c r="CZ75" s="1312"/>
      <c r="DA75" s="1312"/>
      <c r="DB75" s="1312"/>
      <c r="DC75" s="1312"/>
    </row>
    <row r="76" spans="2:107">
      <c r="B76" s="390"/>
      <c r="G76" s="1317"/>
      <c r="H76" s="1317"/>
      <c r="I76" s="1307"/>
      <c r="J76" s="1307"/>
      <c r="K76" s="1313"/>
      <c r="L76" s="1313"/>
      <c r="M76" s="1313"/>
      <c r="N76" s="1313"/>
      <c r="AM76" s="399"/>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0"/>
      <c r="G77" s="1307"/>
      <c r="H77" s="1307"/>
      <c r="I77" s="1307"/>
      <c r="J77" s="1307"/>
      <c r="K77" s="1318"/>
      <c r="L77" s="1318"/>
      <c r="M77" s="1318"/>
      <c r="N77" s="1318"/>
      <c r="AN77" s="1311" t="s">
        <v>604</v>
      </c>
      <c r="AO77" s="1311"/>
      <c r="AP77" s="1311"/>
      <c r="AQ77" s="1311"/>
      <c r="AR77" s="1311"/>
      <c r="AS77" s="1311"/>
      <c r="AT77" s="1311"/>
      <c r="AU77" s="1311"/>
      <c r="AV77" s="1311"/>
      <c r="AW77" s="1311"/>
      <c r="AX77" s="1311"/>
      <c r="AY77" s="1311"/>
      <c r="AZ77" s="1311"/>
      <c r="BA77" s="1311"/>
      <c r="BB77" s="1314" t="s">
        <v>602</v>
      </c>
      <c r="BC77" s="1314"/>
      <c r="BD77" s="1314"/>
      <c r="BE77" s="1314"/>
      <c r="BF77" s="1314"/>
      <c r="BG77" s="1314"/>
      <c r="BH77" s="1314"/>
      <c r="BI77" s="1314"/>
      <c r="BJ77" s="1314"/>
      <c r="BK77" s="1314"/>
      <c r="BL77" s="1314"/>
      <c r="BM77" s="1314"/>
      <c r="BN77" s="1314"/>
      <c r="BO77" s="1314"/>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390"/>
      <c r="G78" s="1307"/>
      <c r="H78" s="1307"/>
      <c r="I78" s="1307"/>
      <c r="J78" s="1307"/>
      <c r="K78" s="1318"/>
      <c r="L78" s="1318"/>
      <c r="M78" s="1318"/>
      <c r="N78" s="131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0"/>
      <c r="G79" s="1307"/>
      <c r="H79" s="1307"/>
      <c r="I79" s="1316"/>
      <c r="J79" s="1316"/>
      <c r="K79" s="1319"/>
      <c r="L79" s="1319"/>
      <c r="M79" s="1319"/>
      <c r="N79" s="1319"/>
      <c r="AN79" s="1311"/>
      <c r="AO79" s="1311"/>
      <c r="AP79" s="1311"/>
      <c r="AQ79" s="1311"/>
      <c r="AR79" s="1311"/>
      <c r="AS79" s="1311"/>
      <c r="AT79" s="1311"/>
      <c r="AU79" s="1311"/>
      <c r="AV79" s="1311"/>
      <c r="AW79" s="1311"/>
      <c r="AX79" s="1311"/>
      <c r="AY79" s="1311"/>
      <c r="AZ79" s="1311"/>
      <c r="BA79" s="1311"/>
      <c r="BB79" s="1314" t="s">
        <v>607</v>
      </c>
      <c r="BC79" s="1314"/>
      <c r="BD79" s="1314"/>
      <c r="BE79" s="1314"/>
      <c r="BF79" s="1314"/>
      <c r="BG79" s="1314"/>
      <c r="BH79" s="1314"/>
      <c r="BI79" s="1314"/>
      <c r="BJ79" s="1314"/>
      <c r="BK79" s="1314"/>
      <c r="BL79" s="1314"/>
      <c r="BM79" s="1314"/>
      <c r="BN79" s="1314"/>
      <c r="BO79" s="1314"/>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8.6</v>
      </c>
      <c r="CO79" s="1312"/>
      <c r="CP79" s="1312"/>
      <c r="CQ79" s="1312"/>
      <c r="CR79" s="1312"/>
      <c r="CS79" s="1312"/>
      <c r="CT79" s="1312"/>
      <c r="CU79" s="1312"/>
      <c r="CV79" s="1312">
        <v>8.6</v>
      </c>
      <c r="CW79" s="1312"/>
      <c r="CX79" s="1312"/>
      <c r="CY79" s="1312"/>
      <c r="CZ79" s="1312"/>
      <c r="DA79" s="1312"/>
      <c r="DB79" s="1312"/>
      <c r="DC79" s="1312"/>
    </row>
    <row r="80" spans="2:107">
      <c r="B80" s="390"/>
      <c r="G80" s="1307"/>
      <c r="H80" s="1307"/>
      <c r="I80" s="1316"/>
      <c r="J80" s="1316"/>
      <c r="K80" s="1319"/>
      <c r="L80" s="1319"/>
      <c r="M80" s="1319"/>
      <c r="N80" s="131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0"/>
    </row>
    <row r="82" spans="2:109" ht="17.2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c r="DD84" s="383"/>
      <c r="DE84" s="383"/>
    </row>
    <row r="85" spans="2:109">
      <c r="DD85" s="383"/>
      <c r="DE85" s="383"/>
    </row>
    <row r="86" spans="2:109" hidden="1">
      <c r="DD86" s="383"/>
      <c r="DE86" s="383"/>
    </row>
    <row r="87" spans="2:109" hidden="1">
      <c r="K87" s="418"/>
      <c r="AQ87" s="418"/>
      <c r="BC87" s="418"/>
      <c r="BO87" s="418"/>
      <c r="CA87" s="418"/>
      <c r="CM87" s="418"/>
      <c r="CY87" s="418"/>
      <c r="DD87" s="383"/>
      <c r="DE87" s="383"/>
    </row>
    <row r="88" spans="2:109" hidden="1">
      <c r="DD88" s="383"/>
      <c r="DE88" s="383"/>
    </row>
    <row r="89" spans="2:109" hidden="1">
      <c r="DD89" s="383"/>
      <c r="DE89" s="383"/>
    </row>
    <row r="90" spans="2:109" hidden="1">
      <c r="DD90" s="383"/>
      <c r="DE90" s="383"/>
    </row>
    <row r="91" spans="2:109" hidden="1">
      <c r="DD91" s="383"/>
      <c r="DE91" s="383"/>
    </row>
    <row r="92" spans="2:109" ht="13.5" hidden="1" customHeight="1">
      <c r="DD92" s="383"/>
      <c r="DE92" s="383"/>
    </row>
    <row r="93" spans="2:109" ht="13.5" hidden="1" customHeight="1">
      <c r="DD93" s="383"/>
      <c r="DE93" s="383"/>
    </row>
    <row r="94" spans="2:109" ht="13.5" hidden="1" customHeight="1">
      <c r="DD94" s="383"/>
      <c r="DE94" s="383"/>
    </row>
    <row r="95" spans="2:109" ht="13.5" hidden="1" customHeight="1">
      <c r="DD95" s="383"/>
      <c r="DE95" s="383"/>
    </row>
    <row r="96" spans="2:109" ht="13.5" hidden="1" customHeight="1">
      <c r="DD96" s="383"/>
      <c r="DE96" s="383"/>
    </row>
    <row r="97" s="383" customFormat="1" ht="13.5" hidden="1" customHeight="1"/>
    <row r="98" s="383" customFormat="1" ht="13.5" hidden="1" customHeight="1"/>
    <row r="99" s="383" customFormat="1" ht="13.5" hidden="1" customHeight="1"/>
    <row r="100" s="383" customFormat="1" ht="13.5" hidden="1" customHeight="1"/>
    <row r="101" s="383" customFormat="1" ht="13.5" hidden="1" customHeight="1"/>
    <row r="102" s="383" customFormat="1" ht="13.5" hidden="1" customHeight="1"/>
    <row r="103" s="383" customFormat="1" ht="13.5" hidden="1" customHeight="1"/>
    <row r="104" s="383" customFormat="1" ht="13.5" hidden="1" customHeight="1"/>
    <row r="105" s="383" customFormat="1" ht="13.5" hidden="1" customHeight="1"/>
    <row r="106" s="383" customFormat="1" ht="13.5" hidden="1" customHeight="1"/>
    <row r="107" s="383" customFormat="1" ht="13.5" hidden="1" customHeight="1"/>
    <row r="108" s="383" customFormat="1" ht="13.5" hidden="1" customHeight="1"/>
    <row r="109" s="383" customFormat="1" ht="13.5" hidden="1" customHeight="1"/>
    <row r="110" s="383" customFormat="1" ht="13.5" hidden="1" customHeight="1"/>
    <row r="111" s="383" customFormat="1" ht="13.5" hidden="1" customHeight="1"/>
    <row r="112" s="383" customFormat="1" ht="13.5" hidden="1" customHeight="1"/>
    <row r="113" s="383" customFormat="1" ht="13.5" hidden="1" customHeight="1"/>
    <row r="114" s="383" customFormat="1" ht="13.5" hidden="1" customHeight="1"/>
    <row r="115" s="383" customFormat="1" ht="13.5" hidden="1" customHeight="1"/>
    <row r="116" s="383" customFormat="1" ht="13.5" hidden="1" customHeight="1"/>
    <row r="117" s="383" customFormat="1" ht="13.5" hidden="1" customHeight="1"/>
    <row r="118" s="383" customFormat="1" ht="13.5" hidden="1" customHeight="1"/>
    <row r="119" s="383" customFormat="1" ht="13.5" hidden="1" customHeight="1"/>
    <row r="120" s="383" customFormat="1" ht="13.5" hidden="1" customHeight="1"/>
    <row r="121" s="383" customFormat="1" ht="13.5" hidden="1" customHeight="1"/>
    <row r="122" s="383" customFormat="1" ht="13.5" hidden="1" customHeight="1"/>
    <row r="123" s="383" customFormat="1" ht="13.5" hidden="1" customHeight="1"/>
    <row r="124" s="383" customFormat="1" ht="13.5" hidden="1" customHeight="1"/>
    <row r="125" s="383" customFormat="1" ht="13.5" hidden="1" customHeight="1"/>
    <row r="126" s="383" customFormat="1" ht="13.5" hidden="1" customHeight="1"/>
    <row r="127" s="383" customFormat="1" ht="13.5" hidden="1" customHeight="1"/>
    <row r="128" s="383" customFormat="1" ht="13.5" hidden="1" customHeight="1"/>
    <row r="129" s="383" customFormat="1" ht="13.5" hidden="1" customHeight="1"/>
    <row r="130" s="383" customFormat="1" ht="13.5" hidden="1" customHeight="1"/>
    <row r="131" s="383" customFormat="1" ht="13.5" hidden="1" customHeight="1"/>
    <row r="132" s="383" customFormat="1" ht="13.5" hidden="1" customHeight="1"/>
    <row r="133" s="383" customFormat="1" ht="13.5" hidden="1" customHeight="1"/>
    <row r="134" s="383" customFormat="1" ht="13.5" hidden="1" customHeight="1"/>
    <row r="135" s="383" customFormat="1" ht="13.5" hidden="1" customHeight="1"/>
    <row r="136" s="383" customFormat="1" ht="13.5" hidden="1" customHeight="1"/>
    <row r="137" s="383" customFormat="1" ht="13.5" hidden="1" customHeight="1"/>
    <row r="138" s="383" customFormat="1" ht="13.5" hidden="1" customHeight="1"/>
    <row r="139" s="383" customFormat="1" ht="13.5" hidden="1" customHeight="1"/>
    <row r="140" s="383" customFormat="1" ht="13.5" hidden="1" customHeight="1"/>
    <row r="141" s="383" customFormat="1" ht="13.5" hidden="1" customHeight="1"/>
    <row r="142" s="383" customFormat="1" ht="13.5" hidden="1" customHeight="1"/>
    <row r="143" s="383" customFormat="1" ht="13.5" hidden="1" customHeight="1"/>
    <row r="144" s="383" customFormat="1" ht="13.5" hidden="1" customHeight="1"/>
    <row r="145" s="383" customFormat="1" ht="13.5" hidden="1" customHeight="1"/>
    <row r="146" s="383" customFormat="1" ht="13.5" hidden="1" customHeight="1"/>
    <row r="147" s="383" customFormat="1" ht="13.5" hidden="1" customHeight="1"/>
    <row r="148" s="383" customFormat="1" ht="13.5" hidden="1" customHeight="1"/>
    <row r="149" s="383" customFormat="1" ht="13.5" hidden="1" customHeight="1"/>
    <row r="150" s="383" customFormat="1" ht="13.5" hidden="1" customHeight="1"/>
    <row r="151" s="383" customFormat="1" ht="13.5" hidden="1" customHeight="1"/>
    <row r="152" s="383" customFormat="1" ht="13.5" hidden="1" customHeight="1"/>
    <row r="153" s="383" customFormat="1" ht="13.5" hidden="1" customHeight="1"/>
    <row r="154" s="383" customFormat="1" ht="13.5" hidden="1" customHeight="1"/>
    <row r="155" s="383" customFormat="1" ht="13.5" hidden="1" customHeight="1"/>
    <row r="156" s="383" customFormat="1" ht="13.5" hidden="1" customHeight="1"/>
    <row r="157" s="383" customFormat="1" ht="13.5" hidden="1" customHeight="1"/>
    <row r="158" s="383" customFormat="1" ht="13.5" hidden="1" customHeight="1"/>
    <row r="159" s="383" customFormat="1" ht="13.5" hidden="1" customHeight="1"/>
    <row r="160" s="383" customFormat="1" ht="13.5" hidden="1" customHeight="1"/>
  </sheetData>
  <sheetProtection algorithmName="SHA-512" hashValue="6EvsPHPU7KiS6JYGSxdqrAtr74Xx2/eP4kAhxGAG4nVysrzMPq/fG85jGdTJtFWIT+lBiDecxrQE8gFA/Jqu6w==" saltValue="5UrlFk6m0e6NVxVm60a4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87" customWidth="1"/>
    <col min="35" max="122" width="2.5" style="286" customWidth="1"/>
    <col min="123" max="16384" width="2.5" style="286" hidden="1"/>
  </cols>
  <sheetData>
    <row r="1" spans="1:34"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c r="S2" s="286"/>
      <c r="AH2" s="286"/>
    </row>
    <row r="3" spans="1: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row r="5" spans="1:34"/>
    <row r="6" spans="1:34"/>
    <row r="7" spans="1:34"/>
    <row r="8" spans="1:34"/>
    <row r="9" spans="1:34">
      <c r="AH9" s="286"/>
    </row>
    <row r="10" spans="1:34"/>
    <row r="11" spans="1:34"/>
    <row r="12" spans="1:34"/>
    <row r="13" spans="1:34"/>
    <row r="14" spans="1:34"/>
    <row r="15" spans="1:34"/>
    <row r="16" spans="1: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500</v>
      </c>
    </row>
  </sheetData>
  <sheetProtection algorithmName="SHA-512" hashValue="lVuK4+r1lkzEGXmp/jQlFluE07FCxoYKu0zCm109EiUYBUtzS5stHFcy9izV55tioH8eE1hShNePa6Qzyb1CFQ==" saltValue="StsszcbZ1AhNSRv2ZE/k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c r="AG59" s="286"/>
      <c r="AH59" s="286"/>
    </row>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500</v>
      </c>
    </row>
  </sheetData>
  <sheetProtection algorithmName="SHA-512" hashValue="QC2bD7LgpIKqjouau67JwPv+Viv0Pl+k8cdGVNDRnjuNWwfmc4oQk3GFd5Y/lI1NAFXkRHvYIbNlICtCwNaM6w==" saltValue="GR+FyUgPs/vdRoIIvlP+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5" customWidth="1"/>
    <col min="2" max="8" width="13.375" style="145" customWidth="1"/>
    <col min="9" max="16384" width="11.125" style="145"/>
  </cols>
  <sheetData>
    <row r="1" spans="1:8">
      <c r="A1" s="139"/>
      <c r="B1" s="140"/>
      <c r="C1" s="141"/>
      <c r="D1" s="142"/>
      <c r="E1" s="143"/>
      <c r="F1" s="143"/>
      <c r="G1" s="143"/>
      <c r="H1" s="144"/>
    </row>
    <row r="2" spans="1:8">
      <c r="A2" s="146"/>
      <c r="B2" s="147"/>
      <c r="C2" s="148"/>
      <c r="D2" s="149" t="s">
        <v>51</v>
      </c>
      <c r="E2" s="150"/>
      <c r="F2" s="151" t="s">
        <v>551</v>
      </c>
      <c r="G2" s="152"/>
      <c r="H2" s="153"/>
    </row>
    <row r="3" spans="1:8">
      <c r="A3" s="149" t="s">
        <v>544</v>
      </c>
      <c r="B3" s="154"/>
      <c r="C3" s="155"/>
      <c r="D3" s="156">
        <v>138982</v>
      </c>
      <c r="E3" s="157"/>
      <c r="F3" s="158">
        <v>162193</v>
      </c>
      <c r="G3" s="159"/>
      <c r="H3" s="160"/>
    </row>
    <row r="4" spans="1:8">
      <c r="A4" s="161"/>
      <c r="B4" s="162"/>
      <c r="C4" s="163"/>
      <c r="D4" s="164">
        <v>114707</v>
      </c>
      <c r="E4" s="165"/>
      <c r="F4" s="166">
        <v>79985</v>
      </c>
      <c r="G4" s="167"/>
      <c r="H4" s="168"/>
    </row>
    <row r="5" spans="1:8">
      <c r="A5" s="149" t="s">
        <v>546</v>
      </c>
      <c r="B5" s="154"/>
      <c r="C5" s="155"/>
      <c r="D5" s="156">
        <v>159183</v>
      </c>
      <c r="E5" s="157"/>
      <c r="F5" s="158">
        <v>168868</v>
      </c>
      <c r="G5" s="159"/>
      <c r="H5" s="160"/>
    </row>
    <row r="6" spans="1:8">
      <c r="A6" s="161"/>
      <c r="B6" s="162"/>
      <c r="C6" s="163"/>
      <c r="D6" s="164">
        <v>107418</v>
      </c>
      <c r="E6" s="165"/>
      <c r="F6" s="166">
        <v>79360</v>
      </c>
      <c r="G6" s="167"/>
      <c r="H6" s="168"/>
    </row>
    <row r="7" spans="1:8">
      <c r="A7" s="149" t="s">
        <v>547</v>
      </c>
      <c r="B7" s="154"/>
      <c r="C7" s="155"/>
      <c r="D7" s="156">
        <v>167502</v>
      </c>
      <c r="E7" s="157"/>
      <c r="F7" s="158">
        <v>202870</v>
      </c>
      <c r="G7" s="159"/>
      <c r="H7" s="160"/>
    </row>
    <row r="8" spans="1:8">
      <c r="A8" s="161"/>
      <c r="B8" s="162"/>
      <c r="C8" s="163"/>
      <c r="D8" s="164">
        <v>103320</v>
      </c>
      <c r="E8" s="165"/>
      <c r="F8" s="166">
        <v>79735</v>
      </c>
      <c r="G8" s="167"/>
      <c r="H8" s="168"/>
    </row>
    <row r="9" spans="1:8">
      <c r="A9" s="149" t="s">
        <v>548</v>
      </c>
      <c r="B9" s="154"/>
      <c r="C9" s="155"/>
      <c r="D9" s="156">
        <v>146375</v>
      </c>
      <c r="E9" s="157"/>
      <c r="F9" s="158">
        <v>167497</v>
      </c>
      <c r="G9" s="159"/>
      <c r="H9" s="160"/>
    </row>
    <row r="10" spans="1:8">
      <c r="A10" s="161"/>
      <c r="B10" s="162"/>
      <c r="C10" s="163"/>
      <c r="D10" s="164">
        <v>77988</v>
      </c>
      <c r="E10" s="165"/>
      <c r="F10" s="166">
        <v>82571</v>
      </c>
      <c r="G10" s="167"/>
      <c r="H10" s="168"/>
    </row>
    <row r="11" spans="1:8">
      <c r="A11" s="149" t="s">
        <v>549</v>
      </c>
      <c r="B11" s="154"/>
      <c r="C11" s="155"/>
      <c r="D11" s="156">
        <v>159882</v>
      </c>
      <c r="E11" s="157"/>
      <c r="F11" s="158">
        <v>190274</v>
      </c>
      <c r="G11" s="159"/>
      <c r="H11" s="160"/>
    </row>
    <row r="12" spans="1:8">
      <c r="A12" s="161"/>
      <c r="B12" s="162"/>
      <c r="C12" s="169"/>
      <c r="D12" s="164">
        <v>88694</v>
      </c>
      <c r="E12" s="165"/>
      <c r="F12" s="166">
        <v>88584</v>
      </c>
      <c r="G12" s="167"/>
      <c r="H12" s="168"/>
    </row>
    <row r="13" spans="1:8">
      <c r="A13" s="149"/>
      <c r="B13" s="154"/>
      <c r="C13" s="170"/>
      <c r="D13" s="171">
        <v>154385</v>
      </c>
      <c r="E13" s="172"/>
      <c r="F13" s="173">
        <v>178340</v>
      </c>
      <c r="G13" s="174"/>
      <c r="H13" s="160"/>
    </row>
    <row r="14" spans="1:8">
      <c r="A14" s="161"/>
      <c r="B14" s="162"/>
      <c r="C14" s="163"/>
      <c r="D14" s="164">
        <v>98425</v>
      </c>
      <c r="E14" s="165"/>
      <c r="F14" s="166">
        <v>82047</v>
      </c>
      <c r="G14" s="167"/>
      <c r="H14" s="168"/>
    </row>
    <row r="17" spans="1:11">
      <c r="A17" s="145" t="s">
        <v>52</v>
      </c>
    </row>
    <row r="18" spans="1:11">
      <c r="A18" s="175"/>
      <c r="B18" s="175" t="str">
        <f>実質収支比率等に係る経年分析!F$46</f>
        <v>H27</v>
      </c>
      <c r="C18" s="175" t="str">
        <f>実質収支比率等に係る経年分析!G$46</f>
        <v>H28</v>
      </c>
      <c r="D18" s="175" t="str">
        <f>実質収支比率等に係る経年分析!H$46</f>
        <v>H29</v>
      </c>
      <c r="E18" s="175" t="str">
        <f>実質収支比率等に係る経年分析!I$46</f>
        <v>H30</v>
      </c>
      <c r="F18" s="175" t="str">
        <f>実質収支比率等に係る経年分析!J$46</f>
        <v>R01</v>
      </c>
    </row>
    <row r="19" spans="1:11">
      <c r="A19" s="175" t="s">
        <v>53</v>
      </c>
      <c r="B19" s="175">
        <f>ROUND(VALUE(SUBSTITUTE(実質収支比率等に係る経年分析!F$48,"▲","-")),2)</f>
        <v>1.45</v>
      </c>
      <c r="C19" s="175">
        <f>ROUND(VALUE(SUBSTITUTE(実質収支比率等に係る経年分析!G$48,"▲","-")),2)</f>
        <v>1.36</v>
      </c>
      <c r="D19" s="175">
        <f>ROUND(VALUE(SUBSTITUTE(実質収支比率等に係る経年分析!H$48,"▲","-")),2)</f>
        <v>1.44</v>
      </c>
      <c r="E19" s="175">
        <f>ROUND(VALUE(SUBSTITUTE(実質収支比率等に係る経年分析!I$48,"▲","-")),2)</f>
        <v>1.28</v>
      </c>
      <c r="F19" s="175">
        <f>ROUND(VALUE(SUBSTITUTE(実質収支比率等に係る経年分析!J$48,"▲","-")),2)</f>
        <v>1.44</v>
      </c>
    </row>
    <row r="20" spans="1:11">
      <c r="A20" s="175" t="s">
        <v>54</v>
      </c>
      <c r="B20" s="175">
        <f>ROUND(VALUE(SUBSTITUTE(実質収支比率等に係る経年分析!F$47,"▲","-")),2)</f>
        <v>17</v>
      </c>
      <c r="C20" s="175">
        <f>ROUND(VALUE(SUBSTITUTE(実質収支比率等に係る経年分析!G$47,"▲","-")),2)</f>
        <v>17.559999999999999</v>
      </c>
      <c r="D20" s="175">
        <f>ROUND(VALUE(SUBSTITUTE(実質収支比率等に係る経年分析!H$47,"▲","-")),2)</f>
        <v>19.63</v>
      </c>
      <c r="E20" s="175">
        <f>ROUND(VALUE(SUBSTITUTE(実質収支比率等に係る経年分析!I$47,"▲","-")),2)</f>
        <v>20.73</v>
      </c>
      <c r="F20" s="175">
        <f>ROUND(VALUE(SUBSTITUTE(実質収支比率等に係る経年分析!J$47,"▲","-")),2)</f>
        <v>20.84</v>
      </c>
    </row>
    <row r="21" spans="1:11">
      <c r="A21" s="175" t="s">
        <v>55</v>
      </c>
      <c r="B21" s="175">
        <f>IF(ISNUMBER(VALUE(SUBSTITUTE(実質収支比率等に係る経年分析!F$49,"▲","-"))),ROUND(VALUE(SUBSTITUTE(実質収支比率等に係る経年分析!F$49,"▲","-")),2),NA())</f>
        <v>-0.24</v>
      </c>
      <c r="C21" s="175">
        <f>IF(ISNUMBER(VALUE(SUBSTITUTE(実質収支比率等に係る経年分析!G$49,"▲","-"))),ROUND(VALUE(SUBSTITUTE(実質収支比率等に係る経年分析!G$49,"▲","-")),2),NA())</f>
        <v>-0.06</v>
      </c>
      <c r="D21" s="175">
        <f>IF(ISNUMBER(VALUE(SUBSTITUTE(実質収支比率等に係る経年分析!H$49,"▲","-"))),ROUND(VALUE(SUBSTITUTE(実質収支比率等に係る経年分析!H$49,"▲","-")),2),NA())</f>
        <v>0.86</v>
      </c>
      <c r="E21" s="175">
        <f>IF(ISNUMBER(VALUE(SUBSTITUTE(実質収支比率等に係る経年分析!I$49,"▲","-"))),ROUND(VALUE(SUBSTITUTE(実質収支比率等に係る経年分析!I$49,"▲","-")),2),NA())</f>
        <v>0.65</v>
      </c>
      <c r="F21" s="175">
        <f>IF(ISNUMBER(VALUE(SUBSTITUTE(実質収支比率等に係る経年分析!J$49,"▲","-"))),ROUND(VALUE(SUBSTITUTE(実質収支比率等に係る経年分析!J$49,"▲","-")),2),NA())</f>
        <v>0.25</v>
      </c>
    </row>
    <row r="24" spans="1:11">
      <c r="A24" s="145" t="s">
        <v>56</v>
      </c>
    </row>
    <row r="25" spans="1:11">
      <c r="A25" s="176"/>
      <c r="B25" s="176" t="str">
        <f>連結実質赤字比率に係る赤字・黒字の構成分析!F$33</f>
        <v>H27</v>
      </c>
      <c r="C25" s="176"/>
      <c r="D25" s="176" t="str">
        <f>連結実質赤字比率に係る赤字・黒字の構成分析!G$33</f>
        <v>H28</v>
      </c>
      <c r="E25" s="176"/>
      <c r="F25" s="176" t="str">
        <f>連結実質赤字比率に係る赤字・黒字の構成分析!H$33</f>
        <v>H29</v>
      </c>
      <c r="G25" s="176"/>
      <c r="H25" s="176" t="str">
        <f>連結実質赤字比率に係る赤字・黒字の構成分析!I$33</f>
        <v>H30</v>
      </c>
      <c r="I25" s="176"/>
      <c r="J25" s="176" t="str">
        <f>連結実質赤字比率に係る赤字・黒字の構成分析!J$33</f>
        <v>R01</v>
      </c>
      <c r="K25" s="176"/>
    </row>
    <row r="26" spans="1:11">
      <c r="A26" s="176"/>
      <c r="B26" s="176" t="s">
        <v>57</v>
      </c>
      <c r="C26" s="176" t="s">
        <v>58</v>
      </c>
      <c r="D26" s="176" t="s">
        <v>57</v>
      </c>
      <c r="E26" s="176" t="s">
        <v>58</v>
      </c>
      <c r="F26" s="176" t="s">
        <v>57</v>
      </c>
      <c r="G26" s="176" t="s">
        <v>58</v>
      </c>
      <c r="H26" s="176" t="s">
        <v>57</v>
      </c>
      <c r="I26" s="176" t="s">
        <v>58</v>
      </c>
      <c r="J26" s="176" t="s">
        <v>57</v>
      </c>
      <c r="K26" s="176" t="s">
        <v>58</v>
      </c>
    </row>
    <row r="27" spans="1:11">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0.03</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0.04</v>
      </c>
      <c r="F27" s="176" t="e">
        <f>IF(ROUND(VALUE(SUBSTITUTE(連結実質赤字比率に係る赤字・黒字の構成分析!H$43,"▲", "-")), 2) &lt; 0, ABS(ROUND(VALUE(SUBSTITUTE(連結実質赤字比率に係る赤字・黒字の構成分析!H$43,"▲", "-")), 2)), NA())</f>
        <v>#VALUE!</v>
      </c>
      <c r="G27" s="176" t="e">
        <f>IF(ROUND(VALUE(SUBSTITUTE(連結実質赤字比率に係る赤字・黒字の構成分析!H$43,"▲", "-")), 2) &gt;= 0, ABS(ROUND(VALUE(SUBSTITUTE(連結実質赤字比率に係る赤字・黒字の構成分析!H$43,"▲", "-")), 2)), NA())</f>
        <v>#VALUE!</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f>IF(ROUND(VALUE(SUBSTITUTE(連結実質赤字比率に係る赤字・黒字の構成分析!H$42,"▲", "-")), 2) &lt; 0, ABS(ROUND(VALUE(SUBSTITUTE(連結実質赤字比率に係る赤字・黒字の構成分析!H$42,"▲", "-")), 2)), NA())</f>
        <v>0.82</v>
      </c>
      <c r="G28" s="176" t="e">
        <f>IF(ROUND(VALUE(SUBSTITUTE(連結実質赤字比率に係る赤字・黒字の構成分析!H$42,"▲", "-")), 2) &gt;= 0, ABS(ROUND(VALUE(SUBSTITUTE(連結実質赤字比率に係る赤字・黒字の構成分析!H$42,"▲", "-")), 2)), NA())</f>
        <v>#N/A</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c r="A30" s="176" t="e">
        <f>IF(連結実質赤字比率に係る赤字・黒字の構成分析!C$40="",NA(),連結実質赤字比率に係る赤字・黒字の構成分析!C$40)</f>
        <v>#N/A</v>
      </c>
      <c r="B30" s="176" t="e">
        <f>IF(ROUND(VALUE(SUBSTITUTE(連結実質赤字比率に係る赤字・黒字の構成分析!F$40,"▲", "-")), 2) &lt; 0, ABS(ROUND(VALUE(SUBSTITUTE(連結実質赤字比率に係る赤字・黒字の構成分析!F$40,"▲", "-")), 2)), NA())</f>
        <v>#VALUE!</v>
      </c>
      <c r="C30" s="176" t="e">
        <f>IF(ROUND(VALUE(SUBSTITUTE(連結実質赤字比率に係る赤字・黒字の構成分析!F$40,"▲", "-")), 2) &gt;= 0, ABS(ROUND(VALUE(SUBSTITUTE(連結実質赤字比率に係る赤字・黒字の構成分析!F$40,"▲", "-")), 2)), NA())</f>
        <v>#VALUE!</v>
      </c>
      <c r="D30" s="176" t="e">
        <f>IF(ROUND(VALUE(SUBSTITUTE(連結実質赤字比率に係る赤字・黒字の構成分析!G$40,"▲", "-")), 2) &lt; 0, ABS(ROUND(VALUE(SUBSTITUTE(連結実質赤字比率に係る赤字・黒字の構成分析!G$40,"▲", "-")), 2)), NA())</f>
        <v>#VALUE!</v>
      </c>
      <c r="E30" s="176" t="e">
        <f>IF(ROUND(VALUE(SUBSTITUTE(連結実質赤字比率に係る赤字・黒字の構成分析!G$40,"▲", "-")), 2) &gt;= 0, ABS(ROUND(VALUE(SUBSTITUTE(連結実質赤字比率に係る赤字・黒字の構成分析!G$40,"▲", "-")), 2)), NA())</f>
        <v>#VALUE!</v>
      </c>
      <c r="F30" s="176" t="e">
        <f>IF(ROUND(VALUE(SUBSTITUTE(連結実質赤字比率に係る赤字・黒字の構成分析!H$40,"▲", "-")), 2) &lt; 0, ABS(ROUND(VALUE(SUBSTITUTE(連結実質赤字比率に係る赤字・黒字の構成分析!H$40,"▲", "-")), 2)), NA())</f>
        <v>#VALUE!</v>
      </c>
      <c r="G30" s="176" t="e">
        <f>IF(ROUND(VALUE(SUBSTITUTE(連結実質赤字比率に係る赤字・黒字の構成分析!H$40,"▲", "-")), 2) &gt;= 0, ABS(ROUND(VALUE(SUBSTITUTE(連結実質赤字比率に係る赤字・黒字の構成分析!H$40,"▲", "-")), 2)), NA())</f>
        <v>#VALUE!</v>
      </c>
      <c r="H30" s="176" t="e">
        <f>IF(ROUND(VALUE(SUBSTITUTE(連結実質赤字比率に係る赤字・黒字の構成分析!I$40,"▲", "-")), 2) &lt; 0, ABS(ROUND(VALUE(SUBSTITUTE(連結実質赤字比率に係る赤字・黒字の構成分析!I$40,"▲", "-")), 2)), NA())</f>
        <v>#VALUE!</v>
      </c>
      <c r="I30" s="176" t="e">
        <f>IF(ROUND(VALUE(SUBSTITUTE(連結実質赤字比率に係る赤字・黒字の構成分析!I$40,"▲", "-")), 2) &gt;= 0, ABS(ROUND(VALUE(SUBSTITUTE(連結実質赤字比率に係る赤字・黒字の構成分析!I$40,"▲", "-")), 2)), NA())</f>
        <v>#VALUE!</v>
      </c>
      <c r="J30" s="176" t="e">
        <f>IF(ROUND(VALUE(SUBSTITUTE(連結実質赤字比率に係る赤字・黒字の構成分析!J$40,"▲", "-")), 2) &lt; 0, ABS(ROUND(VALUE(SUBSTITUTE(連結実質赤字比率に係る赤字・黒字の構成分析!J$40,"▲", "-")), 2)), NA())</f>
        <v>#VALUE!</v>
      </c>
      <c r="K30" s="176" t="e">
        <f>IF(ROUND(VALUE(SUBSTITUTE(連結実質赤字比率に係る赤字・黒字の構成分析!J$40,"▲", "-")), 2) &gt;= 0, ABS(ROUND(VALUE(SUBSTITUTE(連結実質赤字比率に係る赤字・黒字の構成分析!J$40,"▲", "-")), 2)), NA())</f>
        <v>#VALUE!</v>
      </c>
    </row>
    <row r="31" spans="1:11">
      <c r="A31" s="176" t="str">
        <f>IF(連結実質赤字比率に係る赤字・黒字の構成分析!C$39="",NA(),連結実質赤字比率に係る赤字・黒字の構成分析!C$39)</f>
        <v>と畜場特別会計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0.01</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0.01</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0.01</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0.01</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v>
      </c>
    </row>
    <row r="32" spans="1:11">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0.05</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0.03</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0.04</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0.04</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0.05</v>
      </c>
    </row>
    <row r="33" spans="1:16">
      <c r="A33" s="176" t="str">
        <f>IF(連結実質赤字比率に係る赤字・黒字の構成分析!C$37="",NA(),連結実質赤字比率に係る赤字・黒字の構成分析!C$37)</f>
        <v>介護保険事業勘定特別会計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7.0000000000000007E-2</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0.06</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0.13</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0.13</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0.06</v>
      </c>
    </row>
    <row r="34" spans="1:16">
      <c r="A34" s="176" t="str">
        <f>IF(連結実質赤字比率に係る赤字・黒字の構成分析!C$36="",NA(),連結実質赤字比率に係る赤字・黒字の構成分析!C$36)</f>
        <v>国民健康保険事業勘定特別会計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0.41</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0.47</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0.33</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0.15</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0.23</v>
      </c>
    </row>
    <row r="35" spans="1:16">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1.44</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1.35</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1.44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1.27</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1.43</v>
      </c>
    </row>
    <row r="36" spans="1:16">
      <c r="A36" s="176" t="str">
        <f>IF(連結実質赤字比率に係る赤字・黒字の構成分析!C$34="",NA(),連結実質赤字比率に係る赤字・黒字の構成分析!C$34)</f>
        <v>水道事業</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2.1800000000000002</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2.58</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3.97</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2.97</v>
      </c>
    </row>
    <row r="39" spans="1:16">
      <c r="A39" s="145" t="s">
        <v>59</v>
      </c>
    </row>
    <row r="40" spans="1:16">
      <c r="A40" s="177"/>
      <c r="B40" s="177" t="str">
        <f>'実質公債費比率（分子）の構造'!K$44</f>
        <v>H27</v>
      </c>
      <c r="C40" s="177"/>
      <c r="D40" s="177"/>
      <c r="E40" s="177" t="str">
        <f>'実質公債費比率（分子）の構造'!L$44</f>
        <v>H28</v>
      </c>
      <c r="F40" s="177"/>
      <c r="G40" s="177"/>
      <c r="H40" s="177" t="str">
        <f>'実質公債費比率（分子）の構造'!M$44</f>
        <v>H29</v>
      </c>
      <c r="I40" s="177"/>
      <c r="J40" s="177"/>
      <c r="K40" s="177" t="str">
        <f>'実質公債費比率（分子）の構造'!N$44</f>
        <v>H30</v>
      </c>
      <c r="L40" s="177"/>
      <c r="M40" s="177"/>
      <c r="N40" s="177" t="str">
        <f>'実質公債費比率（分子）の構造'!O$44</f>
        <v>R01</v>
      </c>
      <c r="O40" s="177"/>
      <c r="P40" s="177"/>
    </row>
    <row r="41" spans="1:16">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c r="A42" s="177" t="s">
        <v>62</v>
      </c>
      <c r="B42" s="177"/>
      <c r="C42" s="177"/>
      <c r="D42" s="177">
        <f>'実質公債費比率（分子）の構造'!K$52</f>
        <v>679</v>
      </c>
      <c r="E42" s="177"/>
      <c r="F42" s="177"/>
      <c r="G42" s="177">
        <f>'実質公債費比率（分子）の構造'!L$52</f>
        <v>703</v>
      </c>
      <c r="H42" s="177"/>
      <c r="I42" s="177"/>
      <c r="J42" s="177">
        <f>'実質公債費比率（分子）の構造'!M$52</f>
        <v>572</v>
      </c>
      <c r="K42" s="177"/>
      <c r="L42" s="177"/>
      <c r="M42" s="177">
        <f>'実質公債費比率（分子）の構造'!N$52</f>
        <v>662</v>
      </c>
      <c r="N42" s="177"/>
      <c r="O42" s="177"/>
      <c r="P42" s="177">
        <f>'実質公債費比率（分子）の構造'!O$52</f>
        <v>643</v>
      </c>
    </row>
    <row r="43" spans="1:16">
      <c r="A43" s="177" t="s">
        <v>63</v>
      </c>
      <c r="B43" s="177" t="str">
        <f>'実質公債費比率（分子）の構造'!K$51</f>
        <v>-</v>
      </c>
      <c r="C43" s="177"/>
      <c r="D43" s="177"/>
      <c r="E43" s="177">
        <f>'実質公債費比率（分子）の構造'!L$51</f>
        <v>0</v>
      </c>
      <c r="F43" s="177"/>
      <c r="G43" s="177"/>
      <c r="H43" s="177" t="str">
        <f>'実質公債費比率（分子）の構造'!M$51</f>
        <v>-</v>
      </c>
      <c r="I43" s="177"/>
      <c r="J43" s="177"/>
      <c r="K43" s="177">
        <f>'実質公債費比率（分子）の構造'!N$51</f>
        <v>0</v>
      </c>
      <c r="L43" s="177"/>
      <c r="M43" s="177"/>
      <c r="N43" s="177">
        <f>'実質公債費比率（分子）の構造'!O$51</f>
        <v>0</v>
      </c>
      <c r="O43" s="177"/>
      <c r="P43" s="177"/>
    </row>
    <row r="44" spans="1:16">
      <c r="A44" s="177" t="s">
        <v>64</v>
      </c>
      <c r="B44" s="177">
        <f>'実質公債費比率（分子）の構造'!K$50</f>
        <v>0</v>
      </c>
      <c r="C44" s="177"/>
      <c r="D44" s="177"/>
      <c r="E44" s="177">
        <f>'実質公債費比率（分子）の構造'!L$50</f>
        <v>0</v>
      </c>
      <c r="F44" s="177"/>
      <c r="G44" s="177"/>
      <c r="H44" s="177">
        <f>'実質公債費比率（分子）の構造'!M$50</f>
        <v>0</v>
      </c>
      <c r="I44" s="177"/>
      <c r="J44" s="177"/>
      <c r="K44" s="177">
        <f>'実質公債費比率（分子）の構造'!N$50</f>
        <v>0</v>
      </c>
      <c r="L44" s="177"/>
      <c r="M44" s="177"/>
      <c r="N44" s="177">
        <f>'実質公債費比率（分子）の構造'!O$50</f>
        <v>0</v>
      </c>
      <c r="O44" s="177"/>
      <c r="P44" s="177"/>
    </row>
    <row r="45" spans="1:16">
      <c r="A45" s="177" t="s">
        <v>65</v>
      </c>
      <c r="B45" s="177">
        <f>'実質公債費比率（分子）の構造'!K$49</f>
        <v>147</v>
      </c>
      <c r="C45" s="177"/>
      <c r="D45" s="177"/>
      <c r="E45" s="177">
        <f>'実質公債費比率（分子）の構造'!L$49</f>
        <v>162</v>
      </c>
      <c r="F45" s="177"/>
      <c r="G45" s="177"/>
      <c r="H45" s="177">
        <f>'実質公債費比率（分子）の構造'!M$49</f>
        <v>153</v>
      </c>
      <c r="I45" s="177"/>
      <c r="J45" s="177"/>
      <c r="K45" s="177">
        <f>'実質公債費比率（分子）の構造'!N$49</f>
        <v>105</v>
      </c>
      <c r="L45" s="177"/>
      <c r="M45" s="177"/>
      <c r="N45" s="177">
        <f>'実質公債費比率（分子）の構造'!O$49</f>
        <v>111</v>
      </c>
      <c r="O45" s="177"/>
      <c r="P45" s="177"/>
    </row>
    <row r="46" spans="1:16">
      <c r="A46" s="177" t="s">
        <v>66</v>
      </c>
      <c r="B46" s="177">
        <f>'実質公債費比率（分子）の構造'!K$48</f>
        <v>27</v>
      </c>
      <c r="C46" s="177"/>
      <c r="D46" s="177"/>
      <c r="E46" s="177">
        <f>'実質公債費比率（分子）の構造'!L$48</f>
        <v>40</v>
      </c>
      <c r="F46" s="177"/>
      <c r="G46" s="177"/>
      <c r="H46" s="177">
        <f>'実質公債費比率（分子）の構造'!M$48</f>
        <v>36</v>
      </c>
      <c r="I46" s="177"/>
      <c r="J46" s="177"/>
      <c r="K46" s="177">
        <f>'実質公債費比率（分子）の構造'!N$48</f>
        <v>50</v>
      </c>
      <c r="L46" s="177"/>
      <c r="M46" s="177"/>
      <c r="N46" s="177">
        <f>'実質公債費比率（分子）の構造'!O$48</f>
        <v>42</v>
      </c>
      <c r="O46" s="177"/>
      <c r="P46" s="177"/>
    </row>
    <row r="47" spans="1:16">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c r="A49" s="177" t="s">
        <v>69</v>
      </c>
      <c r="B49" s="177">
        <f>'実質公債費比率（分子）の構造'!K$45</f>
        <v>729</v>
      </c>
      <c r="C49" s="177"/>
      <c r="D49" s="177"/>
      <c r="E49" s="177">
        <f>'実質公債費比率（分子）の構造'!L$45</f>
        <v>761</v>
      </c>
      <c r="F49" s="177"/>
      <c r="G49" s="177"/>
      <c r="H49" s="177">
        <f>'実質公債費比率（分子）の構造'!M$45</f>
        <v>782</v>
      </c>
      <c r="I49" s="177"/>
      <c r="J49" s="177"/>
      <c r="K49" s="177">
        <f>'実質公債費比率（分子）の構造'!N$45</f>
        <v>836</v>
      </c>
      <c r="L49" s="177"/>
      <c r="M49" s="177"/>
      <c r="N49" s="177">
        <f>'実質公債費比率（分子）の構造'!O$45</f>
        <v>833</v>
      </c>
      <c r="O49" s="177"/>
      <c r="P49" s="177"/>
    </row>
    <row r="50" spans="1:16">
      <c r="A50" s="177" t="s">
        <v>70</v>
      </c>
      <c r="B50" s="177" t="e">
        <f>NA()</f>
        <v>#N/A</v>
      </c>
      <c r="C50" s="177">
        <f>IF(ISNUMBER('実質公債費比率（分子）の構造'!K$53),'実質公債費比率（分子）の構造'!K$53,NA())</f>
        <v>224</v>
      </c>
      <c r="D50" s="177" t="e">
        <f>NA()</f>
        <v>#N/A</v>
      </c>
      <c r="E50" s="177" t="e">
        <f>NA()</f>
        <v>#N/A</v>
      </c>
      <c r="F50" s="177">
        <f>IF(ISNUMBER('実質公債費比率（分子）の構造'!L$53),'実質公債費比率（分子）の構造'!L$53,NA())</f>
        <v>260</v>
      </c>
      <c r="G50" s="177" t="e">
        <f>NA()</f>
        <v>#N/A</v>
      </c>
      <c r="H50" s="177" t="e">
        <f>NA()</f>
        <v>#N/A</v>
      </c>
      <c r="I50" s="177">
        <f>IF(ISNUMBER('実質公債費比率（分子）の構造'!M$53),'実質公債費比率（分子）の構造'!M$53,NA())</f>
        <v>399</v>
      </c>
      <c r="J50" s="177" t="e">
        <f>NA()</f>
        <v>#N/A</v>
      </c>
      <c r="K50" s="177" t="e">
        <f>NA()</f>
        <v>#N/A</v>
      </c>
      <c r="L50" s="177">
        <f>IF(ISNUMBER('実質公債費比率（分子）の構造'!N$53),'実質公債費比率（分子）の構造'!N$53,NA())</f>
        <v>329</v>
      </c>
      <c r="M50" s="177" t="e">
        <f>NA()</f>
        <v>#N/A</v>
      </c>
      <c r="N50" s="177" t="e">
        <f>NA()</f>
        <v>#N/A</v>
      </c>
      <c r="O50" s="177">
        <f>IF(ISNUMBER('実質公債費比率（分子）の構造'!O$53),'実質公債費比率（分子）の構造'!O$53,NA())</f>
        <v>343</v>
      </c>
      <c r="P50" s="177" t="e">
        <f>NA()</f>
        <v>#N/A</v>
      </c>
    </row>
    <row r="53" spans="1:16">
      <c r="A53" s="145" t="s">
        <v>71</v>
      </c>
    </row>
    <row r="54" spans="1:16">
      <c r="A54" s="176"/>
      <c r="B54" s="176" t="str">
        <f>'将来負担比率（分子）の構造'!I$40</f>
        <v>H27</v>
      </c>
      <c r="C54" s="176"/>
      <c r="D54" s="176"/>
      <c r="E54" s="176" t="str">
        <f>'将来負担比率（分子）の構造'!J$40</f>
        <v>H28</v>
      </c>
      <c r="F54" s="176"/>
      <c r="G54" s="176"/>
      <c r="H54" s="176" t="str">
        <f>'将来負担比率（分子）の構造'!K$40</f>
        <v>H29</v>
      </c>
      <c r="I54" s="176"/>
      <c r="J54" s="176"/>
      <c r="K54" s="176" t="str">
        <f>'将来負担比率（分子）の構造'!L$40</f>
        <v>H30</v>
      </c>
      <c r="L54" s="176"/>
      <c r="M54" s="176"/>
      <c r="N54" s="176" t="str">
        <f>'将来負担比率（分子）の構造'!M$40</f>
        <v>R01</v>
      </c>
      <c r="O54" s="176"/>
      <c r="P54" s="176"/>
    </row>
    <row r="55" spans="1:16">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c r="A56" s="176" t="s">
        <v>42</v>
      </c>
      <c r="B56" s="176"/>
      <c r="C56" s="176"/>
      <c r="D56" s="176">
        <f>'将来負担比率（分子）の構造'!I$52</f>
        <v>6318</v>
      </c>
      <c r="E56" s="176"/>
      <c r="F56" s="176"/>
      <c r="G56" s="176">
        <f>'将来負担比率（分子）の構造'!J$52</f>
        <v>6484</v>
      </c>
      <c r="H56" s="176"/>
      <c r="I56" s="176"/>
      <c r="J56" s="176">
        <f>'将来負担比率（分子）の構造'!K$52</f>
        <v>6525</v>
      </c>
      <c r="K56" s="176"/>
      <c r="L56" s="176"/>
      <c r="M56" s="176">
        <f>'将来負担比率（分子）の構造'!L$52</f>
        <v>6518</v>
      </c>
      <c r="N56" s="176"/>
      <c r="O56" s="176"/>
      <c r="P56" s="176">
        <f>'将来負担比率（分子）の構造'!M$52</f>
        <v>6513</v>
      </c>
    </row>
    <row r="57" spans="1:16">
      <c r="A57" s="176" t="s">
        <v>41</v>
      </c>
      <c r="B57" s="176"/>
      <c r="C57" s="176"/>
      <c r="D57" s="176">
        <f>'将来負担比率（分子）の構造'!I$51</f>
        <v>150</v>
      </c>
      <c r="E57" s="176"/>
      <c r="F57" s="176"/>
      <c r="G57" s="176">
        <f>'将来負担比率（分子）の構造'!J$51</f>
        <v>124</v>
      </c>
      <c r="H57" s="176"/>
      <c r="I57" s="176"/>
      <c r="J57" s="176">
        <f>'将来負担比率（分子）の構造'!K$51</f>
        <v>167</v>
      </c>
      <c r="K57" s="176"/>
      <c r="L57" s="176"/>
      <c r="M57" s="176">
        <f>'将来負担比率（分子）の構造'!L$51</f>
        <v>182</v>
      </c>
      <c r="N57" s="176"/>
      <c r="O57" s="176"/>
      <c r="P57" s="176">
        <f>'将来負担比率（分子）の構造'!M$51</f>
        <v>207</v>
      </c>
    </row>
    <row r="58" spans="1:16">
      <c r="A58" s="176" t="s">
        <v>40</v>
      </c>
      <c r="B58" s="176"/>
      <c r="C58" s="176"/>
      <c r="D58" s="176">
        <f>'将来負担比率（分子）の構造'!I$50</f>
        <v>3650</v>
      </c>
      <c r="E58" s="176"/>
      <c r="F58" s="176"/>
      <c r="G58" s="176">
        <f>'将来負担比率（分子）の構造'!J$50</f>
        <v>3750</v>
      </c>
      <c r="H58" s="176"/>
      <c r="I58" s="176"/>
      <c r="J58" s="176">
        <f>'将来負担比率（分子）の構造'!K$50</f>
        <v>3711</v>
      </c>
      <c r="K58" s="176"/>
      <c r="L58" s="176"/>
      <c r="M58" s="176">
        <f>'将来負担比率（分子）の構造'!L$50</f>
        <v>3459</v>
      </c>
      <c r="N58" s="176"/>
      <c r="O58" s="176"/>
      <c r="P58" s="176">
        <f>'将来負担比率（分子）の構造'!M$50</f>
        <v>3405</v>
      </c>
    </row>
    <row r="59" spans="1:16">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f>'将来負担比率（分子）の構造'!M$49</f>
        <v>3</v>
      </c>
      <c r="O59" s="176"/>
      <c r="P59" s="176"/>
    </row>
    <row r="60" spans="1:16">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c r="A61" s="176" t="s">
        <v>35</v>
      </c>
      <c r="B61" s="176">
        <f>'将来負担比率（分子）の構造'!I$46</f>
        <v>3</v>
      </c>
      <c r="C61" s="176"/>
      <c r="D61" s="176"/>
      <c r="E61" s="176">
        <f>'将来負担比率（分子）の構造'!J$46</f>
        <v>2</v>
      </c>
      <c r="F61" s="176"/>
      <c r="G61" s="176"/>
      <c r="H61" s="176">
        <f>'将来負担比率（分子）の構造'!K$46</f>
        <v>2</v>
      </c>
      <c r="I61" s="176"/>
      <c r="J61" s="176"/>
      <c r="K61" s="176">
        <f>'将来負担比率（分子）の構造'!L$46</f>
        <v>1</v>
      </c>
      <c r="L61" s="176"/>
      <c r="M61" s="176"/>
      <c r="N61" s="176">
        <f>'将来負担比率（分子）の構造'!M$46</f>
        <v>1</v>
      </c>
      <c r="O61" s="176"/>
      <c r="P61" s="176"/>
    </row>
    <row r="62" spans="1:16">
      <c r="A62" s="176" t="s">
        <v>34</v>
      </c>
      <c r="B62" s="176">
        <f>'将来負担比率（分子）の構造'!I$45</f>
        <v>1213</v>
      </c>
      <c r="C62" s="176"/>
      <c r="D62" s="176"/>
      <c r="E62" s="176">
        <f>'将来負担比率（分子）の構造'!J$45</f>
        <v>1329</v>
      </c>
      <c r="F62" s="176"/>
      <c r="G62" s="176"/>
      <c r="H62" s="176">
        <f>'将来負担比率（分子）の構造'!K$45</f>
        <v>1163</v>
      </c>
      <c r="I62" s="176"/>
      <c r="J62" s="176"/>
      <c r="K62" s="176">
        <f>'将来負担比率（分子）の構造'!L$45</f>
        <v>1176</v>
      </c>
      <c r="L62" s="176"/>
      <c r="M62" s="176"/>
      <c r="N62" s="176">
        <f>'将来負担比率（分子）の構造'!M$45</f>
        <v>1000</v>
      </c>
      <c r="O62" s="176"/>
      <c r="P62" s="176"/>
    </row>
    <row r="63" spans="1:16">
      <c r="A63" s="176" t="s">
        <v>33</v>
      </c>
      <c r="B63" s="176">
        <f>'将来負担比率（分子）の構造'!I$44</f>
        <v>1771</v>
      </c>
      <c r="C63" s="176"/>
      <c r="D63" s="176"/>
      <c r="E63" s="176">
        <f>'将来負担比率（分子）の構造'!J$44</f>
        <v>1598</v>
      </c>
      <c r="F63" s="176"/>
      <c r="G63" s="176"/>
      <c r="H63" s="176">
        <f>'将来負担比率（分子）の構造'!K$44</f>
        <v>1410</v>
      </c>
      <c r="I63" s="176"/>
      <c r="J63" s="176"/>
      <c r="K63" s="176">
        <f>'将来負担比率（分子）の構造'!L$44</f>
        <v>1284</v>
      </c>
      <c r="L63" s="176"/>
      <c r="M63" s="176"/>
      <c r="N63" s="176">
        <f>'将来負担比率（分子）の構造'!M$44</f>
        <v>1151</v>
      </c>
      <c r="O63" s="176"/>
      <c r="P63" s="176"/>
    </row>
    <row r="64" spans="1:16">
      <c r="A64" s="176" t="s">
        <v>32</v>
      </c>
      <c r="B64" s="176">
        <f>'将来負担比率（分子）の構造'!I$43</f>
        <v>725</v>
      </c>
      <c r="C64" s="176"/>
      <c r="D64" s="176"/>
      <c r="E64" s="176">
        <f>'将来負担比率（分子）の構造'!J$43</f>
        <v>680</v>
      </c>
      <c r="F64" s="176"/>
      <c r="G64" s="176"/>
      <c r="H64" s="176">
        <f>'将来負担比率（分子）の構造'!K$43</f>
        <v>653</v>
      </c>
      <c r="I64" s="176"/>
      <c r="J64" s="176"/>
      <c r="K64" s="176">
        <f>'将来負担比率（分子）の構造'!L$43</f>
        <v>718</v>
      </c>
      <c r="L64" s="176"/>
      <c r="M64" s="176"/>
      <c r="N64" s="176">
        <f>'将来負担比率（分子）の構造'!M$43</f>
        <v>712</v>
      </c>
      <c r="O64" s="176"/>
      <c r="P64" s="176"/>
    </row>
    <row r="65" spans="1:16">
      <c r="A65" s="176" t="s">
        <v>31</v>
      </c>
      <c r="B65" s="176" t="str">
        <f>'将来負担比率（分子）の構造'!I$42</f>
        <v>-</v>
      </c>
      <c r="C65" s="176"/>
      <c r="D65" s="176"/>
      <c r="E65" s="176" t="str">
        <f>'将来負担比率（分子）の構造'!J$42</f>
        <v>-</v>
      </c>
      <c r="F65" s="176"/>
      <c r="G65" s="176"/>
      <c r="H65" s="176" t="str">
        <f>'将来負担比率（分子）の構造'!K$42</f>
        <v>-</v>
      </c>
      <c r="I65" s="176"/>
      <c r="J65" s="176"/>
      <c r="K65" s="176" t="str">
        <f>'将来負担比率（分子）の構造'!L$42</f>
        <v>-</v>
      </c>
      <c r="L65" s="176"/>
      <c r="M65" s="176"/>
      <c r="N65" s="176" t="str">
        <f>'将来負担比率（分子）の構造'!M$42</f>
        <v>-</v>
      </c>
      <c r="O65" s="176"/>
      <c r="P65" s="176"/>
    </row>
    <row r="66" spans="1:16">
      <c r="A66" s="176" t="s">
        <v>30</v>
      </c>
      <c r="B66" s="176">
        <f>'将来負担比率（分子）の構造'!I$41</f>
        <v>7418</v>
      </c>
      <c r="C66" s="176"/>
      <c r="D66" s="176"/>
      <c r="E66" s="176">
        <f>'将来負担比率（分子）の構造'!J$41</f>
        <v>7758</v>
      </c>
      <c r="F66" s="176"/>
      <c r="G66" s="176"/>
      <c r="H66" s="176">
        <f>'将来負担比率（分子）の構造'!K$41</f>
        <v>7906</v>
      </c>
      <c r="I66" s="176"/>
      <c r="J66" s="176"/>
      <c r="K66" s="176">
        <f>'将来負担比率（分子）の構造'!L$41</f>
        <v>7871</v>
      </c>
      <c r="L66" s="176"/>
      <c r="M66" s="176"/>
      <c r="N66" s="176">
        <f>'将来負担比率（分子）の構造'!M$41</f>
        <v>7955</v>
      </c>
      <c r="O66" s="176"/>
      <c r="P66" s="176"/>
    </row>
    <row r="67" spans="1:16">
      <c r="A67" s="176" t="s">
        <v>74</v>
      </c>
      <c r="B67" s="176" t="e">
        <f>NA()</f>
        <v>#N/A</v>
      </c>
      <c r="C67" s="176">
        <f>IF(ISNUMBER('将来負担比率（分子）の構造'!I$53), IF('将来負担比率（分子）の構造'!I$53 &lt; 0, 0, '将来負担比率（分子）の構造'!I$53), NA())</f>
        <v>1011</v>
      </c>
      <c r="D67" s="176" t="e">
        <f>NA()</f>
        <v>#N/A</v>
      </c>
      <c r="E67" s="176" t="e">
        <f>NA()</f>
        <v>#N/A</v>
      </c>
      <c r="F67" s="176">
        <f>IF(ISNUMBER('将来負担比率（分子）の構造'!J$53), IF('将来負担比率（分子）の構造'!J$53 &lt; 0, 0, '将来負担比率（分子）の構造'!J$53), NA())</f>
        <v>1009</v>
      </c>
      <c r="G67" s="176" t="e">
        <f>NA()</f>
        <v>#N/A</v>
      </c>
      <c r="H67" s="176" t="e">
        <f>NA()</f>
        <v>#N/A</v>
      </c>
      <c r="I67" s="176">
        <f>IF(ISNUMBER('将来負担比率（分子）の構造'!K$53), IF('将来負担比率（分子）の構造'!K$53 &lt; 0, 0, '将来負担比率（分子）の構造'!K$53), NA())</f>
        <v>731</v>
      </c>
      <c r="J67" s="176" t="e">
        <f>NA()</f>
        <v>#N/A</v>
      </c>
      <c r="K67" s="176" t="e">
        <f>NA()</f>
        <v>#N/A</v>
      </c>
      <c r="L67" s="176">
        <f>IF(ISNUMBER('将来負担比率（分子）の構造'!L$53), IF('将来負担比率（分子）の構造'!L$53 &lt; 0, 0, '将来負担比率（分子）の構造'!L$53), NA())</f>
        <v>891</v>
      </c>
      <c r="M67" s="176" t="e">
        <f>NA()</f>
        <v>#N/A</v>
      </c>
      <c r="N67" s="176" t="e">
        <f>NA()</f>
        <v>#N/A</v>
      </c>
      <c r="O67" s="176">
        <f>IF(ISNUMBER('将来負担比率（分子）の構造'!M$53), IF('将来負担比率（分子）の構造'!M$53 &lt; 0, 0, '将来負担比率（分子）の構造'!M$53), NA())</f>
        <v>697</v>
      </c>
      <c r="P67" s="176" t="e">
        <f>NA()</f>
        <v>#N/A</v>
      </c>
    </row>
    <row r="70" spans="1:16">
      <c r="A70" s="178" t="s">
        <v>75</v>
      </c>
      <c r="B70" s="178"/>
      <c r="C70" s="178"/>
      <c r="D70" s="178"/>
      <c r="E70" s="178"/>
      <c r="F70" s="178"/>
    </row>
    <row r="71" spans="1:16">
      <c r="A71" s="179"/>
      <c r="B71" s="179" t="str">
        <f>基金残高に係る経年分析!F54</f>
        <v>H29</v>
      </c>
      <c r="C71" s="179" t="str">
        <f>基金残高に係る経年分析!G54</f>
        <v>H30</v>
      </c>
      <c r="D71" s="179" t="str">
        <f>基金残高に係る経年分析!H54</f>
        <v>R01</v>
      </c>
    </row>
    <row r="72" spans="1:16">
      <c r="A72" s="179" t="s">
        <v>76</v>
      </c>
      <c r="B72" s="180">
        <f>基金残高に係る経年分析!F55</f>
        <v>742</v>
      </c>
      <c r="C72" s="180">
        <f>基金残高に係る経年分析!G55</f>
        <v>801</v>
      </c>
      <c r="D72" s="180">
        <f>基金残高に係る経年分析!H55</f>
        <v>829</v>
      </c>
    </row>
    <row r="73" spans="1:16">
      <c r="A73" s="179" t="s">
        <v>77</v>
      </c>
      <c r="B73" s="180">
        <f>基金残高に係る経年分析!F56</f>
        <v>1750</v>
      </c>
      <c r="C73" s="180">
        <f>基金残高に係る経年分析!G56</f>
        <v>1591</v>
      </c>
      <c r="D73" s="180">
        <f>基金残高に係る経年分析!H56</f>
        <v>1592</v>
      </c>
    </row>
    <row r="74" spans="1:16">
      <c r="A74" s="179" t="s">
        <v>78</v>
      </c>
      <c r="B74" s="180">
        <f>基金残高に係る経年分析!F57</f>
        <v>1016</v>
      </c>
      <c r="C74" s="180">
        <f>基金残高に係る経年分析!G57</f>
        <v>910</v>
      </c>
      <c r="D74" s="180">
        <f>基金残高に係る経年分析!H57</f>
        <v>826</v>
      </c>
    </row>
  </sheetData>
  <sheetProtection algorithmName="SHA-512" hashValue="9UY95WBi3kWpZI6yZCa/aPCdPm5LavS8cKrsYv4h1b2BpyAn3cGLVgWEYOqcjOJxYulSRfOFDXcrOCCXybrx9Q==" saltValue="JG77LiLsCuXrFv7+L8H0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1" customWidth="1"/>
    <col min="96" max="133" width="1.625" style="237" customWidth="1"/>
    <col min="134" max="143" width="1.625" style="221" customWidth="1"/>
    <col min="144" max="16384" width="0" style="221" hidden="1"/>
  </cols>
  <sheetData>
    <row r="1" spans="2:143" ht="22.5" customHeight="1" thickBot="1">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92" t="s">
        <v>212</v>
      </c>
      <c r="DI1" s="793"/>
      <c r="DJ1" s="793"/>
      <c r="DK1" s="793"/>
      <c r="DL1" s="793"/>
      <c r="DM1" s="793"/>
      <c r="DN1" s="794"/>
      <c r="DO1" s="221"/>
      <c r="DP1" s="792" t="s">
        <v>213</v>
      </c>
      <c r="DQ1" s="793"/>
      <c r="DR1" s="793"/>
      <c r="DS1" s="793"/>
      <c r="DT1" s="793"/>
      <c r="DU1" s="793"/>
      <c r="DV1" s="793"/>
      <c r="DW1" s="793"/>
      <c r="DX1" s="793"/>
      <c r="DY1" s="793"/>
      <c r="DZ1" s="793"/>
      <c r="EA1" s="793"/>
      <c r="EB1" s="793"/>
      <c r="EC1" s="794"/>
      <c r="ED1" s="219"/>
      <c r="EE1" s="219"/>
      <c r="EF1" s="219"/>
      <c r="EG1" s="219"/>
      <c r="EH1" s="219"/>
      <c r="EI1" s="219"/>
      <c r="EJ1" s="219"/>
      <c r="EK1" s="219"/>
      <c r="EL1" s="219"/>
      <c r="EM1" s="219"/>
    </row>
    <row r="2" spans="2:143" ht="22.5" customHeight="1">
      <c r="B2" s="222" t="s">
        <v>214</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c r="B3" s="734" t="s">
        <v>215</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216</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217</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c r="B4" s="734" t="s">
        <v>1</v>
      </c>
      <c r="C4" s="735"/>
      <c r="D4" s="735"/>
      <c r="E4" s="735"/>
      <c r="F4" s="735"/>
      <c r="G4" s="735"/>
      <c r="H4" s="735"/>
      <c r="I4" s="735"/>
      <c r="J4" s="735"/>
      <c r="K4" s="735"/>
      <c r="L4" s="735"/>
      <c r="M4" s="735"/>
      <c r="N4" s="735"/>
      <c r="O4" s="735"/>
      <c r="P4" s="735"/>
      <c r="Q4" s="736"/>
      <c r="R4" s="734" t="s">
        <v>218</v>
      </c>
      <c r="S4" s="735"/>
      <c r="T4" s="735"/>
      <c r="U4" s="735"/>
      <c r="V4" s="735"/>
      <c r="W4" s="735"/>
      <c r="X4" s="735"/>
      <c r="Y4" s="736"/>
      <c r="Z4" s="734" t="s">
        <v>219</v>
      </c>
      <c r="AA4" s="735"/>
      <c r="AB4" s="735"/>
      <c r="AC4" s="736"/>
      <c r="AD4" s="734" t="s">
        <v>220</v>
      </c>
      <c r="AE4" s="735"/>
      <c r="AF4" s="735"/>
      <c r="AG4" s="735"/>
      <c r="AH4" s="735"/>
      <c r="AI4" s="735"/>
      <c r="AJ4" s="735"/>
      <c r="AK4" s="736"/>
      <c r="AL4" s="734" t="s">
        <v>219</v>
      </c>
      <c r="AM4" s="735"/>
      <c r="AN4" s="735"/>
      <c r="AO4" s="736"/>
      <c r="AP4" s="795" t="s">
        <v>221</v>
      </c>
      <c r="AQ4" s="795"/>
      <c r="AR4" s="795"/>
      <c r="AS4" s="795"/>
      <c r="AT4" s="795"/>
      <c r="AU4" s="795"/>
      <c r="AV4" s="795"/>
      <c r="AW4" s="795"/>
      <c r="AX4" s="795"/>
      <c r="AY4" s="795"/>
      <c r="AZ4" s="795"/>
      <c r="BA4" s="795"/>
      <c r="BB4" s="795"/>
      <c r="BC4" s="795"/>
      <c r="BD4" s="795"/>
      <c r="BE4" s="795"/>
      <c r="BF4" s="795"/>
      <c r="BG4" s="795" t="s">
        <v>222</v>
      </c>
      <c r="BH4" s="795"/>
      <c r="BI4" s="795"/>
      <c r="BJ4" s="795"/>
      <c r="BK4" s="795"/>
      <c r="BL4" s="795"/>
      <c r="BM4" s="795"/>
      <c r="BN4" s="795"/>
      <c r="BO4" s="795" t="s">
        <v>219</v>
      </c>
      <c r="BP4" s="795"/>
      <c r="BQ4" s="795"/>
      <c r="BR4" s="795"/>
      <c r="BS4" s="795" t="s">
        <v>223</v>
      </c>
      <c r="BT4" s="795"/>
      <c r="BU4" s="795"/>
      <c r="BV4" s="795"/>
      <c r="BW4" s="795"/>
      <c r="BX4" s="795"/>
      <c r="BY4" s="795"/>
      <c r="BZ4" s="795"/>
      <c r="CA4" s="795"/>
      <c r="CB4" s="795"/>
      <c r="CD4" s="777" t="s">
        <v>224</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5" customFormat="1" ht="11.25" customHeight="1">
      <c r="B5" s="739" t="s">
        <v>225</v>
      </c>
      <c r="C5" s="740"/>
      <c r="D5" s="740"/>
      <c r="E5" s="740"/>
      <c r="F5" s="740"/>
      <c r="G5" s="740"/>
      <c r="H5" s="740"/>
      <c r="I5" s="740"/>
      <c r="J5" s="740"/>
      <c r="K5" s="740"/>
      <c r="L5" s="740"/>
      <c r="M5" s="740"/>
      <c r="N5" s="740"/>
      <c r="O5" s="740"/>
      <c r="P5" s="740"/>
      <c r="Q5" s="741"/>
      <c r="R5" s="728">
        <v>758917</v>
      </c>
      <c r="S5" s="729"/>
      <c r="T5" s="729"/>
      <c r="U5" s="729"/>
      <c r="V5" s="729"/>
      <c r="W5" s="729"/>
      <c r="X5" s="729"/>
      <c r="Y5" s="772"/>
      <c r="Z5" s="790">
        <v>11.2</v>
      </c>
      <c r="AA5" s="790"/>
      <c r="AB5" s="790"/>
      <c r="AC5" s="790"/>
      <c r="AD5" s="791">
        <v>758917</v>
      </c>
      <c r="AE5" s="791"/>
      <c r="AF5" s="791"/>
      <c r="AG5" s="791"/>
      <c r="AH5" s="791"/>
      <c r="AI5" s="791"/>
      <c r="AJ5" s="791"/>
      <c r="AK5" s="791"/>
      <c r="AL5" s="773">
        <v>19.600000000000001</v>
      </c>
      <c r="AM5" s="744"/>
      <c r="AN5" s="744"/>
      <c r="AO5" s="774"/>
      <c r="AP5" s="739" t="s">
        <v>226</v>
      </c>
      <c r="AQ5" s="740"/>
      <c r="AR5" s="740"/>
      <c r="AS5" s="740"/>
      <c r="AT5" s="740"/>
      <c r="AU5" s="740"/>
      <c r="AV5" s="740"/>
      <c r="AW5" s="740"/>
      <c r="AX5" s="740"/>
      <c r="AY5" s="740"/>
      <c r="AZ5" s="740"/>
      <c r="BA5" s="740"/>
      <c r="BB5" s="740"/>
      <c r="BC5" s="740"/>
      <c r="BD5" s="740"/>
      <c r="BE5" s="740"/>
      <c r="BF5" s="741"/>
      <c r="BG5" s="673">
        <v>758917</v>
      </c>
      <c r="BH5" s="674"/>
      <c r="BI5" s="674"/>
      <c r="BJ5" s="674"/>
      <c r="BK5" s="674"/>
      <c r="BL5" s="674"/>
      <c r="BM5" s="674"/>
      <c r="BN5" s="675"/>
      <c r="BO5" s="710">
        <v>100</v>
      </c>
      <c r="BP5" s="710"/>
      <c r="BQ5" s="710"/>
      <c r="BR5" s="710"/>
      <c r="BS5" s="711" t="s">
        <v>173</v>
      </c>
      <c r="BT5" s="711"/>
      <c r="BU5" s="711"/>
      <c r="BV5" s="711"/>
      <c r="BW5" s="711"/>
      <c r="BX5" s="711"/>
      <c r="BY5" s="711"/>
      <c r="BZ5" s="711"/>
      <c r="CA5" s="711"/>
      <c r="CB5" s="770"/>
      <c r="CD5" s="777" t="s">
        <v>221</v>
      </c>
      <c r="CE5" s="778"/>
      <c r="CF5" s="778"/>
      <c r="CG5" s="778"/>
      <c r="CH5" s="778"/>
      <c r="CI5" s="778"/>
      <c r="CJ5" s="778"/>
      <c r="CK5" s="778"/>
      <c r="CL5" s="778"/>
      <c r="CM5" s="778"/>
      <c r="CN5" s="778"/>
      <c r="CO5" s="778"/>
      <c r="CP5" s="778"/>
      <c r="CQ5" s="779"/>
      <c r="CR5" s="777" t="s">
        <v>227</v>
      </c>
      <c r="CS5" s="778"/>
      <c r="CT5" s="778"/>
      <c r="CU5" s="778"/>
      <c r="CV5" s="778"/>
      <c r="CW5" s="778"/>
      <c r="CX5" s="778"/>
      <c r="CY5" s="779"/>
      <c r="CZ5" s="777" t="s">
        <v>219</v>
      </c>
      <c r="DA5" s="778"/>
      <c r="DB5" s="778"/>
      <c r="DC5" s="779"/>
      <c r="DD5" s="777" t="s">
        <v>228</v>
      </c>
      <c r="DE5" s="778"/>
      <c r="DF5" s="778"/>
      <c r="DG5" s="778"/>
      <c r="DH5" s="778"/>
      <c r="DI5" s="778"/>
      <c r="DJ5" s="778"/>
      <c r="DK5" s="778"/>
      <c r="DL5" s="778"/>
      <c r="DM5" s="778"/>
      <c r="DN5" s="778"/>
      <c r="DO5" s="778"/>
      <c r="DP5" s="779"/>
      <c r="DQ5" s="777" t="s">
        <v>229</v>
      </c>
      <c r="DR5" s="778"/>
      <c r="DS5" s="778"/>
      <c r="DT5" s="778"/>
      <c r="DU5" s="778"/>
      <c r="DV5" s="778"/>
      <c r="DW5" s="778"/>
      <c r="DX5" s="778"/>
      <c r="DY5" s="778"/>
      <c r="DZ5" s="778"/>
      <c r="EA5" s="778"/>
      <c r="EB5" s="778"/>
      <c r="EC5" s="779"/>
    </row>
    <row r="6" spans="2:143" ht="11.25" customHeight="1">
      <c r="B6" s="670" t="s">
        <v>230</v>
      </c>
      <c r="C6" s="671"/>
      <c r="D6" s="671"/>
      <c r="E6" s="671"/>
      <c r="F6" s="671"/>
      <c r="G6" s="671"/>
      <c r="H6" s="671"/>
      <c r="I6" s="671"/>
      <c r="J6" s="671"/>
      <c r="K6" s="671"/>
      <c r="L6" s="671"/>
      <c r="M6" s="671"/>
      <c r="N6" s="671"/>
      <c r="O6" s="671"/>
      <c r="P6" s="671"/>
      <c r="Q6" s="672"/>
      <c r="R6" s="673">
        <v>84451</v>
      </c>
      <c r="S6" s="674"/>
      <c r="T6" s="674"/>
      <c r="U6" s="674"/>
      <c r="V6" s="674"/>
      <c r="W6" s="674"/>
      <c r="X6" s="674"/>
      <c r="Y6" s="675"/>
      <c r="Z6" s="710">
        <v>1.2</v>
      </c>
      <c r="AA6" s="710"/>
      <c r="AB6" s="710"/>
      <c r="AC6" s="710"/>
      <c r="AD6" s="711">
        <v>84451</v>
      </c>
      <c r="AE6" s="711"/>
      <c r="AF6" s="711"/>
      <c r="AG6" s="711"/>
      <c r="AH6" s="711"/>
      <c r="AI6" s="711"/>
      <c r="AJ6" s="711"/>
      <c r="AK6" s="711"/>
      <c r="AL6" s="676">
        <v>2.2000000000000002</v>
      </c>
      <c r="AM6" s="677"/>
      <c r="AN6" s="677"/>
      <c r="AO6" s="712"/>
      <c r="AP6" s="670" t="s">
        <v>231</v>
      </c>
      <c r="AQ6" s="671"/>
      <c r="AR6" s="671"/>
      <c r="AS6" s="671"/>
      <c r="AT6" s="671"/>
      <c r="AU6" s="671"/>
      <c r="AV6" s="671"/>
      <c r="AW6" s="671"/>
      <c r="AX6" s="671"/>
      <c r="AY6" s="671"/>
      <c r="AZ6" s="671"/>
      <c r="BA6" s="671"/>
      <c r="BB6" s="671"/>
      <c r="BC6" s="671"/>
      <c r="BD6" s="671"/>
      <c r="BE6" s="671"/>
      <c r="BF6" s="672"/>
      <c r="BG6" s="673">
        <v>758917</v>
      </c>
      <c r="BH6" s="674"/>
      <c r="BI6" s="674"/>
      <c r="BJ6" s="674"/>
      <c r="BK6" s="674"/>
      <c r="BL6" s="674"/>
      <c r="BM6" s="674"/>
      <c r="BN6" s="675"/>
      <c r="BO6" s="710">
        <v>100</v>
      </c>
      <c r="BP6" s="710"/>
      <c r="BQ6" s="710"/>
      <c r="BR6" s="710"/>
      <c r="BS6" s="711" t="s">
        <v>128</v>
      </c>
      <c r="BT6" s="711"/>
      <c r="BU6" s="711"/>
      <c r="BV6" s="711"/>
      <c r="BW6" s="711"/>
      <c r="BX6" s="711"/>
      <c r="BY6" s="711"/>
      <c r="BZ6" s="711"/>
      <c r="CA6" s="711"/>
      <c r="CB6" s="770"/>
      <c r="CD6" s="731" t="s">
        <v>232</v>
      </c>
      <c r="CE6" s="732"/>
      <c r="CF6" s="732"/>
      <c r="CG6" s="732"/>
      <c r="CH6" s="732"/>
      <c r="CI6" s="732"/>
      <c r="CJ6" s="732"/>
      <c r="CK6" s="732"/>
      <c r="CL6" s="732"/>
      <c r="CM6" s="732"/>
      <c r="CN6" s="732"/>
      <c r="CO6" s="732"/>
      <c r="CP6" s="732"/>
      <c r="CQ6" s="733"/>
      <c r="CR6" s="673">
        <v>78859</v>
      </c>
      <c r="CS6" s="674"/>
      <c r="CT6" s="674"/>
      <c r="CU6" s="674"/>
      <c r="CV6" s="674"/>
      <c r="CW6" s="674"/>
      <c r="CX6" s="674"/>
      <c r="CY6" s="675"/>
      <c r="CZ6" s="773">
        <v>1.2</v>
      </c>
      <c r="DA6" s="744"/>
      <c r="DB6" s="744"/>
      <c r="DC6" s="776"/>
      <c r="DD6" s="679" t="s">
        <v>128</v>
      </c>
      <c r="DE6" s="674"/>
      <c r="DF6" s="674"/>
      <c r="DG6" s="674"/>
      <c r="DH6" s="674"/>
      <c r="DI6" s="674"/>
      <c r="DJ6" s="674"/>
      <c r="DK6" s="674"/>
      <c r="DL6" s="674"/>
      <c r="DM6" s="674"/>
      <c r="DN6" s="674"/>
      <c r="DO6" s="674"/>
      <c r="DP6" s="675"/>
      <c r="DQ6" s="679">
        <v>78859</v>
      </c>
      <c r="DR6" s="674"/>
      <c r="DS6" s="674"/>
      <c r="DT6" s="674"/>
      <c r="DU6" s="674"/>
      <c r="DV6" s="674"/>
      <c r="DW6" s="674"/>
      <c r="DX6" s="674"/>
      <c r="DY6" s="674"/>
      <c r="DZ6" s="674"/>
      <c r="EA6" s="674"/>
      <c r="EB6" s="674"/>
      <c r="EC6" s="717"/>
    </row>
    <row r="7" spans="2:143" ht="11.25" customHeight="1">
      <c r="B7" s="670" t="s">
        <v>233</v>
      </c>
      <c r="C7" s="671"/>
      <c r="D7" s="671"/>
      <c r="E7" s="671"/>
      <c r="F7" s="671"/>
      <c r="G7" s="671"/>
      <c r="H7" s="671"/>
      <c r="I7" s="671"/>
      <c r="J7" s="671"/>
      <c r="K7" s="671"/>
      <c r="L7" s="671"/>
      <c r="M7" s="671"/>
      <c r="N7" s="671"/>
      <c r="O7" s="671"/>
      <c r="P7" s="671"/>
      <c r="Q7" s="672"/>
      <c r="R7" s="673">
        <v>463</v>
      </c>
      <c r="S7" s="674"/>
      <c r="T7" s="674"/>
      <c r="U7" s="674"/>
      <c r="V7" s="674"/>
      <c r="W7" s="674"/>
      <c r="X7" s="674"/>
      <c r="Y7" s="675"/>
      <c r="Z7" s="710">
        <v>0</v>
      </c>
      <c r="AA7" s="710"/>
      <c r="AB7" s="710"/>
      <c r="AC7" s="710"/>
      <c r="AD7" s="711">
        <v>463</v>
      </c>
      <c r="AE7" s="711"/>
      <c r="AF7" s="711"/>
      <c r="AG7" s="711"/>
      <c r="AH7" s="711"/>
      <c r="AI7" s="711"/>
      <c r="AJ7" s="711"/>
      <c r="AK7" s="711"/>
      <c r="AL7" s="676">
        <v>0</v>
      </c>
      <c r="AM7" s="677"/>
      <c r="AN7" s="677"/>
      <c r="AO7" s="712"/>
      <c r="AP7" s="670" t="s">
        <v>234</v>
      </c>
      <c r="AQ7" s="671"/>
      <c r="AR7" s="671"/>
      <c r="AS7" s="671"/>
      <c r="AT7" s="671"/>
      <c r="AU7" s="671"/>
      <c r="AV7" s="671"/>
      <c r="AW7" s="671"/>
      <c r="AX7" s="671"/>
      <c r="AY7" s="671"/>
      <c r="AZ7" s="671"/>
      <c r="BA7" s="671"/>
      <c r="BB7" s="671"/>
      <c r="BC7" s="671"/>
      <c r="BD7" s="671"/>
      <c r="BE7" s="671"/>
      <c r="BF7" s="672"/>
      <c r="BG7" s="673">
        <v>266316</v>
      </c>
      <c r="BH7" s="674"/>
      <c r="BI7" s="674"/>
      <c r="BJ7" s="674"/>
      <c r="BK7" s="674"/>
      <c r="BL7" s="674"/>
      <c r="BM7" s="674"/>
      <c r="BN7" s="675"/>
      <c r="BO7" s="710">
        <v>35.1</v>
      </c>
      <c r="BP7" s="710"/>
      <c r="BQ7" s="710"/>
      <c r="BR7" s="710"/>
      <c r="BS7" s="711" t="s">
        <v>128</v>
      </c>
      <c r="BT7" s="711"/>
      <c r="BU7" s="711"/>
      <c r="BV7" s="711"/>
      <c r="BW7" s="711"/>
      <c r="BX7" s="711"/>
      <c r="BY7" s="711"/>
      <c r="BZ7" s="711"/>
      <c r="CA7" s="711"/>
      <c r="CB7" s="770"/>
      <c r="CD7" s="706" t="s">
        <v>235</v>
      </c>
      <c r="CE7" s="707"/>
      <c r="CF7" s="707"/>
      <c r="CG7" s="707"/>
      <c r="CH7" s="707"/>
      <c r="CI7" s="707"/>
      <c r="CJ7" s="707"/>
      <c r="CK7" s="707"/>
      <c r="CL7" s="707"/>
      <c r="CM7" s="707"/>
      <c r="CN7" s="707"/>
      <c r="CO7" s="707"/>
      <c r="CP7" s="707"/>
      <c r="CQ7" s="708"/>
      <c r="CR7" s="673">
        <v>832426</v>
      </c>
      <c r="CS7" s="674"/>
      <c r="CT7" s="674"/>
      <c r="CU7" s="674"/>
      <c r="CV7" s="674"/>
      <c r="CW7" s="674"/>
      <c r="CX7" s="674"/>
      <c r="CY7" s="675"/>
      <c r="CZ7" s="710">
        <v>12.5</v>
      </c>
      <c r="DA7" s="710"/>
      <c r="DB7" s="710"/>
      <c r="DC7" s="710"/>
      <c r="DD7" s="679">
        <v>106426</v>
      </c>
      <c r="DE7" s="674"/>
      <c r="DF7" s="674"/>
      <c r="DG7" s="674"/>
      <c r="DH7" s="674"/>
      <c r="DI7" s="674"/>
      <c r="DJ7" s="674"/>
      <c r="DK7" s="674"/>
      <c r="DL7" s="674"/>
      <c r="DM7" s="674"/>
      <c r="DN7" s="674"/>
      <c r="DO7" s="674"/>
      <c r="DP7" s="675"/>
      <c r="DQ7" s="679">
        <v>714928</v>
      </c>
      <c r="DR7" s="674"/>
      <c r="DS7" s="674"/>
      <c r="DT7" s="674"/>
      <c r="DU7" s="674"/>
      <c r="DV7" s="674"/>
      <c r="DW7" s="674"/>
      <c r="DX7" s="674"/>
      <c r="DY7" s="674"/>
      <c r="DZ7" s="674"/>
      <c r="EA7" s="674"/>
      <c r="EB7" s="674"/>
      <c r="EC7" s="717"/>
    </row>
    <row r="8" spans="2:143" ht="11.25" customHeight="1">
      <c r="B8" s="670" t="s">
        <v>236</v>
      </c>
      <c r="C8" s="671"/>
      <c r="D8" s="671"/>
      <c r="E8" s="671"/>
      <c r="F8" s="671"/>
      <c r="G8" s="671"/>
      <c r="H8" s="671"/>
      <c r="I8" s="671"/>
      <c r="J8" s="671"/>
      <c r="K8" s="671"/>
      <c r="L8" s="671"/>
      <c r="M8" s="671"/>
      <c r="N8" s="671"/>
      <c r="O8" s="671"/>
      <c r="P8" s="671"/>
      <c r="Q8" s="672"/>
      <c r="R8" s="673">
        <v>1413</v>
      </c>
      <c r="S8" s="674"/>
      <c r="T8" s="674"/>
      <c r="U8" s="674"/>
      <c r="V8" s="674"/>
      <c r="W8" s="674"/>
      <c r="X8" s="674"/>
      <c r="Y8" s="675"/>
      <c r="Z8" s="710">
        <v>0</v>
      </c>
      <c r="AA8" s="710"/>
      <c r="AB8" s="710"/>
      <c r="AC8" s="710"/>
      <c r="AD8" s="711">
        <v>1413</v>
      </c>
      <c r="AE8" s="711"/>
      <c r="AF8" s="711"/>
      <c r="AG8" s="711"/>
      <c r="AH8" s="711"/>
      <c r="AI8" s="711"/>
      <c r="AJ8" s="711"/>
      <c r="AK8" s="711"/>
      <c r="AL8" s="676">
        <v>0</v>
      </c>
      <c r="AM8" s="677"/>
      <c r="AN8" s="677"/>
      <c r="AO8" s="712"/>
      <c r="AP8" s="670" t="s">
        <v>237</v>
      </c>
      <c r="AQ8" s="671"/>
      <c r="AR8" s="671"/>
      <c r="AS8" s="671"/>
      <c r="AT8" s="671"/>
      <c r="AU8" s="671"/>
      <c r="AV8" s="671"/>
      <c r="AW8" s="671"/>
      <c r="AX8" s="671"/>
      <c r="AY8" s="671"/>
      <c r="AZ8" s="671"/>
      <c r="BA8" s="671"/>
      <c r="BB8" s="671"/>
      <c r="BC8" s="671"/>
      <c r="BD8" s="671"/>
      <c r="BE8" s="671"/>
      <c r="BF8" s="672"/>
      <c r="BG8" s="673">
        <v>11659</v>
      </c>
      <c r="BH8" s="674"/>
      <c r="BI8" s="674"/>
      <c r="BJ8" s="674"/>
      <c r="BK8" s="674"/>
      <c r="BL8" s="674"/>
      <c r="BM8" s="674"/>
      <c r="BN8" s="675"/>
      <c r="BO8" s="710">
        <v>1.5</v>
      </c>
      <c r="BP8" s="710"/>
      <c r="BQ8" s="710"/>
      <c r="BR8" s="710"/>
      <c r="BS8" s="679" t="s">
        <v>128</v>
      </c>
      <c r="BT8" s="674"/>
      <c r="BU8" s="674"/>
      <c r="BV8" s="674"/>
      <c r="BW8" s="674"/>
      <c r="BX8" s="674"/>
      <c r="BY8" s="674"/>
      <c r="BZ8" s="674"/>
      <c r="CA8" s="674"/>
      <c r="CB8" s="717"/>
      <c r="CD8" s="706" t="s">
        <v>238</v>
      </c>
      <c r="CE8" s="707"/>
      <c r="CF8" s="707"/>
      <c r="CG8" s="707"/>
      <c r="CH8" s="707"/>
      <c r="CI8" s="707"/>
      <c r="CJ8" s="707"/>
      <c r="CK8" s="707"/>
      <c r="CL8" s="707"/>
      <c r="CM8" s="707"/>
      <c r="CN8" s="707"/>
      <c r="CO8" s="707"/>
      <c r="CP8" s="707"/>
      <c r="CQ8" s="708"/>
      <c r="CR8" s="673">
        <v>1526529</v>
      </c>
      <c r="CS8" s="674"/>
      <c r="CT8" s="674"/>
      <c r="CU8" s="674"/>
      <c r="CV8" s="674"/>
      <c r="CW8" s="674"/>
      <c r="CX8" s="674"/>
      <c r="CY8" s="675"/>
      <c r="CZ8" s="710">
        <v>22.8</v>
      </c>
      <c r="DA8" s="710"/>
      <c r="DB8" s="710"/>
      <c r="DC8" s="710"/>
      <c r="DD8" s="679">
        <v>26651</v>
      </c>
      <c r="DE8" s="674"/>
      <c r="DF8" s="674"/>
      <c r="DG8" s="674"/>
      <c r="DH8" s="674"/>
      <c r="DI8" s="674"/>
      <c r="DJ8" s="674"/>
      <c r="DK8" s="674"/>
      <c r="DL8" s="674"/>
      <c r="DM8" s="674"/>
      <c r="DN8" s="674"/>
      <c r="DO8" s="674"/>
      <c r="DP8" s="675"/>
      <c r="DQ8" s="679">
        <v>834283</v>
      </c>
      <c r="DR8" s="674"/>
      <c r="DS8" s="674"/>
      <c r="DT8" s="674"/>
      <c r="DU8" s="674"/>
      <c r="DV8" s="674"/>
      <c r="DW8" s="674"/>
      <c r="DX8" s="674"/>
      <c r="DY8" s="674"/>
      <c r="DZ8" s="674"/>
      <c r="EA8" s="674"/>
      <c r="EB8" s="674"/>
      <c r="EC8" s="717"/>
    </row>
    <row r="9" spans="2:143" ht="11.25" customHeight="1">
      <c r="B9" s="670" t="s">
        <v>239</v>
      </c>
      <c r="C9" s="671"/>
      <c r="D9" s="671"/>
      <c r="E9" s="671"/>
      <c r="F9" s="671"/>
      <c r="G9" s="671"/>
      <c r="H9" s="671"/>
      <c r="I9" s="671"/>
      <c r="J9" s="671"/>
      <c r="K9" s="671"/>
      <c r="L9" s="671"/>
      <c r="M9" s="671"/>
      <c r="N9" s="671"/>
      <c r="O9" s="671"/>
      <c r="P9" s="671"/>
      <c r="Q9" s="672"/>
      <c r="R9" s="673">
        <v>810</v>
      </c>
      <c r="S9" s="674"/>
      <c r="T9" s="674"/>
      <c r="U9" s="674"/>
      <c r="V9" s="674"/>
      <c r="W9" s="674"/>
      <c r="X9" s="674"/>
      <c r="Y9" s="675"/>
      <c r="Z9" s="710">
        <v>0</v>
      </c>
      <c r="AA9" s="710"/>
      <c r="AB9" s="710"/>
      <c r="AC9" s="710"/>
      <c r="AD9" s="711">
        <v>810</v>
      </c>
      <c r="AE9" s="711"/>
      <c r="AF9" s="711"/>
      <c r="AG9" s="711"/>
      <c r="AH9" s="711"/>
      <c r="AI9" s="711"/>
      <c r="AJ9" s="711"/>
      <c r="AK9" s="711"/>
      <c r="AL9" s="676">
        <v>0</v>
      </c>
      <c r="AM9" s="677"/>
      <c r="AN9" s="677"/>
      <c r="AO9" s="712"/>
      <c r="AP9" s="670" t="s">
        <v>240</v>
      </c>
      <c r="AQ9" s="671"/>
      <c r="AR9" s="671"/>
      <c r="AS9" s="671"/>
      <c r="AT9" s="671"/>
      <c r="AU9" s="671"/>
      <c r="AV9" s="671"/>
      <c r="AW9" s="671"/>
      <c r="AX9" s="671"/>
      <c r="AY9" s="671"/>
      <c r="AZ9" s="671"/>
      <c r="BA9" s="671"/>
      <c r="BB9" s="671"/>
      <c r="BC9" s="671"/>
      <c r="BD9" s="671"/>
      <c r="BE9" s="671"/>
      <c r="BF9" s="672"/>
      <c r="BG9" s="673">
        <v>221064</v>
      </c>
      <c r="BH9" s="674"/>
      <c r="BI9" s="674"/>
      <c r="BJ9" s="674"/>
      <c r="BK9" s="674"/>
      <c r="BL9" s="674"/>
      <c r="BM9" s="674"/>
      <c r="BN9" s="675"/>
      <c r="BO9" s="710">
        <v>29.1</v>
      </c>
      <c r="BP9" s="710"/>
      <c r="BQ9" s="710"/>
      <c r="BR9" s="710"/>
      <c r="BS9" s="679" t="s">
        <v>173</v>
      </c>
      <c r="BT9" s="674"/>
      <c r="BU9" s="674"/>
      <c r="BV9" s="674"/>
      <c r="BW9" s="674"/>
      <c r="BX9" s="674"/>
      <c r="BY9" s="674"/>
      <c r="BZ9" s="674"/>
      <c r="CA9" s="674"/>
      <c r="CB9" s="717"/>
      <c r="CD9" s="706" t="s">
        <v>241</v>
      </c>
      <c r="CE9" s="707"/>
      <c r="CF9" s="707"/>
      <c r="CG9" s="707"/>
      <c r="CH9" s="707"/>
      <c r="CI9" s="707"/>
      <c r="CJ9" s="707"/>
      <c r="CK9" s="707"/>
      <c r="CL9" s="707"/>
      <c r="CM9" s="707"/>
      <c r="CN9" s="707"/>
      <c r="CO9" s="707"/>
      <c r="CP9" s="707"/>
      <c r="CQ9" s="708"/>
      <c r="CR9" s="673">
        <v>644032</v>
      </c>
      <c r="CS9" s="674"/>
      <c r="CT9" s="674"/>
      <c r="CU9" s="674"/>
      <c r="CV9" s="674"/>
      <c r="CW9" s="674"/>
      <c r="CX9" s="674"/>
      <c r="CY9" s="675"/>
      <c r="CZ9" s="710">
        <v>9.6</v>
      </c>
      <c r="DA9" s="710"/>
      <c r="DB9" s="710"/>
      <c r="DC9" s="710"/>
      <c r="DD9" s="679">
        <v>67456</v>
      </c>
      <c r="DE9" s="674"/>
      <c r="DF9" s="674"/>
      <c r="DG9" s="674"/>
      <c r="DH9" s="674"/>
      <c r="DI9" s="674"/>
      <c r="DJ9" s="674"/>
      <c r="DK9" s="674"/>
      <c r="DL9" s="674"/>
      <c r="DM9" s="674"/>
      <c r="DN9" s="674"/>
      <c r="DO9" s="674"/>
      <c r="DP9" s="675"/>
      <c r="DQ9" s="679">
        <v>516740</v>
      </c>
      <c r="DR9" s="674"/>
      <c r="DS9" s="674"/>
      <c r="DT9" s="674"/>
      <c r="DU9" s="674"/>
      <c r="DV9" s="674"/>
      <c r="DW9" s="674"/>
      <c r="DX9" s="674"/>
      <c r="DY9" s="674"/>
      <c r="DZ9" s="674"/>
      <c r="EA9" s="674"/>
      <c r="EB9" s="674"/>
      <c r="EC9" s="717"/>
    </row>
    <row r="10" spans="2:143" ht="11.25" customHeight="1">
      <c r="B10" s="670" t="s">
        <v>242</v>
      </c>
      <c r="C10" s="671"/>
      <c r="D10" s="671"/>
      <c r="E10" s="671"/>
      <c r="F10" s="671"/>
      <c r="G10" s="671"/>
      <c r="H10" s="671"/>
      <c r="I10" s="671"/>
      <c r="J10" s="671"/>
      <c r="K10" s="671"/>
      <c r="L10" s="671"/>
      <c r="M10" s="671"/>
      <c r="N10" s="671"/>
      <c r="O10" s="671"/>
      <c r="P10" s="671"/>
      <c r="Q10" s="672"/>
      <c r="R10" s="673" t="s">
        <v>243</v>
      </c>
      <c r="S10" s="674"/>
      <c r="T10" s="674"/>
      <c r="U10" s="674"/>
      <c r="V10" s="674"/>
      <c r="W10" s="674"/>
      <c r="X10" s="674"/>
      <c r="Y10" s="675"/>
      <c r="Z10" s="710" t="s">
        <v>128</v>
      </c>
      <c r="AA10" s="710"/>
      <c r="AB10" s="710"/>
      <c r="AC10" s="710"/>
      <c r="AD10" s="711" t="s">
        <v>243</v>
      </c>
      <c r="AE10" s="711"/>
      <c r="AF10" s="711"/>
      <c r="AG10" s="711"/>
      <c r="AH10" s="711"/>
      <c r="AI10" s="711"/>
      <c r="AJ10" s="711"/>
      <c r="AK10" s="711"/>
      <c r="AL10" s="676" t="s">
        <v>128</v>
      </c>
      <c r="AM10" s="677"/>
      <c r="AN10" s="677"/>
      <c r="AO10" s="712"/>
      <c r="AP10" s="670" t="s">
        <v>244</v>
      </c>
      <c r="AQ10" s="671"/>
      <c r="AR10" s="671"/>
      <c r="AS10" s="671"/>
      <c r="AT10" s="671"/>
      <c r="AU10" s="671"/>
      <c r="AV10" s="671"/>
      <c r="AW10" s="671"/>
      <c r="AX10" s="671"/>
      <c r="AY10" s="671"/>
      <c r="AZ10" s="671"/>
      <c r="BA10" s="671"/>
      <c r="BB10" s="671"/>
      <c r="BC10" s="671"/>
      <c r="BD10" s="671"/>
      <c r="BE10" s="671"/>
      <c r="BF10" s="672"/>
      <c r="BG10" s="673">
        <v>22314</v>
      </c>
      <c r="BH10" s="674"/>
      <c r="BI10" s="674"/>
      <c r="BJ10" s="674"/>
      <c r="BK10" s="674"/>
      <c r="BL10" s="674"/>
      <c r="BM10" s="674"/>
      <c r="BN10" s="675"/>
      <c r="BO10" s="710">
        <v>2.9</v>
      </c>
      <c r="BP10" s="710"/>
      <c r="BQ10" s="710"/>
      <c r="BR10" s="710"/>
      <c r="BS10" s="679" t="s">
        <v>128</v>
      </c>
      <c r="BT10" s="674"/>
      <c r="BU10" s="674"/>
      <c r="BV10" s="674"/>
      <c r="BW10" s="674"/>
      <c r="BX10" s="674"/>
      <c r="BY10" s="674"/>
      <c r="BZ10" s="674"/>
      <c r="CA10" s="674"/>
      <c r="CB10" s="717"/>
      <c r="CD10" s="706" t="s">
        <v>245</v>
      </c>
      <c r="CE10" s="707"/>
      <c r="CF10" s="707"/>
      <c r="CG10" s="707"/>
      <c r="CH10" s="707"/>
      <c r="CI10" s="707"/>
      <c r="CJ10" s="707"/>
      <c r="CK10" s="707"/>
      <c r="CL10" s="707"/>
      <c r="CM10" s="707"/>
      <c r="CN10" s="707"/>
      <c r="CO10" s="707"/>
      <c r="CP10" s="707"/>
      <c r="CQ10" s="708"/>
      <c r="CR10" s="673" t="s">
        <v>243</v>
      </c>
      <c r="CS10" s="674"/>
      <c r="CT10" s="674"/>
      <c r="CU10" s="674"/>
      <c r="CV10" s="674"/>
      <c r="CW10" s="674"/>
      <c r="CX10" s="674"/>
      <c r="CY10" s="675"/>
      <c r="CZ10" s="710" t="s">
        <v>128</v>
      </c>
      <c r="DA10" s="710"/>
      <c r="DB10" s="710"/>
      <c r="DC10" s="710"/>
      <c r="DD10" s="679" t="s">
        <v>128</v>
      </c>
      <c r="DE10" s="674"/>
      <c r="DF10" s="674"/>
      <c r="DG10" s="674"/>
      <c r="DH10" s="674"/>
      <c r="DI10" s="674"/>
      <c r="DJ10" s="674"/>
      <c r="DK10" s="674"/>
      <c r="DL10" s="674"/>
      <c r="DM10" s="674"/>
      <c r="DN10" s="674"/>
      <c r="DO10" s="674"/>
      <c r="DP10" s="675"/>
      <c r="DQ10" s="679" t="s">
        <v>243</v>
      </c>
      <c r="DR10" s="674"/>
      <c r="DS10" s="674"/>
      <c r="DT10" s="674"/>
      <c r="DU10" s="674"/>
      <c r="DV10" s="674"/>
      <c r="DW10" s="674"/>
      <c r="DX10" s="674"/>
      <c r="DY10" s="674"/>
      <c r="DZ10" s="674"/>
      <c r="EA10" s="674"/>
      <c r="EB10" s="674"/>
      <c r="EC10" s="717"/>
    </row>
    <row r="11" spans="2:143" ht="11.25" customHeight="1">
      <c r="B11" s="670" t="s">
        <v>246</v>
      </c>
      <c r="C11" s="671"/>
      <c r="D11" s="671"/>
      <c r="E11" s="671"/>
      <c r="F11" s="671"/>
      <c r="G11" s="671"/>
      <c r="H11" s="671"/>
      <c r="I11" s="671"/>
      <c r="J11" s="671"/>
      <c r="K11" s="671"/>
      <c r="L11" s="671"/>
      <c r="M11" s="671"/>
      <c r="N11" s="671"/>
      <c r="O11" s="671"/>
      <c r="P11" s="671"/>
      <c r="Q11" s="672"/>
      <c r="R11" s="673">
        <v>138781</v>
      </c>
      <c r="S11" s="674"/>
      <c r="T11" s="674"/>
      <c r="U11" s="674"/>
      <c r="V11" s="674"/>
      <c r="W11" s="674"/>
      <c r="X11" s="674"/>
      <c r="Y11" s="675"/>
      <c r="Z11" s="676">
        <v>2.1</v>
      </c>
      <c r="AA11" s="677"/>
      <c r="AB11" s="677"/>
      <c r="AC11" s="678"/>
      <c r="AD11" s="679">
        <v>138781</v>
      </c>
      <c r="AE11" s="674"/>
      <c r="AF11" s="674"/>
      <c r="AG11" s="674"/>
      <c r="AH11" s="674"/>
      <c r="AI11" s="674"/>
      <c r="AJ11" s="674"/>
      <c r="AK11" s="675"/>
      <c r="AL11" s="676">
        <v>3.6</v>
      </c>
      <c r="AM11" s="677"/>
      <c r="AN11" s="677"/>
      <c r="AO11" s="712"/>
      <c r="AP11" s="670" t="s">
        <v>247</v>
      </c>
      <c r="AQ11" s="671"/>
      <c r="AR11" s="671"/>
      <c r="AS11" s="671"/>
      <c r="AT11" s="671"/>
      <c r="AU11" s="671"/>
      <c r="AV11" s="671"/>
      <c r="AW11" s="671"/>
      <c r="AX11" s="671"/>
      <c r="AY11" s="671"/>
      <c r="AZ11" s="671"/>
      <c r="BA11" s="671"/>
      <c r="BB11" s="671"/>
      <c r="BC11" s="671"/>
      <c r="BD11" s="671"/>
      <c r="BE11" s="671"/>
      <c r="BF11" s="672"/>
      <c r="BG11" s="673">
        <v>11279</v>
      </c>
      <c r="BH11" s="674"/>
      <c r="BI11" s="674"/>
      <c r="BJ11" s="674"/>
      <c r="BK11" s="674"/>
      <c r="BL11" s="674"/>
      <c r="BM11" s="674"/>
      <c r="BN11" s="675"/>
      <c r="BO11" s="710">
        <v>1.5</v>
      </c>
      <c r="BP11" s="710"/>
      <c r="BQ11" s="710"/>
      <c r="BR11" s="710"/>
      <c r="BS11" s="679" t="s">
        <v>128</v>
      </c>
      <c r="BT11" s="674"/>
      <c r="BU11" s="674"/>
      <c r="BV11" s="674"/>
      <c r="BW11" s="674"/>
      <c r="BX11" s="674"/>
      <c r="BY11" s="674"/>
      <c r="BZ11" s="674"/>
      <c r="CA11" s="674"/>
      <c r="CB11" s="717"/>
      <c r="CD11" s="706" t="s">
        <v>248</v>
      </c>
      <c r="CE11" s="707"/>
      <c r="CF11" s="707"/>
      <c r="CG11" s="707"/>
      <c r="CH11" s="707"/>
      <c r="CI11" s="707"/>
      <c r="CJ11" s="707"/>
      <c r="CK11" s="707"/>
      <c r="CL11" s="707"/>
      <c r="CM11" s="707"/>
      <c r="CN11" s="707"/>
      <c r="CO11" s="707"/>
      <c r="CP11" s="707"/>
      <c r="CQ11" s="708"/>
      <c r="CR11" s="673">
        <v>783055</v>
      </c>
      <c r="CS11" s="674"/>
      <c r="CT11" s="674"/>
      <c r="CU11" s="674"/>
      <c r="CV11" s="674"/>
      <c r="CW11" s="674"/>
      <c r="CX11" s="674"/>
      <c r="CY11" s="675"/>
      <c r="CZ11" s="710">
        <v>11.7</v>
      </c>
      <c r="DA11" s="710"/>
      <c r="DB11" s="710"/>
      <c r="DC11" s="710"/>
      <c r="DD11" s="679">
        <v>244330</v>
      </c>
      <c r="DE11" s="674"/>
      <c r="DF11" s="674"/>
      <c r="DG11" s="674"/>
      <c r="DH11" s="674"/>
      <c r="DI11" s="674"/>
      <c r="DJ11" s="674"/>
      <c r="DK11" s="674"/>
      <c r="DL11" s="674"/>
      <c r="DM11" s="674"/>
      <c r="DN11" s="674"/>
      <c r="DO11" s="674"/>
      <c r="DP11" s="675"/>
      <c r="DQ11" s="679">
        <v>334590</v>
      </c>
      <c r="DR11" s="674"/>
      <c r="DS11" s="674"/>
      <c r="DT11" s="674"/>
      <c r="DU11" s="674"/>
      <c r="DV11" s="674"/>
      <c r="DW11" s="674"/>
      <c r="DX11" s="674"/>
      <c r="DY11" s="674"/>
      <c r="DZ11" s="674"/>
      <c r="EA11" s="674"/>
      <c r="EB11" s="674"/>
      <c r="EC11" s="717"/>
    </row>
    <row r="12" spans="2:143" ht="11.25" customHeight="1">
      <c r="B12" s="670" t="s">
        <v>249</v>
      </c>
      <c r="C12" s="671"/>
      <c r="D12" s="671"/>
      <c r="E12" s="671"/>
      <c r="F12" s="671"/>
      <c r="G12" s="671"/>
      <c r="H12" s="671"/>
      <c r="I12" s="671"/>
      <c r="J12" s="671"/>
      <c r="K12" s="671"/>
      <c r="L12" s="671"/>
      <c r="M12" s="671"/>
      <c r="N12" s="671"/>
      <c r="O12" s="671"/>
      <c r="P12" s="671"/>
      <c r="Q12" s="672"/>
      <c r="R12" s="673">
        <v>3359</v>
      </c>
      <c r="S12" s="674"/>
      <c r="T12" s="674"/>
      <c r="U12" s="674"/>
      <c r="V12" s="674"/>
      <c r="W12" s="674"/>
      <c r="X12" s="674"/>
      <c r="Y12" s="675"/>
      <c r="Z12" s="710">
        <v>0</v>
      </c>
      <c r="AA12" s="710"/>
      <c r="AB12" s="710"/>
      <c r="AC12" s="710"/>
      <c r="AD12" s="711">
        <v>3359</v>
      </c>
      <c r="AE12" s="711"/>
      <c r="AF12" s="711"/>
      <c r="AG12" s="711"/>
      <c r="AH12" s="711"/>
      <c r="AI12" s="711"/>
      <c r="AJ12" s="711"/>
      <c r="AK12" s="711"/>
      <c r="AL12" s="676">
        <v>0.1</v>
      </c>
      <c r="AM12" s="677"/>
      <c r="AN12" s="677"/>
      <c r="AO12" s="712"/>
      <c r="AP12" s="670" t="s">
        <v>250</v>
      </c>
      <c r="AQ12" s="671"/>
      <c r="AR12" s="671"/>
      <c r="AS12" s="671"/>
      <c r="AT12" s="671"/>
      <c r="AU12" s="671"/>
      <c r="AV12" s="671"/>
      <c r="AW12" s="671"/>
      <c r="AX12" s="671"/>
      <c r="AY12" s="671"/>
      <c r="AZ12" s="671"/>
      <c r="BA12" s="671"/>
      <c r="BB12" s="671"/>
      <c r="BC12" s="671"/>
      <c r="BD12" s="671"/>
      <c r="BE12" s="671"/>
      <c r="BF12" s="672"/>
      <c r="BG12" s="673">
        <v>383023</v>
      </c>
      <c r="BH12" s="674"/>
      <c r="BI12" s="674"/>
      <c r="BJ12" s="674"/>
      <c r="BK12" s="674"/>
      <c r="BL12" s="674"/>
      <c r="BM12" s="674"/>
      <c r="BN12" s="675"/>
      <c r="BO12" s="710">
        <v>50.5</v>
      </c>
      <c r="BP12" s="710"/>
      <c r="BQ12" s="710"/>
      <c r="BR12" s="710"/>
      <c r="BS12" s="679" t="s">
        <v>173</v>
      </c>
      <c r="BT12" s="674"/>
      <c r="BU12" s="674"/>
      <c r="BV12" s="674"/>
      <c r="BW12" s="674"/>
      <c r="BX12" s="674"/>
      <c r="BY12" s="674"/>
      <c r="BZ12" s="674"/>
      <c r="CA12" s="674"/>
      <c r="CB12" s="717"/>
      <c r="CD12" s="706" t="s">
        <v>251</v>
      </c>
      <c r="CE12" s="707"/>
      <c r="CF12" s="707"/>
      <c r="CG12" s="707"/>
      <c r="CH12" s="707"/>
      <c r="CI12" s="707"/>
      <c r="CJ12" s="707"/>
      <c r="CK12" s="707"/>
      <c r="CL12" s="707"/>
      <c r="CM12" s="707"/>
      <c r="CN12" s="707"/>
      <c r="CO12" s="707"/>
      <c r="CP12" s="707"/>
      <c r="CQ12" s="708"/>
      <c r="CR12" s="673">
        <v>146762</v>
      </c>
      <c r="CS12" s="674"/>
      <c r="CT12" s="674"/>
      <c r="CU12" s="674"/>
      <c r="CV12" s="674"/>
      <c r="CW12" s="674"/>
      <c r="CX12" s="674"/>
      <c r="CY12" s="675"/>
      <c r="CZ12" s="710">
        <v>2.2000000000000002</v>
      </c>
      <c r="DA12" s="710"/>
      <c r="DB12" s="710"/>
      <c r="DC12" s="710"/>
      <c r="DD12" s="679">
        <v>1837</v>
      </c>
      <c r="DE12" s="674"/>
      <c r="DF12" s="674"/>
      <c r="DG12" s="674"/>
      <c r="DH12" s="674"/>
      <c r="DI12" s="674"/>
      <c r="DJ12" s="674"/>
      <c r="DK12" s="674"/>
      <c r="DL12" s="674"/>
      <c r="DM12" s="674"/>
      <c r="DN12" s="674"/>
      <c r="DO12" s="674"/>
      <c r="DP12" s="675"/>
      <c r="DQ12" s="679">
        <v>110733</v>
      </c>
      <c r="DR12" s="674"/>
      <c r="DS12" s="674"/>
      <c r="DT12" s="674"/>
      <c r="DU12" s="674"/>
      <c r="DV12" s="674"/>
      <c r="DW12" s="674"/>
      <c r="DX12" s="674"/>
      <c r="DY12" s="674"/>
      <c r="DZ12" s="674"/>
      <c r="EA12" s="674"/>
      <c r="EB12" s="674"/>
      <c r="EC12" s="717"/>
    </row>
    <row r="13" spans="2:143" ht="11.25" customHeight="1">
      <c r="B13" s="670" t="s">
        <v>252</v>
      </c>
      <c r="C13" s="671"/>
      <c r="D13" s="671"/>
      <c r="E13" s="671"/>
      <c r="F13" s="671"/>
      <c r="G13" s="671"/>
      <c r="H13" s="671"/>
      <c r="I13" s="671"/>
      <c r="J13" s="671"/>
      <c r="K13" s="671"/>
      <c r="L13" s="671"/>
      <c r="M13" s="671"/>
      <c r="N13" s="671"/>
      <c r="O13" s="671"/>
      <c r="P13" s="671"/>
      <c r="Q13" s="672"/>
      <c r="R13" s="673" t="s">
        <v>243</v>
      </c>
      <c r="S13" s="674"/>
      <c r="T13" s="674"/>
      <c r="U13" s="674"/>
      <c r="V13" s="674"/>
      <c r="W13" s="674"/>
      <c r="X13" s="674"/>
      <c r="Y13" s="675"/>
      <c r="Z13" s="710" t="s">
        <v>128</v>
      </c>
      <c r="AA13" s="710"/>
      <c r="AB13" s="710"/>
      <c r="AC13" s="710"/>
      <c r="AD13" s="711" t="s">
        <v>128</v>
      </c>
      <c r="AE13" s="711"/>
      <c r="AF13" s="711"/>
      <c r="AG13" s="711"/>
      <c r="AH13" s="711"/>
      <c r="AI13" s="711"/>
      <c r="AJ13" s="711"/>
      <c r="AK13" s="711"/>
      <c r="AL13" s="676" t="s">
        <v>173</v>
      </c>
      <c r="AM13" s="677"/>
      <c r="AN13" s="677"/>
      <c r="AO13" s="712"/>
      <c r="AP13" s="670" t="s">
        <v>253</v>
      </c>
      <c r="AQ13" s="671"/>
      <c r="AR13" s="671"/>
      <c r="AS13" s="671"/>
      <c r="AT13" s="671"/>
      <c r="AU13" s="671"/>
      <c r="AV13" s="671"/>
      <c r="AW13" s="671"/>
      <c r="AX13" s="671"/>
      <c r="AY13" s="671"/>
      <c r="AZ13" s="671"/>
      <c r="BA13" s="671"/>
      <c r="BB13" s="671"/>
      <c r="BC13" s="671"/>
      <c r="BD13" s="671"/>
      <c r="BE13" s="671"/>
      <c r="BF13" s="672"/>
      <c r="BG13" s="673">
        <v>369798</v>
      </c>
      <c r="BH13" s="674"/>
      <c r="BI13" s="674"/>
      <c r="BJ13" s="674"/>
      <c r="BK13" s="674"/>
      <c r="BL13" s="674"/>
      <c r="BM13" s="674"/>
      <c r="BN13" s="675"/>
      <c r="BO13" s="710">
        <v>48.7</v>
      </c>
      <c r="BP13" s="710"/>
      <c r="BQ13" s="710"/>
      <c r="BR13" s="710"/>
      <c r="BS13" s="679" t="s">
        <v>128</v>
      </c>
      <c r="BT13" s="674"/>
      <c r="BU13" s="674"/>
      <c r="BV13" s="674"/>
      <c r="BW13" s="674"/>
      <c r="BX13" s="674"/>
      <c r="BY13" s="674"/>
      <c r="BZ13" s="674"/>
      <c r="CA13" s="674"/>
      <c r="CB13" s="717"/>
      <c r="CD13" s="706" t="s">
        <v>254</v>
      </c>
      <c r="CE13" s="707"/>
      <c r="CF13" s="707"/>
      <c r="CG13" s="707"/>
      <c r="CH13" s="707"/>
      <c r="CI13" s="707"/>
      <c r="CJ13" s="707"/>
      <c r="CK13" s="707"/>
      <c r="CL13" s="707"/>
      <c r="CM13" s="707"/>
      <c r="CN13" s="707"/>
      <c r="CO13" s="707"/>
      <c r="CP13" s="707"/>
      <c r="CQ13" s="708"/>
      <c r="CR13" s="673">
        <v>685439</v>
      </c>
      <c r="CS13" s="674"/>
      <c r="CT13" s="674"/>
      <c r="CU13" s="674"/>
      <c r="CV13" s="674"/>
      <c r="CW13" s="674"/>
      <c r="CX13" s="674"/>
      <c r="CY13" s="675"/>
      <c r="CZ13" s="710">
        <v>10.3</v>
      </c>
      <c r="DA13" s="710"/>
      <c r="DB13" s="710"/>
      <c r="DC13" s="710"/>
      <c r="DD13" s="679">
        <v>500185</v>
      </c>
      <c r="DE13" s="674"/>
      <c r="DF13" s="674"/>
      <c r="DG13" s="674"/>
      <c r="DH13" s="674"/>
      <c r="DI13" s="674"/>
      <c r="DJ13" s="674"/>
      <c r="DK13" s="674"/>
      <c r="DL13" s="674"/>
      <c r="DM13" s="674"/>
      <c r="DN13" s="674"/>
      <c r="DO13" s="674"/>
      <c r="DP13" s="675"/>
      <c r="DQ13" s="679">
        <v>181428</v>
      </c>
      <c r="DR13" s="674"/>
      <c r="DS13" s="674"/>
      <c r="DT13" s="674"/>
      <c r="DU13" s="674"/>
      <c r="DV13" s="674"/>
      <c r="DW13" s="674"/>
      <c r="DX13" s="674"/>
      <c r="DY13" s="674"/>
      <c r="DZ13" s="674"/>
      <c r="EA13" s="674"/>
      <c r="EB13" s="674"/>
      <c r="EC13" s="717"/>
    </row>
    <row r="14" spans="2:143" ht="11.25" customHeight="1">
      <c r="B14" s="670" t="s">
        <v>255</v>
      </c>
      <c r="C14" s="671"/>
      <c r="D14" s="671"/>
      <c r="E14" s="671"/>
      <c r="F14" s="671"/>
      <c r="G14" s="671"/>
      <c r="H14" s="671"/>
      <c r="I14" s="671"/>
      <c r="J14" s="671"/>
      <c r="K14" s="671"/>
      <c r="L14" s="671"/>
      <c r="M14" s="671"/>
      <c r="N14" s="671"/>
      <c r="O14" s="671"/>
      <c r="P14" s="671"/>
      <c r="Q14" s="672"/>
      <c r="R14" s="673">
        <v>7144</v>
      </c>
      <c r="S14" s="674"/>
      <c r="T14" s="674"/>
      <c r="U14" s="674"/>
      <c r="V14" s="674"/>
      <c r="W14" s="674"/>
      <c r="X14" s="674"/>
      <c r="Y14" s="675"/>
      <c r="Z14" s="710">
        <v>0.1</v>
      </c>
      <c r="AA14" s="710"/>
      <c r="AB14" s="710"/>
      <c r="AC14" s="710"/>
      <c r="AD14" s="711">
        <v>7144</v>
      </c>
      <c r="AE14" s="711"/>
      <c r="AF14" s="711"/>
      <c r="AG14" s="711"/>
      <c r="AH14" s="711"/>
      <c r="AI14" s="711"/>
      <c r="AJ14" s="711"/>
      <c r="AK14" s="711"/>
      <c r="AL14" s="676">
        <v>0.2</v>
      </c>
      <c r="AM14" s="677"/>
      <c r="AN14" s="677"/>
      <c r="AO14" s="712"/>
      <c r="AP14" s="670" t="s">
        <v>256</v>
      </c>
      <c r="AQ14" s="671"/>
      <c r="AR14" s="671"/>
      <c r="AS14" s="671"/>
      <c r="AT14" s="671"/>
      <c r="AU14" s="671"/>
      <c r="AV14" s="671"/>
      <c r="AW14" s="671"/>
      <c r="AX14" s="671"/>
      <c r="AY14" s="671"/>
      <c r="AZ14" s="671"/>
      <c r="BA14" s="671"/>
      <c r="BB14" s="671"/>
      <c r="BC14" s="671"/>
      <c r="BD14" s="671"/>
      <c r="BE14" s="671"/>
      <c r="BF14" s="672"/>
      <c r="BG14" s="673">
        <v>41449</v>
      </c>
      <c r="BH14" s="674"/>
      <c r="BI14" s="674"/>
      <c r="BJ14" s="674"/>
      <c r="BK14" s="674"/>
      <c r="BL14" s="674"/>
      <c r="BM14" s="674"/>
      <c r="BN14" s="675"/>
      <c r="BO14" s="710">
        <v>5.5</v>
      </c>
      <c r="BP14" s="710"/>
      <c r="BQ14" s="710"/>
      <c r="BR14" s="710"/>
      <c r="BS14" s="679" t="s">
        <v>243</v>
      </c>
      <c r="BT14" s="674"/>
      <c r="BU14" s="674"/>
      <c r="BV14" s="674"/>
      <c r="BW14" s="674"/>
      <c r="BX14" s="674"/>
      <c r="BY14" s="674"/>
      <c r="BZ14" s="674"/>
      <c r="CA14" s="674"/>
      <c r="CB14" s="717"/>
      <c r="CD14" s="706" t="s">
        <v>257</v>
      </c>
      <c r="CE14" s="707"/>
      <c r="CF14" s="707"/>
      <c r="CG14" s="707"/>
      <c r="CH14" s="707"/>
      <c r="CI14" s="707"/>
      <c r="CJ14" s="707"/>
      <c r="CK14" s="707"/>
      <c r="CL14" s="707"/>
      <c r="CM14" s="707"/>
      <c r="CN14" s="707"/>
      <c r="CO14" s="707"/>
      <c r="CP14" s="707"/>
      <c r="CQ14" s="708"/>
      <c r="CR14" s="673">
        <v>312093</v>
      </c>
      <c r="CS14" s="674"/>
      <c r="CT14" s="674"/>
      <c r="CU14" s="674"/>
      <c r="CV14" s="674"/>
      <c r="CW14" s="674"/>
      <c r="CX14" s="674"/>
      <c r="CY14" s="675"/>
      <c r="CZ14" s="710">
        <v>4.7</v>
      </c>
      <c r="DA14" s="710"/>
      <c r="DB14" s="710"/>
      <c r="DC14" s="710"/>
      <c r="DD14" s="679">
        <v>1274</v>
      </c>
      <c r="DE14" s="674"/>
      <c r="DF14" s="674"/>
      <c r="DG14" s="674"/>
      <c r="DH14" s="674"/>
      <c r="DI14" s="674"/>
      <c r="DJ14" s="674"/>
      <c r="DK14" s="674"/>
      <c r="DL14" s="674"/>
      <c r="DM14" s="674"/>
      <c r="DN14" s="674"/>
      <c r="DO14" s="674"/>
      <c r="DP14" s="675"/>
      <c r="DQ14" s="679">
        <v>231972</v>
      </c>
      <c r="DR14" s="674"/>
      <c r="DS14" s="674"/>
      <c r="DT14" s="674"/>
      <c r="DU14" s="674"/>
      <c r="DV14" s="674"/>
      <c r="DW14" s="674"/>
      <c r="DX14" s="674"/>
      <c r="DY14" s="674"/>
      <c r="DZ14" s="674"/>
      <c r="EA14" s="674"/>
      <c r="EB14" s="674"/>
      <c r="EC14" s="717"/>
    </row>
    <row r="15" spans="2:143" ht="11.25" customHeight="1">
      <c r="B15" s="670" t="s">
        <v>258</v>
      </c>
      <c r="C15" s="671"/>
      <c r="D15" s="671"/>
      <c r="E15" s="671"/>
      <c r="F15" s="671"/>
      <c r="G15" s="671"/>
      <c r="H15" s="671"/>
      <c r="I15" s="671"/>
      <c r="J15" s="671"/>
      <c r="K15" s="671"/>
      <c r="L15" s="671"/>
      <c r="M15" s="671"/>
      <c r="N15" s="671"/>
      <c r="O15" s="671"/>
      <c r="P15" s="671"/>
      <c r="Q15" s="672"/>
      <c r="R15" s="673" t="s">
        <v>173</v>
      </c>
      <c r="S15" s="674"/>
      <c r="T15" s="674"/>
      <c r="U15" s="674"/>
      <c r="V15" s="674"/>
      <c r="W15" s="674"/>
      <c r="X15" s="674"/>
      <c r="Y15" s="675"/>
      <c r="Z15" s="710" t="s">
        <v>128</v>
      </c>
      <c r="AA15" s="710"/>
      <c r="AB15" s="710"/>
      <c r="AC15" s="710"/>
      <c r="AD15" s="711" t="s">
        <v>173</v>
      </c>
      <c r="AE15" s="711"/>
      <c r="AF15" s="711"/>
      <c r="AG15" s="711"/>
      <c r="AH15" s="711"/>
      <c r="AI15" s="711"/>
      <c r="AJ15" s="711"/>
      <c r="AK15" s="711"/>
      <c r="AL15" s="676" t="s">
        <v>243</v>
      </c>
      <c r="AM15" s="677"/>
      <c r="AN15" s="677"/>
      <c r="AO15" s="712"/>
      <c r="AP15" s="670" t="s">
        <v>259</v>
      </c>
      <c r="AQ15" s="671"/>
      <c r="AR15" s="671"/>
      <c r="AS15" s="671"/>
      <c r="AT15" s="671"/>
      <c r="AU15" s="671"/>
      <c r="AV15" s="671"/>
      <c r="AW15" s="671"/>
      <c r="AX15" s="671"/>
      <c r="AY15" s="671"/>
      <c r="AZ15" s="671"/>
      <c r="BA15" s="671"/>
      <c r="BB15" s="671"/>
      <c r="BC15" s="671"/>
      <c r="BD15" s="671"/>
      <c r="BE15" s="671"/>
      <c r="BF15" s="672"/>
      <c r="BG15" s="673">
        <v>68129</v>
      </c>
      <c r="BH15" s="674"/>
      <c r="BI15" s="674"/>
      <c r="BJ15" s="674"/>
      <c r="BK15" s="674"/>
      <c r="BL15" s="674"/>
      <c r="BM15" s="674"/>
      <c r="BN15" s="675"/>
      <c r="BO15" s="710">
        <v>9</v>
      </c>
      <c r="BP15" s="710"/>
      <c r="BQ15" s="710"/>
      <c r="BR15" s="710"/>
      <c r="BS15" s="679" t="s">
        <v>243</v>
      </c>
      <c r="BT15" s="674"/>
      <c r="BU15" s="674"/>
      <c r="BV15" s="674"/>
      <c r="BW15" s="674"/>
      <c r="BX15" s="674"/>
      <c r="BY15" s="674"/>
      <c r="BZ15" s="674"/>
      <c r="CA15" s="674"/>
      <c r="CB15" s="717"/>
      <c r="CD15" s="706" t="s">
        <v>260</v>
      </c>
      <c r="CE15" s="707"/>
      <c r="CF15" s="707"/>
      <c r="CG15" s="707"/>
      <c r="CH15" s="707"/>
      <c r="CI15" s="707"/>
      <c r="CJ15" s="707"/>
      <c r="CK15" s="707"/>
      <c r="CL15" s="707"/>
      <c r="CM15" s="707"/>
      <c r="CN15" s="707"/>
      <c r="CO15" s="707"/>
      <c r="CP15" s="707"/>
      <c r="CQ15" s="708"/>
      <c r="CR15" s="673">
        <v>811877</v>
      </c>
      <c r="CS15" s="674"/>
      <c r="CT15" s="674"/>
      <c r="CU15" s="674"/>
      <c r="CV15" s="674"/>
      <c r="CW15" s="674"/>
      <c r="CX15" s="674"/>
      <c r="CY15" s="675"/>
      <c r="CZ15" s="710">
        <v>12.1</v>
      </c>
      <c r="DA15" s="710"/>
      <c r="DB15" s="710"/>
      <c r="DC15" s="710"/>
      <c r="DD15" s="679">
        <v>318747</v>
      </c>
      <c r="DE15" s="674"/>
      <c r="DF15" s="674"/>
      <c r="DG15" s="674"/>
      <c r="DH15" s="674"/>
      <c r="DI15" s="674"/>
      <c r="DJ15" s="674"/>
      <c r="DK15" s="674"/>
      <c r="DL15" s="674"/>
      <c r="DM15" s="674"/>
      <c r="DN15" s="674"/>
      <c r="DO15" s="674"/>
      <c r="DP15" s="675"/>
      <c r="DQ15" s="679">
        <v>488632</v>
      </c>
      <c r="DR15" s="674"/>
      <c r="DS15" s="674"/>
      <c r="DT15" s="674"/>
      <c r="DU15" s="674"/>
      <c r="DV15" s="674"/>
      <c r="DW15" s="674"/>
      <c r="DX15" s="674"/>
      <c r="DY15" s="674"/>
      <c r="DZ15" s="674"/>
      <c r="EA15" s="674"/>
      <c r="EB15" s="674"/>
      <c r="EC15" s="717"/>
    </row>
    <row r="16" spans="2:143" ht="11.25" customHeight="1">
      <c r="B16" s="670" t="s">
        <v>261</v>
      </c>
      <c r="C16" s="671"/>
      <c r="D16" s="671"/>
      <c r="E16" s="671"/>
      <c r="F16" s="671"/>
      <c r="G16" s="671"/>
      <c r="H16" s="671"/>
      <c r="I16" s="671"/>
      <c r="J16" s="671"/>
      <c r="K16" s="671"/>
      <c r="L16" s="671"/>
      <c r="M16" s="671"/>
      <c r="N16" s="671"/>
      <c r="O16" s="671"/>
      <c r="P16" s="671"/>
      <c r="Q16" s="672"/>
      <c r="R16" s="673">
        <v>2003</v>
      </c>
      <c r="S16" s="674"/>
      <c r="T16" s="674"/>
      <c r="U16" s="674"/>
      <c r="V16" s="674"/>
      <c r="W16" s="674"/>
      <c r="X16" s="674"/>
      <c r="Y16" s="675"/>
      <c r="Z16" s="710">
        <v>0</v>
      </c>
      <c r="AA16" s="710"/>
      <c r="AB16" s="710"/>
      <c r="AC16" s="710"/>
      <c r="AD16" s="711">
        <v>2003</v>
      </c>
      <c r="AE16" s="711"/>
      <c r="AF16" s="711"/>
      <c r="AG16" s="711"/>
      <c r="AH16" s="711"/>
      <c r="AI16" s="711"/>
      <c r="AJ16" s="711"/>
      <c r="AK16" s="711"/>
      <c r="AL16" s="676">
        <v>0.1</v>
      </c>
      <c r="AM16" s="677"/>
      <c r="AN16" s="677"/>
      <c r="AO16" s="712"/>
      <c r="AP16" s="670" t="s">
        <v>262</v>
      </c>
      <c r="AQ16" s="671"/>
      <c r="AR16" s="671"/>
      <c r="AS16" s="671"/>
      <c r="AT16" s="671"/>
      <c r="AU16" s="671"/>
      <c r="AV16" s="671"/>
      <c r="AW16" s="671"/>
      <c r="AX16" s="671"/>
      <c r="AY16" s="671"/>
      <c r="AZ16" s="671"/>
      <c r="BA16" s="671"/>
      <c r="BB16" s="671"/>
      <c r="BC16" s="671"/>
      <c r="BD16" s="671"/>
      <c r="BE16" s="671"/>
      <c r="BF16" s="672"/>
      <c r="BG16" s="673" t="s">
        <v>128</v>
      </c>
      <c r="BH16" s="674"/>
      <c r="BI16" s="674"/>
      <c r="BJ16" s="674"/>
      <c r="BK16" s="674"/>
      <c r="BL16" s="674"/>
      <c r="BM16" s="674"/>
      <c r="BN16" s="675"/>
      <c r="BO16" s="710" t="s">
        <v>173</v>
      </c>
      <c r="BP16" s="710"/>
      <c r="BQ16" s="710"/>
      <c r="BR16" s="710"/>
      <c r="BS16" s="679" t="s">
        <v>173</v>
      </c>
      <c r="BT16" s="674"/>
      <c r="BU16" s="674"/>
      <c r="BV16" s="674"/>
      <c r="BW16" s="674"/>
      <c r="BX16" s="674"/>
      <c r="BY16" s="674"/>
      <c r="BZ16" s="674"/>
      <c r="CA16" s="674"/>
      <c r="CB16" s="717"/>
      <c r="CD16" s="706" t="s">
        <v>263</v>
      </c>
      <c r="CE16" s="707"/>
      <c r="CF16" s="707"/>
      <c r="CG16" s="707"/>
      <c r="CH16" s="707"/>
      <c r="CI16" s="707"/>
      <c r="CJ16" s="707"/>
      <c r="CK16" s="707"/>
      <c r="CL16" s="707"/>
      <c r="CM16" s="707"/>
      <c r="CN16" s="707"/>
      <c r="CO16" s="707"/>
      <c r="CP16" s="707"/>
      <c r="CQ16" s="708"/>
      <c r="CR16" s="673">
        <v>32239</v>
      </c>
      <c r="CS16" s="674"/>
      <c r="CT16" s="674"/>
      <c r="CU16" s="674"/>
      <c r="CV16" s="674"/>
      <c r="CW16" s="674"/>
      <c r="CX16" s="674"/>
      <c r="CY16" s="675"/>
      <c r="CZ16" s="710">
        <v>0.5</v>
      </c>
      <c r="DA16" s="710"/>
      <c r="DB16" s="710"/>
      <c r="DC16" s="710"/>
      <c r="DD16" s="679" t="s">
        <v>243</v>
      </c>
      <c r="DE16" s="674"/>
      <c r="DF16" s="674"/>
      <c r="DG16" s="674"/>
      <c r="DH16" s="674"/>
      <c r="DI16" s="674"/>
      <c r="DJ16" s="674"/>
      <c r="DK16" s="674"/>
      <c r="DL16" s="674"/>
      <c r="DM16" s="674"/>
      <c r="DN16" s="674"/>
      <c r="DO16" s="674"/>
      <c r="DP16" s="675"/>
      <c r="DQ16" s="679">
        <v>2171</v>
      </c>
      <c r="DR16" s="674"/>
      <c r="DS16" s="674"/>
      <c r="DT16" s="674"/>
      <c r="DU16" s="674"/>
      <c r="DV16" s="674"/>
      <c r="DW16" s="674"/>
      <c r="DX16" s="674"/>
      <c r="DY16" s="674"/>
      <c r="DZ16" s="674"/>
      <c r="EA16" s="674"/>
      <c r="EB16" s="674"/>
      <c r="EC16" s="717"/>
    </row>
    <row r="17" spans="2:133" ht="11.25" customHeight="1">
      <c r="B17" s="670" t="s">
        <v>264</v>
      </c>
      <c r="C17" s="671"/>
      <c r="D17" s="671"/>
      <c r="E17" s="671"/>
      <c r="F17" s="671"/>
      <c r="G17" s="671"/>
      <c r="H17" s="671"/>
      <c r="I17" s="671"/>
      <c r="J17" s="671"/>
      <c r="K17" s="671"/>
      <c r="L17" s="671"/>
      <c r="M17" s="671"/>
      <c r="N17" s="671"/>
      <c r="O17" s="671"/>
      <c r="P17" s="671"/>
      <c r="Q17" s="672"/>
      <c r="R17" s="673">
        <v>17045</v>
      </c>
      <c r="S17" s="674"/>
      <c r="T17" s="674"/>
      <c r="U17" s="674"/>
      <c r="V17" s="674"/>
      <c r="W17" s="674"/>
      <c r="X17" s="674"/>
      <c r="Y17" s="675"/>
      <c r="Z17" s="710">
        <v>0.3</v>
      </c>
      <c r="AA17" s="710"/>
      <c r="AB17" s="710"/>
      <c r="AC17" s="710"/>
      <c r="AD17" s="711">
        <v>17045</v>
      </c>
      <c r="AE17" s="711"/>
      <c r="AF17" s="711"/>
      <c r="AG17" s="711"/>
      <c r="AH17" s="711"/>
      <c r="AI17" s="711"/>
      <c r="AJ17" s="711"/>
      <c r="AK17" s="711"/>
      <c r="AL17" s="676">
        <v>0.4</v>
      </c>
      <c r="AM17" s="677"/>
      <c r="AN17" s="677"/>
      <c r="AO17" s="712"/>
      <c r="AP17" s="670" t="s">
        <v>265</v>
      </c>
      <c r="AQ17" s="671"/>
      <c r="AR17" s="671"/>
      <c r="AS17" s="671"/>
      <c r="AT17" s="671"/>
      <c r="AU17" s="671"/>
      <c r="AV17" s="671"/>
      <c r="AW17" s="671"/>
      <c r="AX17" s="671"/>
      <c r="AY17" s="671"/>
      <c r="AZ17" s="671"/>
      <c r="BA17" s="671"/>
      <c r="BB17" s="671"/>
      <c r="BC17" s="671"/>
      <c r="BD17" s="671"/>
      <c r="BE17" s="671"/>
      <c r="BF17" s="672"/>
      <c r="BG17" s="673" t="s">
        <v>173</v>
      </c>
      <c r="BH17" s="674"/>
      <c r="BI17" s="674"/>
      <c r="BJ17" s="674"/>
      <c r="BK17" s="674"/>
      <c r="BL17" s="674"/>
      <c r="BM17" s="674"/>
      <c r="BN17" s="675"/>
      <c r="BO17" s="710" t="s">
        <v>243</v>
      </c>
      <c r="BP17" s="710"/>
      <c r="BQ17" s="710"/>
      <c r="BR17" s="710"/>
      <c r="BS17" s="679" t="s">
        <v>243</v>
      </c>
      <c r="BT17" s="674"/>
      <c r="BU17" s="674"/>
      <c r="BV17" s="674"/>
      <c r="BW17" s="674"/>
      <c r="BX17" s="674"/>
      <c r="BY17" s="674"/>
      <c r="BZ17" s="674"/>
      <c r="CA17" s="674"/>
      <c r="CB17" s="717"/>
      <c r="CD17" s="706" t="s">
        <v>266</v>
      </c>
      <c r="CE17" s="707"/>
      <c r="CF17" s="707"/>
      <c r="CG17" s="707"/>
      <c r="CH17" s="707"/>
      <c r="CI17" s="707"/>
      <c r="CJ17" s="707"/>
      <c r="CK17" s="707"/>
      <c r="CL17" s="707"/>
      <c r="CM17" s="707"/>
      <c r="CN17" s="707"/>
      <c r="CO17" s="707"/>
      <c r="CP17" s="707"/>
      <c r="CQ17" s="708"/>
      <c r="CR17" s="673">
        <v>832746</v>
      </c>
      <c r="CS17" s="674"/>
      <c r="CT17" s="674"/>
      <c r="CU17" s="674"/>
      <c r="CV17" s="674"/>
      <c r="CW17" s="674"/>
      <c r="CX17" s="674"/>
      <c r="CY17" s="675"/>
      <c r="CZ17" s="710">
        <v>12.5</v>
      </c>
      <c r="DA17" s="710"/>
      <c r="DB17" s="710"/>
      <c r="DC17" s="710"/>
      <c r="DD17" s="679" t="s">
        <v>128</v>
      </c>
      <c r="DE17" s="674"/>
      <c r="DF17" s="674"/>
      <c r="DG17" s="674"/>
      <c r="DH17" s="674"/>
      <c r="DI17" s="674"/>
      <c r="DJ17" s="674"/>
      <c r="DK17" s="674"/>
      <c r="DL17" s="674"/>
      <c r="DM17" s="674"/>
      <c r="DN17" s="674"/>
      <c r="DO17" s="674"/>
      <c r="DP17" s="675"/>
      <c r="DQ17" s="679">
        <v>816280</v>
      </c>
      <c r="DR17" s="674"/>
      <c r="DS17" s="674"/>
      <c r="DT17" s="674"/>
      <c r="DU17" s="674"/>
      <c r="DV17" s="674"/>
      <c r="DW17" s="674"/>
      <c r="DX17" s="674"/>
      <c r="DY17" s="674"/>
      <c r="DZ17" s="674"/>
      <c r="EA17" s="674"/>
      <c r="EB17" s="674"/>
      <c r="EC17" s="717"/>
    </row>
    <row r="18" spans="2:133" ht="11.25" customHeight="1">
      <c r="B18" s="670" t="s">
        <v>267</v>
      </c>
      <c r="C18" s="671"/>
      <c r="D18" s="671"/>
      <c r="E18" s="671"/>
      <c r="F18" s="671"/>
      <c r="G18" s="671"/>
      <c r="H18" s="671"/>
      <c r="I18" s="671"/>
      <c r="J18" s="671"/>
      <c r="K18" s="671"/>
      <c r="L18" s="671"/>
      <c r="M18" s="671"/>
      <c r="N18" s="671"/>
      <c r="O18" s="671"/>
      <c r="P18" s="671"/>
      <c r="Q18" s="672"/>
      <c r="R18" s="673">
        <v>2075</v>
      </c>
      <c r="S18" s="674"/>
      <c r="T18" s="674"/>
      <c r="U18" s="674"/>
      <c r="V18" s="674"/>
      <c r="W18" s="674"/>
      <c r="X18" s="674"/>
      <c r="Y18" s="675"/>
      <c r="Z18" s="710">
        <v>0</v>
      </c>
      <c r="AA18" s="710"/>
      <c r="AB18" s="710"/>
      <c r="AC18" s="710"/>
      <c r="AD18" s="711">
        <v>2075</v>
      </c>
      <c r="AE18" s="711"/>
      <c r="AF18" s="711"/>
      <c r="AG18" s="711"/>
      <c r="AH18" s="711"/>
      <c r="AI18" s="711"/>
      <c r="AJ18" s="711"/>
      <c r="AK18" s="711"/>
      <c r="AL18" s="676">
        <v>0.1</v>
      </c>
      <c r="AM18" s="677"/>
      <c r="AN18" s="677"/>
      <c r="AO18" s="712"/>
      <c r="AP18" s="670" t="s">
        <v>268</v>
      </c>
      <c r="AQ18" s="671"/>
      <c r="AR18" s="671"/>
      <c r="AS18" s="671"/>
      <c r="AT18" s="671"/>
      <c r="AU18" s="671"/>
      <c r="AV18" s="671"/>
      <c r="AW18" s="671"/>
      <c r="AX18" s="671"/>
      <c r="AY18" s="671"/>
      <c r="AZ18" s="671"/>
      <c r="BA18" s="671"/>
      <c r="BB18" s="671"/>
      <c r="BC18" s="671"/>
      <c r="BD18" s="671"/>
      <c r="BE18" s="671"/>
      <c r="BF18" s="672"/>
      <c r="BG18" s="673" t="s">
        <v>128</v>
      </c>
      <c r="BH18" s="674"/>
      <c r="BI18" s="674"/>
      <c r="BJ18" s="674"/>
      <c r="BK18" s="674"/>
      <c r="BL18" s="674"/>
      <c r="BM18" s="674"/>
      <c r="BN18" s="675"/>
      <c r="BO18" s="710" t="s">
        <v>128</v>
      </c>
      <c r="BP18" s="710"/>
      <c r="BQ18" s="710"/>
      <c r="BR18" s="710"/>
      <c r="BS18" s="679" t="s">
        <v>128</v>
      </c>
      <c r="BT18" s="674"/>
      <c r="BU18" s="674"/>
      <c r="BV18" s="674"/>
      <c r="BW18" s="674"/>
      <c r="BX18" s="674"/>
      <c r="BY18" s="674"/>
      <c r="BZ18" s="674"/>
      <c r="CA18" s="674"/>
      <c r="CB18" s="717"/>
      <c r="CD18" s="706" t="s">
        <v>269</v>
      </c>
      <c r="CE18" s="707"/>
      <c r="CF18" s="707"/>
      <c r="CG18" s="707"/>
      <c r="CH18" s="707"/>
      <c r="CI18" s="707"/>
      <c r="CJ18" s="707"/>
      <c r="CK18" s="707"/>
      <c r="CL18" s="707"/>
      <c r="CM18" s="707"/>
      <c r="CN18" s="707"/>
      <c r="CO18" s="707"/>
      <c r="CP18" s="707"/>
      <c r="CQ18" s="708"/>
      <c r="CR18" s="673" t="s">
        <v>173</v>
      </c>
      <c r="CS18" s="674"/>
      <c r="CT18" s="674"/>
      <c r="CU18" s="674"/>
      <c r="CV18" s="674"/>
      <c r="CW18" s="674"/>
      <c r="CX18" s="674"/>
      <c r="CY18" s="675"/>
      <c r="CZ18" s="710" t="s">
        <v>173</v>
      </c>
      <c r="DA18" s="710"/>
      <c r="DB18" s="710"/>
      <c r="DC18" s="710"/>
      <c r="DD18" s="679" t="s">
        <v>128</v>
      </c>
      <c r="DE18" s="674"/>
      <c r="DF18" s="674"/>
      <c r="DG18" s="674"/>
      <c r="DH18" s="674"/>
      <c r="DI18" s="674"/>
      <c r="DJ18" s="674"/>
      <c r="DK18" s="674"/>
      <c r="DL18" s="674"/>
      <c r="DM18" s="674"/>
      <c r="DN18" s="674"/>
      <c r="DO18" s="674"/>
      <c r="DP18" s="675"/>
      <c r="DQ18" s="679" t="s">
        <v>173</v>
      </c>
      <c r="DR18" s="674"/>
      <c r="DS18" s="674"/>
      <c r="DT18" s="674"/>
      <c r="DU18" s="674"/>
      <c r="DV18" s="674"/>
      <c r="DW18" s="674"/>
      <c r="DX18" s="674"/>
      <c r="DY18" s="674"/>
      <c r="DZ18" s="674"/>
      <c r="EA18" s="674"/>
      <c r="EB18" s="674"/>
      <c r="EC18" s="717"/>
    </row>
    <row r="19" spans="2:133" ht="11.25" customHeight="1">
      <c r="B19" s="670" t="s">
        <v>270</v>
      </c>
      <c r="C19" s="671"/>
      <c r="D19" s="671"/>
      <c r="E19" s="671"/>
      <c r="F19" s="671"/>
      <c r="G19" s="671"/>
      <c r="H19" s="671"/>
      <c r="I19" s="671"/>
      <c r="J19" s="671"/>
      <c r="K19" s="671"/>
      <c r="L19" s="671"/>
      <c r="M19" s="671"/>
      <c r="N19" s="671"/>
      <c r="O19" s="671"/>
      <c r="P19" s="671"/>
      <c r="Q19" s="672"/>
      <c r="R19" s="673">
        <v>913</v>
      </c>
      <c r="S19" s="674"/>
      <c r="T19" s="674"/>
      <c r="U19" s="674"/>
      <c r="V19" s="674"/>
      <c r="W19" s="674"/>
      <c r="X19" s="674"/>
      <c r="Y19" s="675"/>
      <c r="Z19" s="710">
        <v>0</v>
      </c>
      <c r="AA19" s="710"/>
      <c r="AB19" s="710"/>
      <c r="AC19" s="710"/>
      <c r="AD19" s="711">
        <v>913</v>
      </c>
      <c r="AE19" s="711"/>
      <c r="AF19" s="711"/>
      <c r="AG19" s="711"/>
      <c r="AH19" s="711"/>
      <c r="AI19" s="711"/>
      <c r="AJ19" s="711"/>
      <c r="AK19" s="711"/>
      <c r="AL19" s="676">
        <v>0</v>
      </c>
      <c r="AM19" s="677"/>
      <c r="AN19" s="677"/>
      <c r="AO19" s="712"/>
      <c r="AP19" s="670" t="s">
        <v>271</v>
      </c>
      <c r="AQ19" s="671"/>
      <c r="AR19" s="671"/>
      <c r="AS19" s="671"/>
      <c r="AT19" s="671"/>
      <c r="AU19" s="671"/>
      <c r="AV19" s="671"/>
      <c r="AW19" s="671"/>
      <c r="AX19" s="671"/>
      <c r="AY19" s="671"/>
      <c r="AZ19" s="671"/>
      <c r="BA19" s="671"/>
      <c r="BB19" s="671"/>
      <c r="BC19" s="671"/>
      <c r="BD19" s="671"/>
      <c r="BE19" s="671"/>
      <c r="BF19" s="672"/>
      <c r="BG19" s="673" t="s">
        <v>243</v>
      </c>
      <c r="BH19" s="674"/>
      <c r="BI19" s="674"/>
      <c r="BJ19" s="674"/>
      <c r="BK19" s="674"/>
      <c r="BL19" s="674"/>
      <c r="BM19" s="674"/>
      <c r="BN19" s="675"/>
      <c r="BO19" s="710" t="s">
        <v>128</v>
      </c>
      <c r="BP19" s="710"/>
      <c r="BQ19" s="710"/>
      <c r="BR19" s="710"/>
      <c r="BS19" s="679" t="s">
        <v>128</v>
      </c>
      <c r="BT19" s="674"/>
      <c r="BU19" s="674"/>
      <c r="BV19" s="674"/>
      <c r="BW19" s="674"/>
      <c r="BX19" s="674"/>
      <c r="BY19" s="674"/>
      <c r="BZ19" s="674"/>
      <c r="CA19" s="674"/>
      <c r="CB19" s="717"/>
      <c r="CD19" s="706" t="s">
        <v>272</v>
      </c>
      <c r="CE19" s="707"/>
      <c r="CF19" s="707"/>
      <c r="CG19" s="707"/>
      <c r="CH19" s="707"/>
      <c r="CI19" s="707"/>
      <c r="CJ19" s="707"/>
      <c r="CK19" s="707"/>
      <c r="CL19" s="707"/>
      <c r="CM19" s="707"/>
      <c r="CN19" s="707"/>
      <c r="CO19" s="707"/>
      <c r="CP19" s="707"/>
      <c r="CQ19" s="708"/>
      <c r="CR19" s="673" t="s">
        <v>128</v>
      </c>
      <c r="CS19" s="674"/>
      <c r="CT19" s="674"/>
      <c r="CU19" s="674"/>
      <c r="CV19" s="674"/>
      <c r="CW19" s="674"/>
      <c r="CX19" s="674"/>
      <c r="CY19" s="675"/>
      <c r="CZ19" s="710" t="s">
        <v>243</v>
      </c>
      <c r="DA19" s="710"/>
      <c r="DB19" s="710"/>
      <c r="DC19" s="710"/>
      <c r="DD19" s="679" t="s">
        <v>243</v>
      </c>
      <c r="DE19" s="674"/>
      <c r="DF19" s="674"/>
      <c r="DG19" s="674"/>
      <c r="DH19" s="674"/>
      <c r="DI19" s="674"/>
      <c r="DJ19" s="674"/>
      <c r="DK19" s="674"/>
      <c r="DL19" s="674"/>
      <c r="DM19" s="674"/>
      <c r="DN19" s="674"/>
      <c r="DO19" s="674"/>
      <c r="DP19" s="675"/>
      <c r="DQ19" s="679" t="s">
        <v>243</v>
      </c>
      <c r="DR19" s="674"/>
      <c r="DS19" s="674"/>
      <c r="DT19" s="674"/>
      <c r="DU19" s="674"/>
      <c r="DV19" s="674"/>
      <c r="DW19" s="674"/>
      <c r="DX19" s="674"/>
      <c r="DY19" s="674"/>
      <c r="DZ19" s="674"/>
      <c r="EA19" s="674"/>
      <c r="EB19" s="674"/>
      <c r="EC19" s="717"/>
    </row>
    <row r="20" spans="2:133" ht="11.25" customHeight="1">
      <c r="B20" s="670" t="s">
        <v>273</v>
      </c>
      <c r="C20" s="671"/>
      <c r="D20" s="671"/>
      <c r="E20" s="671"/>
      <c r="F20" s="671"/>
      <c r="G20" s="671"/>
      <c r="H20" s="671"/>
      <c r="I20" s="671"/>
      <c r="J20" s="671"/>
      <c r="K20" s="671"/>
      <c r="L20" s="671"/>
      <c r="M20" s="671"/>
      <c r="N20" s="671"/>
      <c r="O20" s="671"/>
      <c r="P20" s="671"/>
      <c r="Q20" s="672"/>
      <c r="R20" s="673">
        <v>143</v>
      </c>
      <c r="S20" s="674"/>
      <c r="T20" s="674"/>
      <c r="U20" s="674"/>
      <c r="V20" s="674"/>
      <c r="W20" s="674"/>
      <c r="X20" s="674"/>
      <c r="Y20" s="675"/>
      <c r="Z20" s="710">
        <v>0</v>
      </c>
      <c r="AA20" s="710"/>
      <c r="AB20" s="710"/>
      <c r="AC20" s="710"/>
      <c r="AD20" s="711">
        <v>143</v>
      </c>
      <c r="AE20" s="711"/>
      <c r="AF20" s="711"/>
      <c r="AG20" s="711"/>
      <c r="AH20" s="711"/>
      <c r="AI20" s="711"/>
      <c r="AJ20" s="711"/>
      <c r="AK20" s="711"/>
      <c r="AL20" s="676">
        <v>0</v>
      </c>
      <c r="AM20" s="677"/>
      <c r="AN20" s="677"/>
      <c r="AO20" s="712"/>
      <c r="AP20" s="670" t="s">
        <v>274</v>
      </c>
      <c r="AQ20" s="671"/>
      <c r="AR20" s="671"/>
      <c r="AS20" s="671"/>
      <c r="AT20" s="671"/>
      <c r="AU20" s="671"/>
      <c r="AV20" s="671"/>
      <c r="AW20" s="671"/>
      <c r="AX20" s="671"/>
      <c r="AY20" s="671"/>
      <c r="AZ20" s="671"/>
      <c r="BA20" s="671"/>
      <c r="BB20" s="671"/>
      <c r="BC20" s="671"/>
      <c r="BD20" s="671"/>
      <c r="BE20" s="671"/>
      <c r="BF20" s="672"/>
      <c r="BG20" s="673" t="s">
        <v>128</v>
      </c>
      <c r="BH20" s="674"/>
      <c r="BI20" s="674"/>
      <c r="BJ20" s="674"/>
      <c r="BK20" s="674"/>
      <c r="BL20" s="674"/>
      <c r="BM20" s="674"/>
      <c r="BN20" s="675"/>
      <c r="BO20" s="710" t="s">
        <v>128</v>
      </c>
      <c r="BP20" s="710"/>
      <c r="BQ20" s="710"/>
      <c r="BR20" s="710"/>
      <c r="BS20" s="679" t="s">
        <v>243</v>
      </c>
      <c r="BT20" s="674"/>
      <c r="BU20" s="674"/>
      <c r="BV20" s="674"/>
      <c r="BW20" s="674"/>
      <c r="BX20" s="674"/>
      <c r="BY20" s="674"/>
      <c r="BZ20" s="674"/>
      <c r="CA20" s="674"/>
      <c r="CB20" s="717"/>
      <c r="CD20" s="706" t="s">
        <v>275</v>
      </c>
      <c r="CE20" s="707"/>
      <c r="CF20" s="707"/>
      <c r="CG20" s="707"/>
      <c r="CH20" s="707"/>
      <c r="CI20" s="707"/>
      <c r="CJ20" s="707"/>
      <c r="CK20" s="707"/>
      <c r="CL20" s="707"/>
      <c r="CM20" s="707"/>
      <c r="CN20" s="707"/>
      <c r="CO20" s="707"/>
      <c r="CP20" s="707"/>
      <c r="CQ20" s="708"/>
      <c r="CR20" s="673">
        <v>6686057</v>
      </c>
      <c r="CS20" s="674"/>
      <c r="CT20" s="674"/>
      <c r="CU20" s="674"/>
      <c r="CV20" s="674"/>
      <c r="CW20" s="674"/>
      <c r="CX20" s="674"/>
      <c r="CY20" s="675"/>
      <c r="CZ20" s="710">
        <v>100</v>
      </c>
      <c r="DA20" s="710"/>
      <c r="DB20" s="710"/>
      <c r="DC20" s="710"/>
      <c r="DD20" s="679">
        <v>1266906</v>
      </c>
      <c r="DE20" s="674"/>
      <c r="DF20" s="674"/>
      <c r="DG20" s="674"/>
      <c r="DH20" s="674"/>
      <c r="DI20" s="674"/>
      <c r="DJ20" s="674"/>
      <c r="DK20" s="674"/>
      <c r="DL20" s="674"/>
      <c r="DM20" s="674"/>
      <c r="DN20" s="674"/>
      <c r="DO20" s="674"/>
      <c r="DP20" s="675"/>
      <c r="DQ20" s="679">
        <v>4310616</v>
      </c>
      <c r="DR20" s="674"/>
      <c r="DS20" s="674"/>
      <c r="DT20" s="674"/>
      <c r="DU20" s="674"/>
      <c r="DV20" s="674"/>
      <c r="DW20" s="674"/>
      <c r="DX20" s="674"/>
      <c r="DY20" s="674"/>
      <c r="DZ20" s="674"/>
      <c r="EA20" s="674"/>
      <c r="EB20" s="674"/>
      <c r="EC20" s="717"/>
    </row>
    <row r="21" spans="2:133" ht="11.25" customHeight="1">
      <c r="B21" s="670" t="s">
        <v>276</v>
      </c>
      <c r="C21" s="671"/>
      <c r="D21" s="671"/>
      <c r="E21" s="671"/>
      <c r="F21" s="671"/>
      <c r="G21" s="671"/>
      <c r="H21" s="671"/>
      <c r="I21" s="671"/>
      <c r="J21" s="671"/>
      <c r="K21" s="671"/>
      <c r="L21" s="671"/>
      <c r="M21" s="671"/>
      <c r="N21" s="671"/>
      <c r="O21" s="671"/>
      <c r="P21" s="671"/>
      <c r="Q21" s="672"/>
      <c r="R21" s="673">
        <v>13914</v>
      </c>
      <c r="S21" s="674"/>
      <c r="T21" s="674"/>
      <c r="U21" s="674"/>
      <c r="V21" s="674"/>
      <c r="W21" s="674"/>
      <c r="X21" s="674"/>
      <c r="Y21" s="675"/>
      <c r="Z21" s="710">
        <v>0.2</v>
      </c>
      <c r="AA21" s="710"/>
      <c r="AB21" s="710"/>
      <c r="AC21" s="710"/>
      <c r="AD21" s="711">
        <v>13914</v>
      </c>
      <c r="AE21" s="711"/>
      <c r="AF21" s="711"/>
      <c r="AG21" s="711"/>
      <c r="AH21" s="711"/>
      <c r="AI21" s="711"/>
      <c r="AJ21" s="711"/>
      <c r="AK21" s="711"/>
      <c r="AL21" s="676">
        <v>0.4</v>
      </c>
      <c r="AM21" s="677"/>
      <c r="AN21" s="677"/>
      <c r="AO21" s="712"/>
      <c r="AP21" s="767" t="s">
        <v>277</v>
      </c>
      <c r="AQ21" s="775"/>
      <c r="AR21" s="775"/>
      <c r="AS21" s="775"/>
      <c r="AT21" s="775"/>
      <c r="AU21" s="775"/>
      <c r="AV21" s="775"/>
      <c r="AW21" s="775"/>
      <c r="AX21" s="775"/>
      <c r="AY21" s="775"/>
      <c r="AZ21" s="775"/>
      <c r="BA21" s="775"/>
      <c r="BB21" s="775"/>
      <c r="BC21" s="775"/>
      <c r="BD21" s="775"/>
      <c r="BE21" s="775"/>
      <c r="BF21" s="769"/>
      <c r="BG21" s="673" t="s">
        <v>243</v>
      </c>
      <c r="BH21" s="674"/>
      <c r="BI21" s="674"/>
      <c r="BJ21" s="674"/>
      <c r="BK21" s="674"/>
      <c r="BL21" s="674"/>
      <c r="BM21" s="674"/>
      <c r="BN21" s="675"/>
      <c r="BO21" s="710" t="s">
        <v>128</v>
      </c>
      <c r="BP21" s="710"/>
      <c r="BQ21" s="710"/>
      <c r="BR21" s="710"/>
      <c r="BS21" s="679" t="s">
        <v>243</v>
      </c>
      <c r="BT21" s="674"/>
      <c r="BU21" s="674"/>
      <c r="BV21" s="674"/>
      <c r="BW21" s="674"/>
      <c r="BX21" s="674"/>
      <c r="BY21" s="674"/>
      <c r="BZ21" s="674"/>
      <c r="CA21" s="674"/>
      <c r="CB21" s="717"/>
      <c r="CD21" s="780"/>
      <c r="CE21" s="723"/>
      <c r="CF21" s="723"/>
      <c r="CG21" s="723"/>
      <c r="CH21" s="723"/>
      <c r="CI21" s="723"/>
      <c r="CJ21" s="723"/>
      <c r="CK21" s="723"/>
      <c r="CL21" s="723"/>
      <c r="CM21" s="723"/>
      <c r="CN21" s="723"/>
      <c r="CO21" s="723"/>
      <c r="CP21" s="723"/>
      <c r="CQ21" s="724"/>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c r="B22" s="670" t="s">
        <v>278</v>
      </c>
      <c r="C22" s="671"/>
      <c r="D22" s="671"/>
      <c r="E22" s="671"/>
      <c r="F22" s="671"/>
      <c r="G22" s="671"/>
      <c r="H22" s="671"/>
      <c r="I22" s="671"/>
      <c r="J22" s="671"/>
      <c r="K22" s="671"/>
      <c r="L22" s="671"/>
      <c r="M22" s="671"/>
      <c r="N22" s="671"/>
      <c r="O22" s="671"/>
      <c r="P22" s="671"/>
      <c r="Q22" s="672"/>
      <c r="R22" s="673">
        <v>3061278</v>
      </c>
      <c r="S22" s="674"/>
      <c r="T22" s="674"/>
      <c r="U22" s="674"/>
      <c r="V22" s="674"/>
      <c r="W22" s="674"/>
      <c r="X22" s="674"/>
      <c r="Y22" s="675"/>
      <c r="Z22" s="710">
        <v>45.3</v>
      </c>
      <c r="AA22" s="710"/>
      <c r="AB22" s="710"/>
      <c r="AC22" s="710"/>
      <c r="AD22" s="711">
        <v>2841504</v>
      </c>
      <c r="AE22" s="711"/>
      <c r="AF22" s="711"/>
      <c r="AG22" s="711"/>
      <c r="AH22" s="711"/>
      <c r="AI22" s="711"/>
      <c r="AJ22" s="711"/>
      <c r="AK22" s="711"/>
      <c r="AL22" s="676">
        <v>73.3</v>
      </c>
      <c r="AM22" s="677"/>
      <c r="AN22" s="677"/>
      <c r="AO22" s="712"/>
      <c r="AP22" s="767" t="s">
        <v>279</v>
      </c>
      <c r="AQ22" s="775"/>
      <c r="AR22" s="775"/>
      <c r="AS22" s="775"/>
      <c r="AT22" s="775"/>
      <c r="AU22" s="775"/>
      <c r="AV22" s="775"/>
      <c r="AW22" s="775"/>
      <c r="AX22" s="775"/>
      <c r="AY22" s="775"/>
      <c r="AZ22" s="775"/>
      <c r="BA22" s="775"/>
      <c r="BB22" s="775"/>
      <c r="BC22" s="775"/>
      <c r="BD22" s="775"/>
      <c r="BE22" s="775"/>
      <c r="BF22" s="769"/>
      <c r="BG22" s="673" t="s">
        <v>173</v>
      </c>
      <c r="BH22" s="674"/>
      <c r="BI22" s="674"/>
      <c r="BJ22" s="674"/>
      <c r="BK22" s="674"/>
      <c r="BL22" s="674"/>
      <c r="BM22" s="674"/>
      <c r="BN22" s="675"/>
      <c r="BO22" s="710" t="s">
        <v>173</v>
      </c>
      <c r="BP22" s="710"/>
      <c r="BQ22" s="710"/>
      <c r="BR22" s="710"/>
      <c r="BS22" s="679" t="s">
        <v>128</v>
      </c>
      <c r="BT22" s="674"/>
      <c r="BU22" s="674"/>
      <c r="BV22" s="674"/>
      <c r="BW22" s="674"/>
      <c r="BX22" s="674"/>
      <c r="BY22" s="674"/>
      <c r="BZ22" s="674"/>
      <c r="CA22" s="674"/>
      <c r="CB22" s="717"/>
      <c r="CD22" s="777" t="s">
        <v>280</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c r="B23" s="670" t="s">
        <v>281</v>
      </c>
      <c r="C23" s="671"/>
      <c r="D23" s="671"/>
      <c r="E23" s="671"/>
      <c r="F23" s="671"/>
      <c r="G23" s="671"/>
      <c r="H23" s="671"/>
      <c r="I23" s="671"/>
      <c r="J23" s="671"/>
      <c r="K23" s="671"/>
      <c r="L23" s="671"/>
      <c r="M23" s="671"/>
      <c r="N23" s="671"/>
      <c r="O23" s="671"/>
      <c r="P23" s="671"/>
      <c r="Q23" s="672"/>
      <c r="R23" s="673">
        <v>2841504</v>
      </c>
      <c r="S23" s="674"/>
      <c r="T23" s="674"/>
      <c r="U23" s="674"/>
      <c r="V23" s="674"/>
      <c r="W23" s="674"/>
      <c r="X23" s="674"/>
      <c r="Y23" s="675"/>
      <c r="Z23" s="710">
        <v>42</v>
      </c>
      <c r="AA23" s="710"/>
      <c r="AB23" s="710"/>
      <c r="AC23" s="710"/>
      <c r="AD23" s="711">
        <v>2841504</v>
      </c>
      <c r="AE23" s="711"/>
      <c r="AF23" s="711"/>
      <c r="AG23" s="711"/>
      <c r="AH23" s="711"/>
      <c r="AI23" s="711"/>
      <c r="AJ23" s="711"/>
      <c r="AK23" s="711"/>
      <c r="AL23" s="676">
        <v>73.3</v>
      </c>
      <c r="AM23" s="677"/>
      <c r="AN23" s="677"/>
      <c r="AO23" s="712"/>
      <c r="AP23" s="767" t="s">
        <v>282</v>
      </c>
      <c r="AQ23" s="775"/>
      <c r="AR23" s="775"/>
      <c r="AS23" s="775"/>
      <c r="AT23" s="775"/>
      <c r="AU23" s="775"/>
      <c r="AV23" s="775"/>
      <c r="AW23" s="775"/>
      <c r="AX23" s="775"/>
      <c r="AY23" s="775"/>
      <c r="AZ23" s="775"/>
      <c r="BA23" s="775"/>
      <c r="BB23" s="775"/>
      <c r="BC23" s="775"/>
      <c r="BD23" s="775"/>
      <c r="BE23" s="775"/>
      <c r="BF23" s="769"/>
      <c r="BG23" s="673" t="s">
        <v>128</v>
      </c>
      <c r="BH23" s="674"/>
      <c r="BI23" s="674"/>
      <c r="BJ23" s="674"/>
      <c r="BK23" s="674"/>
      <c r="BL23" s="674"/>
      <c r="BM23" s="674"/>
      <c r="BN23" s="675"/>
      <c r="BO23" s="710" t="s">
        <v>243</v>
      </c>
      <c r="BP23" s="710"/>
      <c r="BQ23" s="710"/>
      <c r="BR23" s="710"/>
      <c r="BS23" s="679" t="s">
        <v>128</v>
      </c>
      <c r="BT23" s="674"/>
      <c r="BU23" s="674"/>
      <c r="BV23" s="674"/>
      <c r="BW23" s="674"/>
      <c r="BX23" s="674"/>
      <c r="BY23" s="674"/>
      <c r="BZ23" s="674"/>
      <c r="CA23" s="674"/>
      <c r="CB23" s="717"/>
      <c r="CD23" s="777" t="s">
        <v>221</v>
      </c>
      <c r="CE23" s="778"/>
      <c r="CF23" s="778"/>
      <c r="CG23" s="778"/>
      <c r="CH23" s="778"/>
      <c r="CI23" s="778"/>
      <c r="CJ23" s="778"/>
      <c r="CK23" s="778"/>
      <c r="CL23" s="778"/>
      <c r="CM23" s="778"/>
      <c r="CN23" s="778"/>
      <c r="CO23" s="778"/>
      <c r="CP23" s="778"/>
      <c r="CQ23" s="779"/>
      <c r="CR23" s="777" t="s">
        <v>283</v>
      </c>
      <c r="CS23" s="778"/>
      <c r="CT23" s="778"/>
      <c r="CU23" s="778"/>
      <c r="CV23" s="778"/>
      <c r="CW23" s="778"/>
      <c r="CX23" s="778"/>
      <c r="CY23" s="779"/>
      <c r="CZ23" s="777" t="s">
        <v>284</v>
      </c>
      <c r="DA23" s="778"/>
      <c r="DB23" s="778"/>
      <c r="DC23" s="779"/>
      <c r="DD23" s="777" t="s">
        <v>285</v>
      </c>
      <c r="DE23" s="778"/>
      <c r="DF23" s="778"/>
      <c r="DG23" s="778"/>
      <c r="DH23" s="778"/>
      <c r="DI23" s="778"/>
      <c r="DJ23" s="778"/>
      <c r="DK23" s="779"/>
      <c r="DL23" s="786" t="s">
        <v>286</v>
      </c>
      <c r="DM23" s="787"/>
      <c r="DN23" s="787"/>
      <c r="DO23" s="787"/>
      <c r="DP23" s="787"/>
      <c r="DQ23" s="787"/>
      <c r="DR23" s="787"/>
      <c r="DS23" s="787"/>
      <c r="DT23" s="787"/>
      <c r="DU23" s="787"/>
      <c r="DV23" s="788"/>
      <c r="DW23" s="777" t="s">
        <v>287</v>
      </c>
      <c r="DX23" s="778"/>
      <c r="DY23" s="778"/>
      <c r="DZ23" s="778"/>
      <c r="EA23" s="778"/>
      <c r="EB23" s="778"/>
      <c r="EC23" s="779"/>
    </row>
    <row r="24" spans="2:133" ht="11.25" customHeight="1">
      <c r="B24" s="670" t="s">
        <v>288</v>
      </c>
      <c r="C24" s="671"/>
      <c r="D24" s="671"/>
      <c r="E24" s="671"/>
      <c r="F24" s="671"/>
      <c r="G24" s="671"/>
      <c r="H24" s="671"/>
      <c r="I24" s="671"/>
      <c r="J24" s="671"/>
      <c r="K24" s="671"/>
      <c r="L24" s="671"/>
      <c r="M24" s="671"/>
      <c r="N24" s="671"/>
      <c r="O24" s="671"/>
      <c r="P24" s="671"/>
      <c r="Q24" s="672"/>
      <c r="R24" s="673">
        <v>219774</v>
      </c>
      <c r="S24" s="674"/>
      <c r="T24" s="674"/>
      <c r="U24" s="674"/>
      <c r="V24" s="674"/>
      <c r="W24" s="674"/>
      <c r="X24" s="674"/>
      <c r="Y24" s="675"/>
      <c r="Z24" s="710">
        <v>3.3</v>
      </c>
      <c r="AA24" s="710"/>
      <c r="AB24" s="710"/>
      <c r="AC24" s="710"/>
      <c r="AD24" s="711" t="s">
        <v>128</v>
      </c>
      <c r="AE24" s="711"/>
      <c r="AF24" s="711"/>
      <c r="AG24" s="711"/>
      <c r="AH24" s="711"/>
      <c r="AI24" s="711"/>
      <c r="AJ24" s="711"/>
      <c r="AK24" s="711"/>
      <c r="AL24" s="676" t="s">
        <v>243</v>
      </c>
      <c r="AM24" s="677"/>
      <c r="AN24" s="677"/>
      <c r="AO24" s="712"/>
      <c r="AP24" s="767" t="s">
        <v>289</v>
      </c>
      <c r="AQ24" s="775"/>
      <c r="AR24" s="775"/>
      <c r="AS24" s="775"/>
      <c r="AT24" s="775"/>
      <c r="AU24" s="775"/>
      <c r="AV24" s="775"/>
      <c r="AW24" s="775"/>
      <c r="AX24" s="775"/>
      <c r="AY24" s="775"/>
      <c r="AZ24" s="775"/>
      <c r="BA24" s="775"/>
      <c r="BB24" s="775"/>
      <c r="BC24" s="775"/>
      <c r="BD24" s="775"/>
      <c r="BE24" s="775"/>
      <c r="BF24" s="769"/>
      <c r="BG24" s="673" t="s">
        <v>243</v>
      </c>
      <c r="BH24" s="674"/>
      <c r="BI24" s="674"/>
      <c r="BJ24" s="674"/>
      <c r="BK24" s="674"/>
      <c r="BL24" s="674"/>
      <c r="BM24" s="674"/>
      <c r="BN24" s="675"/>
      <c r="BO24" s="710" t="s">
        <v>128</v>
      </c>
      <c r="BP24" s="710"/>
      <c r="BQ24" s="710"/>
      <c r="BR24" s="710"/>
      <c r="BS24" s="679" t="s">
        <v>128</v>
      </c>
      <c r="BT24" s="674"/>
      <c r="BU24" s="674"/>
      <c r="BV24" s="674"/>
      <c r="BW24" s="674"/>
      <c r="BX24" s="674"/>
      <c r="BY24" s="674"/>
      <c r="BZ24" s="674"/>
      <c r="CA24" s="674"/>
      <c r="CB24" s="717"/>
      <c r="CD24" s="731" t="s">
        <v>290</v>
      </c>
      <c r="CE24" s="732"/>
      <c r="CF24" s="732"/>
      <c r="CG24" s="732"/>
      <c r="CH24" s="732"/>
      <c r="CI24" s="732"/>
      <c r="CJ24" s="732"/>
      <c r="CK24" s="732"/>
      <c r="CL24" s="732"/>
      <c r="CM24" s="732"/>
      <c r="CN24" s="732"/>
      <c r="CO24" s="732"/>
      <c r="CP24" s="732"/>
      <c r="CQ24" s="733"/>
      <c r="CR24" s="728">
        <v>2718631</v>
      </c>
      <c r="CS24" s="729"/>
      <c r="CT24" s="729"/>
      <c r="CU24" s="729"/>
      <c r="CV24" s="729"/>
      <c r="CW24" s="729"/>
      <c r="CX24" s="729"/>
      <c r="CY24" s="772"/>
      <c r="CZ24" s="773">
        <v>40.700000000000003</v>
      </c>
      <c r="DA24" s="744"/>
      <c r="DB24" s="744"/>
      <c r="DC24" s="776"/>
      <c r="DD24" s="771">
        <v>2122819</v>
      </c>
      <c r="DE24" s="729"/>
      <c r="DF24" s="729"/>
      <c r="DG24" s="729"/>
      <c r="DH24" s="729"/>
      <c r="DI24" s="729"/>
      <c r="DJ24" s="729"/>
      <c r="DK24" s="772"/>
      <c r="DL24" s="771">
        <v>2104868</v>
      </c>
      <c r="DM24" s="729"/>
      <c r="DN24" s="729"/>
      <c r="DO24" s="729"/>
      <c r="DP24" s="729"/>
      <c r="DQ24" s="729"/>
      <c r="DR24" s="729"/>
      <c r="DS24" s="729"/>
      <c r="DT24" s="729"/>
      <c r="DU24" s="729"/>
      <c r="DV24" s="772"/>
      <c r="DW24" s="773">
        <v>52.7</v>
      </c>
      <c r="DX24" s="744"/>
      <c r="DY24" s="744"/>
      <c r="DZ24" s="744"/>
      <c r="EA24" s="744"/>
      <c r="EB24" s="744"/>
      <c r="EC24" s="774"/>
    </row>
    <row r="25" spans="2:133" ht="11.25" customHeight="1">
      <c r="B25" s="670" t="s">
        <v>291</v>
      </c>
      <c r="C25" s="671"/>
      <c r="D25" s="671"/>
      <c r="E25" s="671"/>
      <c r="F25" s="671"/>
      <c r="G25" s="671"/>
      <c r="H25" s="671"/>
      <c r="I25" s="671"/>
      <c r="J25" s="671"/>
      <c r="K25" s="671"/>
      <c r="L25" s="671"/>
      <c r="M25" s="671"/>
      <c r="N25" s="671"/>
      <c r="O25" s="671"/>
      <c r="P25" s="671"/>
      <c r="Q25" s="672"/>
      <c r="R25" s="673" t="s">
        <v>173</v>
      </c>
      <c r="S25" s="674"/>
      <c r="T25" s="674"/>
      <c r="U25" s="674"/>
      <c r="V25" s="674"/>
      <c r="W25" s="674"/>
      <c r="X25" s="674"/>
      <c r="Y25" s="675"/>
      <c r="Z25" s="710" t="s">
        <v>173</v>
      </c>
      <c r="AA25" s="710"/>
      <c r="AB25" s="710"/>
      <c r="AC25" s="710"/>
      <c r="AD25" s="711" t="s">
        <v>243</v>
      </c>
      <c r="AE25" s="711"/>
      <c r="AF25" s="711"/>
      <c r="AG25" s="711"/>
      <c r="AH25" s="711"/>
      <c r="AI25" s="711"/>
      <c r="AJ25" s="711"/>
      <c r="AK25" s="711"/>
      <c r="AL25" s="676" t="s">
        <v>243</v>
      </c>
      <c r="AM25" s="677"/>
      <c r="AN25" s="677"/>
      <c r="AO25" s="712"/>
      <c r="AP25" s="767" t="s">
        <v>292</v>
      </c>
      <c r="AQ25" s="775"/>
      <c r="AR25" s="775"/>
      <c r="AS25" s="775"/>
      <c r="AT25" s="775"/>
      <c r="AU25" s="775"/>
      <c r="AV25" s="775"/>
      <c r="AW25" s="775"/>
      <c r="AX25" s="775"/>
      <c r="AY25" s="775"/>
      <c r="AZ25" s="775"/>
      <c r="BA25" s="775"/>
      <c r="BB25" s="775"/>
      <c r="BC25" s="775"/>
      <c r="BD25" s="775"/>
      <c r="BE25" s="775"/>
      <c r="BF25" s="769"/>
      <c r="BG25" s="673" t="s">
        <v>243</v>
      </c>
      <c r="BH25" s="674"/>
      <c r="BI25" s="674"/>
      <c r="BJ25" s="674"/>
      <c r="BK25" s="674"/>
      <c r="BL25" s="674"/>
      <c r="BM25" s="674"/>
      <c r="BN25" s="675"/>
      <c r="BO25" s="710" t="s">
        <v>243</v>
      </c>
      <c r="BP25" s="710"/>
      <c r="BQ25" s="710"/>
      <c r="BR25" s="710"/>
      <c r="BS25" s="679" t="s">
        <v>128</v>
      </c>
      <c r="BT25" s="674"/>
      <c r="BU25" s="674"/>
      <c r="BV25" s="674"/>
      <c r="BW25" s="674"/>
      <c r="BX25" s="674"/>
      <c r="BY25" s="674"/>
      <c r="BZ25" s="674"/>
      <c r="CA25" s="674"/>
      <c r="CB25" s="717"/>
      <c r="CD25" s="706" t="s">
        <v>293</v>
      </c>
      <c r="CE25" s="707"/>
      <c r="CF25" s="707"/>
      <c r="CG25" s="707"/>
      <c r="CH25" s="707"/>
      <c r="CI25" s="707"/>
      <c r="CJ25" s="707"/>
      <c r="CK25" s="707"/>
      <c r="CL25" s="707"/>
      <c r="CM25" s="707"/>
      <c r="CN25" s="707"/>
      <c r="CO25" s="707"/>
      <c r="CP25" s="707"/>
      <c r="CQ25" s="708"/>
      <c r="CR25" s="673">
        <v>1114276</v>
      </c>
      <c r="CS25" s="692"/>
      <c r="CT25" s="692"/>
      <c r="CU25" s="692"/>
      <c r="CV25" s="692"/>
      <c r="CW25" s="692"/>
      <c r="CX25" s="692"/>
      <c r="CY25" s="693"/>
      <c r="CZ25" s="676">
        <v>16.7</v>
      </c>
      <c r="DA25" s="694"/>
      <c r="DB25" s="694"/>
      <c r="DC25" s="695"/>
      <c r="DD25" s="679">
        <v>1042062</v>
      </c>
      <c r="DE25" s="692"/>
      <c r="DF25" s="692"/>
      <c r="DG25" s="692"/>
      <c r="DH25" s="692"/>
      <c r="DI25" s="692"/>
      <c r="DJ25" s="692"/>
      <c r="DK25" s="693"/>
      <c r="DL25" s="679">
        <v>1024298</v>
      </c>
      <c r="DM25" s="692"/>
      <c r="DN25" s="692"/>
      <c r="DO25" s="692"/>
      <c r="DP25" s="692"/>
      <c r="DQ25" s="692"/>
      <c r="DR25" s="692"/>
      <c r="DS25" s="692"/>
      <c r="DT25" s="692"/>
      <c r="DU25" s="692"/>
      <c r="DV25" s="693"/>
      <c r="DW25" s="676">
        <v>25.6</v>
      </c>
      <c r="DX25" s="694"/>
      <c r="DY25" s="694"/>
      <c r="DZ25" s="694"/>
      <c r="EA25" s="694"/>
      <c r="EB25" s="694"/>
      <c r="EC25" s="709"/>
    </row>
    <row r="26" spans="2:133" ht="11.25" customHeight="1">
      <c r="B26" s="670" t="s">
        <v>294</v>
      </c>
      <c r="C26" s="671"/>
      <c r="D26" s="671"/>
      <c r="E26" s="671"/>
      <c r="F26" s="671"/>
      <c r="G26" s="671"/>
      <c r="H26" s="671"/>
      <c r="I26" s="671"/>
      <c r="J26" s="671"/>
      <c r="K26" s="671"/>
      <c r="L26" s="671"/>
      <c r="M26" s="671"/>
      <c r="N26" s="671"/>
      <c r="O26" s="671"/>
      <c r="P26" s="671"/>
      <c r="Q26" s="672"/>
      <c r="R26" s="673">
        <v>4075664</v>
      </c>
      <c r="S26" s="674"/>
      <c r="T26" s="674"/>
      <c r="U26" s="674"/>
      <c r="V26" s="674"/>
      <c r="W26" s="674"/>
      <c r="X26" s="674"/>
      <c r="Y26" s="675"/>
      <c r="Z26" s="710">
        <v>60.3</v>
      </c>
      <c r="AA26" s="710"/>
      <c r="AB26" s="710"/>
      <c r="AC26" s="710"/>
      <c r="AD26" s="711">
        <v>3855890</v>
      </c>
      <c r="AE26" s="711"/>
      <c r="AF26" s="711"/>
      <c r="AG26" s="711"/>
      <c r="AH26" s="711"/>
      <c r="AI26" s="711"/>
      <c r="AJ26" s="711"/>
      <c r="AK26" s="711"/>
      <c r="AL26" s="676">
        <v>99.4</v>
      </c>
      <c r="AM26" s="677"/>
      <c r="AN26" s="677"/>
      <c r="AO26" s="712"/>
      <c r="AP26" s="767" t="s">
        <v>295</v>
      </c>
      <c r="AQ26" s="768"/>
      <c r="AR26" s="768"/>
      <c r="AS26" s="768"/>
      <c r="AT26" s="768"/>
      <c r="AU26" s="768"/>
      <c r="AV26" s="768"/>
      <c r="AW26" s="768"/>
      <c r="AX26" s="768"/>
      <c r="AY26" s="768"/>
      <c r="AZ26" s="768"/>
      <c r="BA26" s="768"/>
      <c r="BB26" s="768"/>
      <c r="BC26" s="768"/>
      <c r="BD26" s="768"/>
      <c r="BE26" s="768"/>
      <c r="BF26" s="769"/>
      <c r="BG26" s="673" t="s">
        <v>128</v>
      </c>
      <c r="BH26" s="674"/>
      <c r="BI26" s="674"/>
      <c r="BJ26" s="674"/>
      <c r="BK26" s="674"/>
      <c r="BL26" s="674"/>
      <c r="BM26" s="674"/>
      <c r="BN26" s="675"/>
      <c r="BO26" s="710" t="s">
        <v>128</v>
      </c>
      <c r="BP26" s="710"/>
      <c r="BQ26" s="710"/>
      <c r="BR26" s="710"/>
      <c r="BS26" s="679" t="s">
        <v>243</v>
      </c>
      <c r="BT26" s="674"/>
      <c r="BU26" s="674"/>
      <c r="BV26" s="674"/>
      <c r="BW26" s="674"/>
      <c r="BX26" s="674"/>
      <c r="BY26" s="674"/>
      <c r="BZ26" s="674"/>
      <c r="CA26" s="674"/>
      <c r="CB26" s="717"/>
      <c r="CD26" s="706" t="s">
        <v>296</v>
      </c>
      <c r="CE26" s="707"/>
      <c r="CF26" s="707"/>
      <c r="CG26" s="707"/>
      <c r="CH26" s="707"/>
      <c r="CI26" s="707"/>
      <c r="CJ26" s="707"/>
      <c r="CK26" s="707"/>
      <c r="CL26" s="707"/>
      <c r="CM26" s="707"/>
      <c r="CN26" s="707"/>
      <c r="CO26" s="707"/>
      <c r="CP26" s="707"/>
      <c r="CQ26" s="708"/>
      <c r="CR26" s="673">
        <v>686509</v>
      </c>
      <c r="CS26" s="674"/>
      <c r="CT26" s="674"/>
      <c r="CU26" s="674"/>
      <c r="CV26" s="674"/>
      <c r="CW26" s="674"/>
      <c r="CX26" s="674"/>
      <c r="CY26" s="675"/>
      <c r="CZ26" s="676">
        <v>10.3</v>
      </c>
      <c r="DA26" s="694"/>
      <c r="DB26" s="694"/>
      <c r="DC26" s="695"/>
      <c r="DD26" s="679">
        <v>631943</v>
      </c>
      <c r="DE26" s="674"/>
      <c r="DF26" s="674"/>
      <c r="DG26" s="674"/>
      <c r="DH26" s="674"/>
      <c r="DI26" s="674"/>
      <c r="DJ26" s="674"/>
      <c r="DK26" s="675"/>
      <c r="DL26" s="679" t="s">
        <v>173</v>
      </c>
      <c r="DM26" s="674"/>
      <c r="DN26" s="674"/>
      <c r="DO26" s="674"/>
      <c r="DP26" s="674"/>
      <c r="DQ26" s="674"/>
      <c r="DR26" s="674"/>
      <c r="DS26" s="674"/>
      <c r="DT26" s="674"/>
      <c r="DU26" s="674"/>
      <c r="DV26" s="675"/>
      <c r="DW26" s="676" t="s">
        <v>128</v>
      </c>
      <c r="DX26" s="694"/>
      <c r="DY26" s="694"/>
      <c r="DZ26" s="694"/>
      <c r="EA26" s="694"/>
      <c r="EB26" s="694"/>
      <c r="EC26" s="709"/>
    </row>
    <row r="27" spans="2:133" ht="11.25" customHeight="1">
      <c r="B27" s="670" t="s">
        <v>297</v>
      </c>
      <c r="C27" s="671"/>
      <c r="D27" s="671"/>
      <c r="E27" s="671"/>
      <c r="F27" s="671"/>
      <c r="G27" s="671"/>
      <c r="H27" s="671"/>
      <c r="I27" s="671"/>
      <c r="J27" s="671"/>
      <c r="K27" s="671"/>
      <c r="L27" s="671"/>
      <c r="M27" s="671"/>
      <c r="N27" s="671"/>
      <c r="O27" s="671"/>
      <c r="P27" s="671"/>
      <c r="Q27" s="672"/>
      <c r="R27" s="673">
        <v>1047</v>
      </c>
      <c r="S27" s="674"/>
      <c r="T27" s="674"/>
      <c r="U27" s="674"/>
      <c r="V27" s="674"/>
      <c r="W27" s="674"/>
      <c r="X27" s="674"/>
      <c r="Y27" s="675"/>
      <c r="Z27" s="710">
        <v>0</v>
      </c>
      <c r="AA27" s="710"/>
      <c r="AB27" s="710"/>
      <c r="AC27" s="710"/>
      <c r="AD27" s="711">
        <v>1047</v>
      </c>
      <c r="AE27" s="711"/>
      <c r="AF27" s="711"/>
      <c r="AG27" s="711"/>
      <c r="AH27" s="711"/>
      <c r="AI27" s="711"/>
      <c r="AJ27" s="711"/>
      <c r="AK27" s="711"/>
      <c r="AL27" s="676">
        <v>0</v>
      </c>
      <c r="AM27" s="677"/>
      <c r="AN27" s="677"/>
      <c r="AO27" s="712"/>
      <c r="AP27" s="670" t="s">
        <v>298</v>
      </c>
      <c r="AQ27" s="671"/>
      <c r="AR27" s="671"/>
      <c r="AS27" s="671"/>
      <c r="AT27" s="671"/>
      <c r="AU27" s="671"/>
      <c r="AV27" s="671"/>
      <c r="AW27" s="671"/>
      <c r="AX27" s="671"/>
      <c r="AY27" s="671"/>
      <c r="AZ27" s="671"/>
      <c r="BA27" s="671"/>
      <c r="BB27" s="671"/>
      <c r="BC27" s="671"/>
      <c r="BD27" s="671"/>
      <c r="BE27" s="671"/>
      <c r="BF27" s="672"/>
      <c r="BG27" s="673">
        <v>758917</v>
      </c>
      <c r="BH27" s="674"/>
      <c r="BI27" s="674"/>
      <c r="BJ27" s="674"/>
      <c r="BK27" s="674"/>
      <c r="BL27" s="674"/>
      <c r="BM27" s="674"/>
      <c r="BN27" s="675"/>
      <c r="BO27" s="710">
        <v>100</v>
      </c>
      <c r="BP27" s="710"/>
      <c r="BQ27" s="710"/>
      <c r="BR27" s="710"/>
      <c r="BS27" s="679" t="s">
        <v>243</v>
      </c>
      <c r="BT27" s="674"/>
      <c r="BU27" s="674"/>
      <c r="BV27" s="674"/>
      <c r="BW27" s="674"/>
      <c r="BX27" s="674"/>
      <c r="BY27" s="674"/>
      <c r="BZ27" s="674"/>
      <c r="CA27" s="674"/>
      <c r="CB27" s="717"/>
      <c r="CD27" s="706" t="s">
        <v>299</v>
      </c>
      <c r="CE27" s="707"/>
      <c r="CF27" s="707"/>
      <c r="CG27" s="707"/>
      <c r="CH27" s="707"/>
      <c r="CI27" s="707"/>
      <c r="CJ27" s="707"/>
      <c r="CK27" s="707"/>
      <c r="CL27" s="707"/>
      <c r="CM27" s="707"/>
      <c r="CN27" s="707"/>
      <c r="CO27" s="707"/>
      <c r="CP27" s="707"/>
      <c r="CQ27" s="708"/>
      <c r="CR27" s="673">
        <v>771609</v>
      </c>
      <c r="CS27" s="692"/>
      <c r="CT27" s="692"/>
      <c r="CU27" s="692"/>
      <c r="CV27" s="692"/>
      <c r="CW27" s="692"/>
      <c r="CX27" s="692"/>
      <c r="CY27" s="693"/>
      <c r="CZ27" s="676">
        <v>11.5</v>
      </c>
      <c r="DA27" s="694"/>
      <c r="DB27" s="694"/>
      <c r="DC27" s="695"/>
      <c r="DD27" s="679">
        <v>264477</v>
      </c>
      <c r="DE27" s="692"/>
      <c r="DF27" s="692"/>
      <c r="DG27" s="692"/>
      <c r="DH27" s="692"/>
      <c r="DI27" s="692"/>
      <c r="DJ27" s="692"/>
      <c r="DK27" s="693"/>
      <c r="DL27" s="679">
        <v>264290</v>
      </c>
      <c r="DM27" s="692"/>
      <c r="DN27" s="692"/>
      <c r="DO27" s="692"/>
      <c r="DP27" s="692"/>
      <c r="DQ27" s="692"/>
      <c r="DR27" s="692"/>
      <c r="DS27" s="692"/>
      <c r="DT27" s="692"/>
      <c r="DU27" s="692"/>
      <c r="DV27" s="693"/>
      <c r="DW27" s="676">
        <v>6.6</v>
      </c>
      <c r="DX27" s="694"/>
      <c r="DY27" s="694"/>
      <c r="DZ27" s="694"/>
      <c r="EA27" s="694"/>
      <c r="EB27" s="694"/>
      <c r="EC27" s="709"/>
    </row>
    <row r="28" spans="2:133" ht="11.25" customHeight="1">
      <c r="B28" s="670" t="s">
        <v>300</v>
      </c>
      <c r="C28" s="671"/>
      <c r="D28" s="671"/>
      <c r="E28" s="671"/>
      <c r="F28" s="671"/>
      <c r="G28" s="671"/>
      <c r="H28" s="671"/>
      <c r="I28" s="671"/>
      <c r="J28" s="671"/>
      <c r="K28" s="671"/>
      <c r="L28" s="671"/>
      <c r="M28" s="671"/>
      <c r="N28" s="671"/>
      <c r="O28" s="671"/>
      <c r="P28" s="671"/>
      <c r="Q28" s="672"/>
      <c r="R28" s="673">
        <v>19586</v>
      </c>
      <c r="S28" s="674"/>
      <c r="T28" s="674"/>
      <c r="U28" s="674"/>
      <c r="V28" s="674"/>
      <c r="W28" s="674"/>
      <c r="X28" s="674"/>
      <c r="Y28" s="675"/>
      <c r="Z28" s="710">
        <v>0.3</v>
      </c>
      <c r="AA28" s="710"/>
      <c r="AB28" s="710"/>
      <c r="AC28" s="710"/>
      <c r="AD28" s="711" t="s">
        <v>243</v>
      </c>
      <c r="AE28" s="711"/>
      <c r="AF28" s="711"/>
      <c r="AG28" s="711"/>
      <c r="AH28" s="711"/>
      <c r="AI28" s="711"/>
      <c r="AJ28" s="711"/>
      <c r="AK28" s="711"/>
      <c r="AL28" s="676" t="s">
        <v>173</v>
      </c>
      <c r="AM28" s="677"/>
      <c r="AN28" s="677"/>
      <c r="AO28" s="712"/>
      <c r="AP28" s="670"/>
      <c r="AQ28" s="671"/>
      <c r="AR28" s="671"/>
      <c r="AS28" s="671"/>
      <c r="AT28" s="671"/>
      <c r="AU28" s="671"/>
      <c r="AV28" s="671"/>
      <c r="AW28" s="671"/>
      <c r="AX28" s="671"/>
      <c r="AY28" s="671"/>
      <c r="AZ28" s="671"/>
      <c r="BA28" s="671"/>
      <c r="BB28" s="671"/>
      <c r="BC28" s="671"/>
      <c r="BD28" s="671"/>
      <c r="BE28" s="671"/>
      <c r="BF28" s="672"/>
      <c r="BG28" s="673"/>
      <c r="BH28" s="674"/>
      <c r="BI28" s="674"/>
      <c r="BJ28" s="674"/>
      <c r="BK28" s="674"/>
      <c r="BL28" s="674"/>
      <c r="BM28" s="674"/>
      <c r="BN28" s="675"/>
      <c r="BO28" s="710"/>
      <c r="BP28" s="710"/>
      <c r="BQ28" s="710"/>
      <c r="BR28" s="710"/>
      <c r="BS28" s="679"/>
      <c r="BT28" s="674"/>
      <c r="BU28" s="674"/>
      <c r="BV28" s="674"/>
      <c r="BW28" s="674"/>
      <c r="BX28" s="674"/>
      <c r="BY28" s="674"/>
      <c r="BZ28" s="674"/>
      <c r="CA28" s="674"/>
      <c r="CB28" s="717"/>
      <c r="CD28" s="706" t="s">
        <v>301</v>
      </c>
      <c r="CE28" s="707"/>
      <c r="CF28" s="707"/>
      <c r="CG28" s="707"/>
      <c r="CH28" s="707"/>
      <c r="CI28" s="707"/>
      <c r="CJ28" s="707"/>
      <c r="CK28" s="707"/>
      <c r="CL28" s="707"/>
      <c r="CM28" s="707"/>
      <c r="CN28" s="707"/>
      <c r="CO28" s="707"/>
      <c r="CP28" s="707"/>
      <c r="CQ28" s="708"/>
      <c r="CR28" s="673">
        <v>832746</v>
      </c>
      <c r="CS28" s="674"/>
      <c r="CT28" s="674"/>
      <c r="CU28" s="674"/>
      <c r="CV28" s="674"/>
      <c r="CW28" s="674"/>
      <c r="CX28" s="674"/>
      <c r="CY28" s="675"/>
      <c r="CZ28" s="676">
        <v>12.5</v>
      </c>
      <c r="DA28" s="694"/>
      <c r="DB28" s="694"/>
      <c r="DC28" s="695"/>
      <c r="DD28" s="679">
        <v>816280</v>
      </c>
      <c r="DE28" s="674"/>
      <c r="DF28" s="674"/>
      <c r="DG28" s="674"/>
      <c r="DH28" s="674"/>
      <c r="DI28" s="674"/>
      <c r="DJ28" s="674"/>
      <c r="DK28" s="675"/>
      <c r="DL28" s="679">
        <v>816280</v>
      </c>
      <c r="DM28" s="674"/>
      <c r="DN28" s="674"/>
      <c r="DO28" s="674"/>
      <c r="DP28" s="674"/>
      <c r="DQ28" s="674"/>
      <c r="DR28" s="674"/>
      <c r="DS28" s="674"/>
      <c r="DT28" s="674"/>
      <c r="DU28" s="674"/>
      <c r="DV28" s="675"/>
      <c r="DW28" s="676">
        <v>20.399999999999999</v>
      </c>
      <c r="DX28" s="694"/>
      <c r="DY28" s="694"/>
      <c r="DZ28" s="694"/>
      <c r="EA28" s="694"/>
      <c r="EB28" s="694"/>
      <c r="EC28" s="709"/>
    </row>
    <row r="29" spans="2:133" ht="11.25" customHeight="1">
      <c r="B29" s="670" t="s">
        <v>302</v>
      </c>
      <c r="C29" s="671"/>
      <c r="D29" s="671"/>
      <c r="E29" s="671"/>
      <c r="F29" s="671"/>
      <c r="G29" s="671"/>
      <c r="H29" s="671"/>
      <c r="I29" s="671"/>
      <c r="J29" s="671"/>
      <c r="K29" s="671"/>
      <c r="L29" s="671"/>
      <c r="M29" s="671"/>
      <c r="N29" s="671"/>
      <c r="O29" s="671"/>
      <c r="P29" s="671"/>
      <c r="Q29" s="672"/>
      <c r="R29" s="673">
        <v>99801</v>
      </c>
      <c r="S29" s="674"/>
      <c r="T29" s="674"/>
      <c r="U29" s="674"/>
      <c r="V29" s="674"/>
      <c r="W29" s="674"/>
      <c r="X29" s="674"/>
      <c r="Y29" s="675"/>
      <c r="Z29" s="710">
        <v>1.5</v>
      </c>
      <c r="AA29" s="710"/>
      <c r="AB29" s="710"/>
      <c r="AC29" s="710"/>
      <c r="AD29" s="711">
        <v>4582</v>
      </c>
      <c r="AE29" s="711"/>
      <c r="AF29" s="711"/>
      <c r="AG29" s="711"/>
      <c r="AH29" s="711"/>
      <c r="AI29" s="711"/>
      <c r="AJ29" s="711"/>
      <c r="AK29" s="711"/>
      <c r="AL29" s="676">
        <v>0.1</v>
      </c>
      <c r="AM29" s="677"/>
      <c r="AN29" s="677"/>
      <c r="AO29" s="712"/>
      <c r="AP29" s="654"/>
      <c r="AQ29" s="655"/>
      <c r="AR29" s="655"/>
      <c r="AS29" s="655"/>
      <c r="AT29" s="655"/>
      <c r="AU29" s="655"/>
      <c r="AV29" s="655"/>
      <c r="AW29" s="655"/>
      <c r="AX29" s="655"/>
      <c r="AY29" s="655"/>
      <c r="AZ29" s="655"/>
      <c r="BA29" s="655"/>
      <c r="BB29" s="655"/>
      <c r="BC29" s="655"/>
      <c r="BD29" s="655"/>
      <c r="BE29" s="655"/>
      <c r="BF29" s="656"/>
      <c r="BG29" s="673"/>
      <c r="BH29" s="674"/>
      <c r="BI29" s="674"/>
      <c r="BJ29" s="674"/>
      <c r="BK29" s="674"/>
      <c r="BL29" s="674"/>
      <c r="BM29" s="674"/>
      <c r="BN29" s="675"/>
      <c r="BO29" s="710"/>
      <c r="BP29" s="710"/>
      <c r="BQ29" s="710"/>
      <c r="BR29" s="710"/>
      <c r="BS29" s="711"/>
      <c r="BT29" s="711"/>
      <c r="BU29" s="711"/>
      <c r="BV29" s="711"/>
      <c r="BW29" s="711"/>
      <c r="BX29" s="711"/>
      <c r="BY29" s="711"/>
      <c r="BZ29" s="711"/>
      <c r="CA29" s="711"/>
      <c r="CB29" s="770"/>
      <c r="CD29" s="758" t="s">
        <v>303</v>
      </c>
      <c r="CE29" s="759"/>
      <c r="CF29" s="706" t="s">
        <v>304</v>
      </c>
      <c r="CG29" s="707"/>
      <c r="CH29" s="707"/>
      <c r="CI29" s="707"/>
      <c r="CJ29" s="707"/>
      <c r="CK29" s="707"/>
      <c r="CL29" s="707"/>
      <c r="CM29" s="707"/>
      <c r="CN29" s="707"/>
      <c r="CO29" s="707"/>
      <c r="CP29" s="707"/>
      <c r="CQ29" s="708"/>
      <c r="CR29" s="673">
        <v>832613</v>
      </c>
      <c r="CS29" s="692"/>
      <c r="CT29" s="692"/>
      <c r="CU29" s="692"/>
      <c r="CV29" s="692"/>
      <c r="CW29" s="692"/>
      <c r="CX29" s="692"/>
      <c r="CY29" s="693"/>
      <c r="CZ29" s="676">
        <v>12.5</v>
      </c>
      <c r="DA29" s="694"/>
      <c r="DB29" s="694"/>
      <c r="DC29" s="695"/>
      <c r="DD29" s="679">
        <v>816147</v>
      </c>
      <c r="DE29" s="692"/>
      <c r="DF29" s="692"/>
      <c r="DG29" s="692"/>
      <c r="DH29" s="692"/>
      <c r="DI29" s="692"/>
      <c r="DJ29" s="692"/>
      <c r="DK29" s="693"/>
      <c r="DL29" s="679">
        <v>816147</v>
      </c>
      <c r="DM29" s="692"/>
      <c r="DN29" s="692"/>
      <c r="DO29" s="692"/>
      <c r="DP29" s="692"/>
      <c r="DQ29" s="692"/>
      <c r="DR29" s="692"/>
      <c r="DS29" s="692"/>
      <c r="DT29" s="692"/>
      <c r="DU29" s="692"/>
      <c r="DV29" s="693"/>
      <c r="DW29" s="676">
        <v>20.399999999999999</v>
      </c>
      <c r="DX29" s="694"/>
      <c r="DY29" s="694"/>
      <c r="DZ29" s="694"/>
      <c r="EA29" s="694"/>
      <c r="EB29" s="694"/>
      <c r="EC29" s="709"/>
    </row>
    <row r="30" spans="2:133" ht="11.25" customHeight="1">
      <c r="B30" s="670" t="s">
        <v>305</v>
      </c>
      <c r="C30" s="671"/>
      <c r="D30" s="671"/>
      <c r="E30" s="671"/>
      <c r="F30" s="671"/>
      <c r="G30" s="671"/>
      <c r="H30" s="671"/>
      <c r="I30" s="671"/>
      <c r="J30" s="671"/>
      <c r="K30" s="671"/>
      <c r="L30" s="671"/>
      <c r="M30" s="671"/>
      <c r="N30" s="671"/>
      <c r="O30" s="671"/>
      <c r="P30" s="671"/>
      <c r="Q30" s="672"/>
      <c r="R30" s="673">
        <v>13116</v>
      </c>
      <c r="S30" s="674"/>
      <c r="T30" s="674"/>
      <c r="U30" s="674"/>
      <c r="V30" s="674"/>
      <c r="W30" s="674"/>
      <c r="X30" s="674"/>
      <c r="Y30" s="675"/>
      <c r="Z30" s="710">
        <v>0.2</v>
      </c>
      <c r="AA30" s="710"/>
      <c r="AB30" s="710"/>
      <c r="AC30" s="710"/>
      <c r="AD30" s="711" t="s">
        <v>128</v>
      </c>
      <c r="AE30" s="711"/>
      <c r="AF30" s="711"/>
      <c r="AG30" s="711"/>
      <c r="AH30" s="711"/>
      <c r="AI30" s="711"/>
      <c r="AJ30" s="711"/>
      <c r="AK30" s="711"/>
      <c r="AL30" s="676" t="s">
        <v>128</v>
      </c>
      <c r="AM30" s="677"/>
      <c r="AN30" s="677"/>
      <c r="AO30" s="712"/>
      <c r="AP30" s="734" t="s">
        <v>221</v>
      </c>
      <c r="AQ30" s="735"/>
      <c r="AR30" s="735"/>
      <c r="AS30" s="735"/>
      <c r="AT30" s="735"/>
      <c r="AU30" s="735"/>
      <c r="AV30" s="735"/>
      <c r="AW30" s="735"/>
      <c r="AX30" s="735"/>
      <c r="AY30" s="735"/>
      <c r="AZ30" s="735"/>
      <c r="BA30" s="735"/>
      <c r="BB30" s="735"/>
      <c r="BC30" s="735"/>
      <c r="BD30" s="735"/>
      <c r="BE30" s="735"/>
      <c r="BF30" s="736"/>
      <c r="BG30" s="734" t="s">
        <v>306</v>
      </c>
      <c r="BH30" s="747"/>
      <c r="BI30" s="747"/>
      <c r="BJ30" s="747"/>
      <c r="BK30" s="747"/>
      <c r="BL30" s="747"/>
      <c r="BM30" s="747"/>
      <c r="BN30" s="747"/>
      <c r="BO30" s="747"/>
      <c r="BP30" s="747"/>
      <c r="BQ30" s="748"/>
      <c r="BR30" s="734" t="s">
        <v>307</v>
      </c>
      <c r="BS30" s="747"/>
      <c r="BT30" s="747"/>
      <c r="BU30" s="747"/>
      <c r="BV30" s="747"/>
      <c r="BW30" s="747"/>
      <c r="BX30" s="747"/>
      <c r="BY30" s="747"/>
      <c r="BZ30" s="747"/>
      <c r="CA30" s="747"/>
      <c r="CB30" s="748"/>
      <c r="CD30" s="760"/>
      <c r="CE30" s="761"/>
      <c r="CF30" s="706" t="s">
        <v>308</v>
      </c>
      <c r="CG30" s="707"/>
      <c r="CH30" s="707"/>
      <c r="CI30" s="707"/>
      <c r="CJ30" s="707"/>
      <c r="CK30" s="707"/>
      <c r="CL30" s="707"/>
      <c r="CM30" s="707"/>
      <c r="CN30" s="707"/>
      <c r="CO30" s="707"/>
      <c r="CP30" s="707"/>
      <c r="CQ30" s="708"/>
      <c r="CR30" s="673">
        <v>800471</v>
      </c>
      <c r="CS30" s="674"/>
      <c r="CT30" s="674"/>
      <c r="CU30" s="674"/>
      <c r="CV30" s="674"/>
      <c r="CW30" s="674"/>
      <c r="CX30" s="674"/>
      <c r="CY30" s="675"/>
      <c r="CZ30" s="676">
        <v>12</v>
      </c>
      <c r="DA30" s="694"/>
      <c r="DB30" s="694"/>
      <c r="DC30" s="695"/>
      <c r="DD30" s="679">
        <v>785310</v>
      </c>
      <c r="DE30" s="674"/>
      <c r="DF30" s="674"/>
      <c r="DG30" s="674"/>
      <c r="DH30" s="674"/>
      <c r="DI30" s="674"/>
      <c r="DJ30" s="674"/>
      <c r="DK30" s="675"/>
      <c r="DL30" s="679">
        <v>785310</v>
      </c>
      <c r="DM30" s="674"/>
      <c r="DN30" s="674"/>
      <c r="DO30" s="674"/>
      <c r="DP30" s="674"/>
      <c r="DQ30" s="674"/>
      <c r="DR30" s="674"/>
      <c r="DS30" s="674"/>
      <c r="DT30" s="674"/>
      <c r="DU30" s="674"/>
      <c r="DV30" s="675"/>
      <c r="DW30" s="676">
        <v>19.600000000000001</v>
      </c>
      <c r="DX30" s="694"/>
      <c r="DY30" s="694"/>
      <c r="DZ30" s="694"/>
      <c r="EA30" s="694"/>
      <c r="EB30" s="694"/>
      <c r="EC30" s="709"/>
    </row>
    <row r="31" spans="2:133" ht="11.25" customHeight="1">
      <c r="B31" s="670" t="s">
        <v>309</v>
      </c>
      <c r="C31" s="671"/>
      <c r="D31" s="671"/>
      <c r="E31" s="671"/>
      <c r="F31" s="671"/>
      <c r="G31" s="671"/>
      <c r="H31" s="671"/>
      <c r="I31" s="671"/>
      <c r="J31" s="671"/>
      <c r="K31" s="671"/>
      <c r="L31" s="671"/>
      <c r="M31" s="671"/>
      <c r="N31" s="671"/>
      <c r="O31" s="671"/>
      <c r="P31" s="671"/>
      <c r="Q31" s="672"/>
      <c r="R31" s="673">
        <v>460320</v>
      </c>
      <c r="S31" s="674"/>
      <c r="T31" s="674"/>
      <c r="U31" s="674"/>
      <c r="V31" s="674"/>
      <c r="W31" s="674"/>
      <c r="X31" s="674"/>
      <c r="Y31" s="675"/>
      <c r="Z31" s="710">
        <v>6.8</v>
      </c>
      <c r="AA31" s="710"/>
      <c r="AB31" s="710"/>
      <c r="AC31" s="710"/>
      <c r="AD31" s="711" t="s">
        <v>173</v>
      </c>
      <c r="AE31" s="711"/>
      <c r="AF31" s="711"/>
      <c r="AG31" s="711"/>
      <c r="AH31" s="711"/>
      <c r="AI31" s="711"/>
      <c r="AJ31" s="711"/>
      <c r="AK31" s="711"/>
      <c r="AL31" s="676" t="s">
        <v>128</v>
      </c>
      <c r="AM31" s="677"/>
      <c r="AN31" s="677"/>
      <c r="AO31" s="712"/>
      <c r="AP31" s="749" t="s">
        <v>310</v>
      </c>
      <c r="AQ31" s="750"/>
      <c r="AR31" s="750"/>
      <c r="AS31" s="750"/>
      <c r="AT31" s="755" t="s">
        <v>311</v>
      </c>
      <c r="AU31" s="226"/>
      <c r="AV31" s="226"/>
      <c r="AW31" s="226"/>
      <c r="AX31" s="739" t="s">
        <v>187</v>
      </c>
      <c r="AY31" s="740"/>
      <c r="AZ31" s="740"/>
      <c r="BA31" s="740"/>
      <c r="BB31" s="740"/>
      <c r="BC31" s="740"/>
      <c r="BD31" s="740"/>
      <c r="BE31" s="740"/>
      <c r="BF31" s="741"/>
      <c r="BG31" s="742">
        <v>98</v>
      </c>
      <c r="BH31" s="743"/>
      <c r="BI31" s="743"/>
      <c r="BJ31" s="743"/>
      <c r="BK31" s="743"/>
      <c r="BL31" s="743"/>
      <c r="BM31" s="744">
        <v>93.3</v>
      </c>
      <c r="BN31" s="743"/>
      <c r="BO31" s="743"/>
      <c r="BP31" s="743"/>
      <c r="BQ31" s="745"/>
      <c r="BR31" s="742">
        <v>98</v>
      </c>
      <c r="BS31" s="743"/>
      <c r="BT31" s="743"/>
      <c r="BU31" s="743"/>
      <c r="BV31" s="743"/>
      <c r="BW31" s="743"/>
      <c r="BX31" s="744">
        <v>93.5</v>
      </c>
      <c r="BY31" s="743"/>
      <c r="BZ31" s="743"/>
      <c r="CA31" s="743"/>
      <c r="CB31" s="745"/>
      <c r="CD31" s="760"/>
      <c r="CE31" s="761"/>
      <c r="CF31" s="706" t="s">
        <v>312</v>
      </c>
      <c r="CG31" s="707"/>
      <c r="CH31" s="707"/>
      <c r="CI31" s="707"/>
      <c r="CJ31" s="707"/>
      <c r="CK31" s="707"/>
      <c r="CL31" s="707"/>
      <c r="CM31" s="707"/>
      <c r="CN31" s="707"/>
      <c r="CO31" s="707"/>
      <c r="CP31" s="707"/>
      <c r="CQ31" s="708"/>
      <c r="CR31" s="673">
        <v>32142</v>
      </c>
      <c r="CS31" s="692"/>
      <c r="CT31" s="692"/>
      <c r="CU31" s="692"/>
      <c r="CV31" s="692"/>
      <c r="CW31" s="692"/>
      <c r="CX31" s="692"/>
      <c r="CY31" s="693"/>
      <c r="CZ31" s="676">
        <v>0.5</v>
      </c>
      <c r="DA31" s="694"/>
      <c r="DB31" s="694"/>
      <c r="DC31" s="695"/>
      <c r="DD31" s="679">
        <v>30837</v>
      </c>
      <c r="DE31" s="692"/>
      <c r="DF31" s="692"/>
      <c r="DG31" s="692"/>
      <c r="DH31" s="692"/>
      <c r="DI31" s="692"/>
      <c r="DJ31" s="692"/>
      <c r="DK31" s="693"/>
      <c r="DL31" s="679">
        <v>30837</v>
      </c>
      <c r="DM31" s="692"/>
      <c r="DN31" s="692"/>
      <c r="DO31" s="692"/>
      <c r="DP31" s="692"/>
      <c r="DQ31" s="692"/>
      <c r="DR31" s="692"/>
      <c r="DS31" s="692"/>
      <c r="DT31" s="692"/>
      <c r="DU31" s="692"/>
      <c r="DV31" s="693"/>
      <c r="DW31" s="676">
        <v>0.8</v>
      </c>
      <c r="DX31" s="694"/>
      <c r="DY31" s="694"/>
      <c r="DZ31" s="694"/>
      <c r="EA31" s="694"/>
      <c r="EB31" s="694"/>
      <c r="EC31" s="709"/>
    </row>
    <row r="32" spans="2:133" ht="11.25" customHeight="1">
      <c r="B32" s="764" t="s">
        <v>313</v>
      </c>
      <c r="C32" s="765"/>
      <c r="D32" s="765"/>
      <c r="E32" s="765"/>
      <c r="F32" s="765"/>
      <c r="G32" s="765"/>
      <c r="H32" s="765"/>
      <c r="I32" s="765"/>
      <c r="J32" s="765"/>
      <c r="K32" s="765"/>
      <c r="L32" s="765"/>
      <c r="M32" s="765"/>
      <c r="N32" s="765"/>
      <c r="O32" s="765"/>
      <c r="P32" s="765"/>
      <c r="Q32" s="766"/>
      <c r="R32" s="673" t="s">
        <v>173</v>
      </c>
      <c r="S32" s="674"/>
      <c r="T32" s="674"/>
      <c r="U32" s="674"/>
      <c r="V32" s="674"/>
      <c r="W32" s="674"/>
      <c r="X32" s="674"/>
      <c r="Y32" s="675"/>
      <c r="Z32" s="710" t="s">
        <v>128</v>
      </c>
      <c r="AA32" s="710"/>
      <c r="AB32" s="710"/>
      <c r="AC32" s="710"/>
      <c r="AD32" s="711" t="s">
        <v>173</v>
      </c>
      <c r="AE32" s="711"/>
      <c r="AF32" s="711"/>
      <c r="AG32" s="711"/>
      <c r="AH32" s="711"/>
      <c r="AI32" s="711"/>
      <c r="AJ32" s="711"/>
      <c r="AK32" s="711"/>
      <c r="AL32" s="676" t="s">
        <v>243</v>
      </c>
      <c r="AM32" s="677"/>
      <c r="AN32" s="677"/>
      <c r="AO32" s="712"/>
      <c r="AP32" s="751"/>
      <c r="AQ32" s="752"/>
      <c r="AR32" s="752"/>
      <c r="AS32" s="752"/>
      <c r="AT32" s="756"/>
      <c r="AU32" s="225" t="s">
        <v>314</v>
      </c>
      <c r="AV32" s="225"/>
      <c r="AW32" s="225"/>
      <c r="AX32" s="670" t="s">
        <v>315</v>
      </c>
      <c r="AY32" s="671"/>
      <c r="AZ32" s="671"/>
      <c r="BA32" s="671"/>
      <c r="BB32" s="671"/>
      <c r="BC32" s="671"/>
      <c r="BD32" s="671"/>
      <c r="BE32" s="671"/>
      <c r="BF32" s="672"/>
      <c r="BG32" s="746">
        <v>98.7</v>
      </c>
      <c r="BH32" s="692"/>
      <c r="BI32" s="692"/>
      <c r="BJ32" s="692"/>
      <c r="BK32" s="692"/>
      <c r="BL32" s="692"/>
      <c r="BM32" s="677">
        <v>96.1</v>
      </c>
      <c r="BN32" s="738"/>
      <c r="BO32" s="738"/>
      <c r="BP32" s="738"/>
      <c r="BQ32" s="716"/>
      <c r="BR32" s="746">
        <v>98.3</v>
      </c>
      <c r="BS32" s="692"/>
      <c r="BT32" s="692"/>
      <c r="BU32" s="692"/>
      <c r="BV32" s="692"/>
      <c r="BW32" s="692"/>
      <c r="BX32" s="677">
        <v>96</v>
      </c>
      <c r="BY32" s="738"/>
      <c r="BZ32" s="738"/>
      <c r="CA32" s="738"/>
      <c r="CB32" s="716"/>
      <c r="CD32" s="762"/>
      <c r="CE32" s="763"/>
      <c r="CF32" s="706" t="s">
        <v>316</v>
      </c>
      <c r="CG32" s="707"/>
      <c r="CH32" s="707"/>
      <c r="CI32" s="707"/>
      <c r="CJ32" s="707"/>
      <c r="CK32" s="707"/>
      <c r="CL32" s="707"/>
      <c r="CM32" s="707"/>
      <c r="CN32" s="707"/>
      <c r="CO32" s="707"/>
      <c r="CP32" s="707"/>
      <c r="CQ32" s="708"/>
      <c r="CR32" s="673">
        <v>133</v>
      </c>
      <c r="CS32" s="674"/>
      <c r="CT32" s="674"/>
      <c r="CU32" s="674"/>
      <c r="CV32" s="674"/>
      <c r="CW32" s="674"/>
      <c r="CX32" s="674"/>
      <c r="CY32" s="675"/>
      <c r="CZ32" s="676">
        <v>0</v>
      </c>
      <c r="DA32" s="694"/>
      <c r="DB32" s="694"/>
      <c r="DC32" s="695"/>
      <c r="DD32" s="679">
        <v>133</v>
      </c>
      <c r="DE32" s="674"/>
      <c r="DF32" s="674"/>
      <c r="DG32" s="674"/>
      <c r="DH32" s="674"/>
      <c r="DI32" s="674"/>
      <c r="DJ32" s="674"/>
      <c r="DK32" s="675"/>
      <c r="DL32" s="679">
        <v>133</v>
      </c>
      <c r="DM32" s="674"/>
      <c r="DN32" s="674"/>
      <c r="DO32" s="674"/>
      <c r="DP32" s="674"/>
      <c r="DQ32" s="674"/>
      <c r="DR32" s="674"/>
      <c r="DS32" s="674"/>
      <c r="DT32" s="674"/>
      <c r="DU32" s="674"/>
      <c r="DV32" s="675"/>
      <c r="DW32" s="676">
        <v>0</v>
      </c>
      <c r="DX32" s="694"/>
      <c r="DY32" s="694"/>
      <c r="DZ32" s="694"/>
      <c r="EA32" s="694"/>
      <c r="EB32" s="694"/>
      <c r="EC32" s="709"/>
    </row>
    <row r="33" spans="2:133" ht="11.25" customHeight="1">
      <c r="B33" s="670" t="s">
        <v>317</v>
      </c>
      <c r="C33" s="671"/>
      <c r="D33" s="671"/>
      <c r="E33" s="671"/>
      <c r="F33" s="671"/>
      <c r="G33" s="671"/>
      <c r="H33" s="671"/>
      <c r="I33" s="671"/>
      <c r="J33" s="671"/>
      <c r="K33" s="671"/>
      <c r="L33" s="671"/>
      <c r="M33" s="671"/>
      <c r="N33" s="671"/>
      <c r="O33" s="671"/>
      <c r="P33" s="671"/>
      <c r="Q33" s="672"/>
      <c r="R33" s="673">
        <v>617789</v>
      </c>
      <c r="S33" s="674"/>
      <c r="T33" s="674"/>
      <c r="U33" s="674"/>
      <c r="V33" s="674"/>
      <c r="W33" s="674"/>
      <c r="X33" s="674"/>
      <c r="Y33" s="675"/>
      <c r="Z33" s="710">
        <v>9.1</v>
      </c>
      <c r="AA33" s="710"/>
      <c r="AB33" s="710"/>
      <c r="AC33" s="710"/>
      <c r="AD33" s="711" t="s">
        <v>128</v>
      </c>
      <c r="AE33" s="711"/>
      <c r="AF33" s="711"/>
      <c r="AG33" s="711"/>
      <c r="AH33" s="711"/>
      <c r="AI33" s="711"/>
      <c r="AJ33" s="711"/>
      <c r="AK33" s="711"/>
      <c r="AL33" s="676" t="s">
        <v>173</v>
      </c>
      <c r="AM33" s="677"/>
      <c r="AN33" s="677"/>
      <c r="AO33" s="712"/>
      <c r="AP33" s="753"/>
      <c r="AQ33" s="754"/>
      <c r="AR33" s="754"/>
      <c r="AS33" s="754"/>
      <c r="AT33" s="757"/>
      <c r="AU33" s="227"/>
      <c r="AV33" s="227"/>
      <c r="AW33" s="227"/>
      <c r="AX33" s="654" t="s">
        <v>318</v>
      </c>
      <c r="AY33" s="655"/>
      <c r="AZ33" s="655"/>
      <c r="BA33" s="655"/>
      <c r="BB33" s="655"/>
      <c r="BC33" s="655"/>
      <c r="BD33" s="655"/>
      <c r="BE33" s="655"/>
      <c r="BF33" s="656"/>
      <c r="BG33" s="737">
        <v>97.1</v>
      </c>
      <c r="BH33" s="658"/>
      <c r="BI33" s="658"/>
      <c r="BJ33" s="658"/>
      <c r="BK33" s="658"/>
      <c r="BL33" s="658"/>
      <c r="BM33" s="701">
        <v>90.2</v>
      </c>
      <c r="BN33" s="658"/>
      <c r="BO33" s="658"/>
      <c r="BP33" s="658"/>
      <c r="BQ33" s="722"/>
      <c r="BR33" s="737">
        <v>97.5</v>
      </c>
      <c r="BS33" s="658"/>
      <c r="BT33" s="658"/>
      <c r="BU33" s="658"/>
      <c r="BV33" s="658"/>
      <c r="BW33" s="658"/>
      <c r="BX33" s="701">
        <v>90.3</v>
      </c>
      <c r="BY33" s="658"/>
      <c r="BZ33" s="658"/>
      <c r="CA33" s="658"/>
      <c r="CB33" s="722"/>
      <c r="CD33" s="706" t="s">
        <v>319</v>
      </c>
      <c r="CE33" s="707"/>
      <c r="CF33" s="707"/>
      <c r="CG33" s="707"/>
      <c r="CH33" s="707"/>
      <c r="CI33" s="707"/>
      <c r="CJ33" s="707"/>
      <c r="CK33" s="707"/>
      <c r="CL33" s="707"/>
      <c r="CM33" s="707"/>
      <c r="CN33" s="707"/>
      <c r="CO33" s="707"/>
      <c r="CP33" s="707"/>
      <c r="CQ33" s="708"/>
      <c r="CR33" s="673">
        <v>2668281</v>
      </c>
      <c r="CS33" s="692"/>
      <c r="CT33" s="692"/>
      <c r="CU33" s="692"/>
      <c r="CV33" s="692"/>
      <c r="CW33" s="692"/>
      <c r="CX33" s="692"/>
      <c r="CY33" s="693"/>
      <c r="CZ33" s="676">
        <v>39.9</v>
      </c>
      <c r="DA33" s="694"/>
      <c r="DB33" s="694"/>
      <c r="DC33" s="695"/>
      <c r="DD33" s="679">
        <v>1965404</v>
      </c>
      <c r="DE33" s="692"/>
      <c r="DF33" s="692"/>
      <c r="DG33" s="692"/>
      <c r="DH33" s="692"/>
      <c r="DI33" s="692"/>
      <c r="DJ33" s="692"/>
      <c r="DK33" s="693"/>
      <c r="DL33" s="679">
        <v>1465465</v>
      </c>
      <c r="DM33" s="692"/>
      <c r="DN33" s="692"/>
      <c r="DO33" s="692"/>
      <c r="DP33" s="692"/>
      <c r="DQ33" s="692"/>
      <c r="DR33" s="692"/>
      <c r="DS33" s="692"/>
      <c r="DT33" s="692"/>
      <c r="DU33" s="692"/>
      <c r="DV33" s="693"/>
      <c r="DW33" s="676">
        <v>36.700000000000003</v>
      </c>
      <c r="DX33" s="694"/>
      <c r="DY33" s="694"/>
      <c r="DZ33" s="694"/>
      <c r="EA33" s="694"/>
      <c r="EB33" s="694"/>
      <c r="EC33" s="709"/>
    </row>
    <row r="34" spans="2:133" ht="11.25" customHeight="1">
      <c r="B34" s="670" t="s">
        <v>320</v>
      </c>
      <c r="C34" s="671"/>
      <c r="D34" s="671"/>
      <c r="E34" s="671"/>
      <c r="F34" s="671"/>
      <c r="G34" s="671"/>
      <c r="H34" s="671"/>
      <c r="I34" s="671"/>
      <c r="J34" s="671"/>
      <c r="K34" s="671"/>
      <c r="L34" s="671"/>
      <c r="M34" s="671"/>
      <c r="N34" s="671"/>
      <c r="O34" s="671"/>
      <c r="P34" s="671"/>
      <c r="Q34" s="672"/>
      <c r="R34" s="673">
        <v>18820</v>
      </c>
      <c r="S34" s="674"/>
      <c r="T34" s="674"/>
      <c r="U34" s="674"/>
      <c r="V34" s="674"/>
      <c r="W34" s="674"/>
      <c r="X34" s="674"/>
      <c r="Y34" s="675"/>
      <c r="Z34" s="710">
        <v>0.3</v>
      </c>
      <c r="AA34" s="710"/>
      <c r="AB34" s="710"/>
      <c r="AC34" s="710"/>
      <c r="AD34" s="711">
        <v>12290</v>
      </c>
      <c r="AE34" s="711"/>
      <c r="AF34" s="711"/>
      <c r="AG34" s="711"/>
      <c r="AH34" s="711"/>
      <c r="AI34" s="711"/>
      <c r="AJ34" s="711"/>
      <c r="AK34" s="711"/>
      <c r="AL34" s="676">
        <v>0.3</v>
      </c>
      <c r="AM34" s="677"/>
      <c r="AN34" s="677"/>
      <c r="AO34" s="712"/>
      <c r="AP34" s="228"/>
      <c r="AQ34" s="229"/>
      <c r="AR34" s="225"/>
      <c r="AS34" s="226"/>
      <c r="AT34" s="226"/>
      <c r="AU34" s="226"/>
      <c r="AV34" s="226"/>
      <c r="AW34" s="226"/>
      <c r="AX34" s="226"/>
      <c r="AY34" s="226"/>
      <c r="AZ34" s="226"/>
      <c r="BA34" s="226"/>
      <c r="BB34" s="226"/>
      <c r="BC34" s="226"/>
      <c r="BD34" s="226"/>
      <c r="BE34" s="226"/>
      <c r="BF34" s="226"/>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D34" s="706" t="s">
        <v>321</v>
      </c>
      <c r="CE34" s="707"/>
      <c r="CF34" s="707"/>
      <c r="CG34" s="707"/>
      <c r="CH34" s="707"/>
      <c r="CI34" s="707"/>
      <c r="CJ34" s="707"/>
      <c r="CK34" s="707"/>
      <c r="CL34" s="707"/>
      <c r="CM34" s="707"/>
      <c r="CN34" s="707"/>
      <c r="CO34" s="707"/>
      <c r="CP34" s="707"/>
      <c r="CQ34" s="708"/>
      <c r="CR34" s="673">
        <v>817085</v>
      </c>
      <c r="CS34" s="674"/>
      <c r="CT34" s="674"/>
      <c r="CU34" s="674"/>
      <c r="CV34" s="674"/>
      <c r="CW34" s="674"/>
      <c r="CX34" s="674"/>
      <c r="CY34" s="675"/>
      <c r="CZ34" s="676">
        <v>12.2</v>
      </c>
      <c r="DA34" s="694"/>
      <c r="DB34" s="694"/>
      <c r="DC34" s="695"/>
      <c r="DD34" s="679">
        <v>633650</v>
      </c>
      <c r="DE34" s="674"/>
      <c r="DF34" s="674"/>
      <c r="DG34" s="674"/>
      <c r="DH34" s="674"/>
      <c r="DI34" s="674"/>
      <c r="DJ34" s="674"/>
      <c r="DK34" s="675"/>
      <c r="DL34" s="679">
        <v>525478</v>
      </c>
      <c r="DM34" s="674"/>
      <c r="DN34" s="674"/>
      <c r="DO34" s="674"/>
      <c r="DP34" s="674"/>
      <c r="DQ34" s="674"/>
      <c r="DR34" s="674"/>
      <c r="DS34" s="674"/>
      <c r="DT34" s="674"/>
      <c r="DU34" s="674"/>
      <c r="DV34" s="675"/>
      <c r="DW34" s="676">
        <v>13.1</v>
      </c>
      <c r="DX34" s="694"/>
      <c r="DY34" s="694"/>
      <c r="DZ34" s="694"/>
      <c r="EA34" s="694"/>
      <c r="EB34" s="694"/>
      <c r="EC34" s="709"/>
    </row>
    <row r="35" spans="2:133" ht="11.25" customHeight="1">
      <c r="B35" s="670" t="s">
        <v>322</v>
      </c>
      <c r="C35" s="671"/>
      <c r="D35" s="671"/>
      <c r="E35" s="671"/>
      <c r="F35" s="671"/>
      <c r="G35" s="671"/>
      <c r="H35" s="671"/>
      <c r="I35" s="671"/>
      <c r="J35" s="671"/>
      <c r="K35" s="671"/>
      <c r="L35" s="671"/>
      <c r="M35" s="671"/>
      <c r="N35" s="671"/>
      <c r="O35" s="671"/>
      <c r="P35" s="671"/>
      <c r="Q35" s="672"/>
      <c r="R35" s="673">
        <v>64123</v>
      </c>
      <c r="S35" s="674"/>
      <c r="T35" s="674"/>
      <c r="U35" s="674"/>
      <c r="V35" s="674"/>
      <c r="W35" s="674"/>
      <c r="X35" s="674"/>
      <c r="Y35" s="675"/>
      <c r="Z35" s="710">
        <v>0.9</v>
      </c>
      <c r="AA35" s="710"/>
      <c r="AB35" s="710"/>
      <c r="AC35" s="710"/>
      <c r="AD35" s="711" t="s">
        <v>173</v>
      </c>
      <c r="AE35" s="711"/>
      <c r="AF35" s="711"/>
      <c r="AG35" s="711"/>
      <c r="AH35" s="711"/>
      <c r="AI35" s="711"/>
      <c r="AJ35" s="711"/>
      <c r="AK35" s="711"/>
      <c r="AL35" s="676" t="s">
        <v>128</v>
      </c>
      <c r="AM35" s="677"/>
      <c r="AN35" s="677"/>
      <c r="AO35" s="712"/>
      <c r="AP35" s="230"/>
      <c r="AQ35" s="734" t="s">
        <v>323</v>
      </c>
      <c r="AR35" s="735"/>
      <c r="AS35" s="735"/>
      <c r="AT35" s="735"/>
      <c r="AU35" s="735"/>
      <c r="AV35" s="735"/>
      <c r="AW35" s="735"/>
      <c r="AX35" s="735"/>
      <c r="AY35" s="735"/>
      <c r="AZ35" s="735"/>
      <c r="BA35" s="735"/>
      <c r="BB35" s="735"/>
      <c r="BC35" s="735"/>
      <c r="BD35" s="735"/>
      <c r="BE35" s="735"/>
      <c r="BF35" s="736"/>
      <c r="BG35" s="734" t="s">
        <v>324</v>
      </c>
      <c r="BH35" s="735"/>
      <c r="BI35" s="735"/>
      <c r="BJ35" s="735"/>
      <c r="BK35" s="735"/>
      <c r="BL35" s="735"/>
      <c r="BM35" s="735"/>
      <c r="BN35" s="735"/>
      <c r="BO35" s="735"/>
      <c r="BP35" s="735"/>
      <c r="BQ35" s="735"/>
      <c r="BR35" s="735"/>
      <c r="BS35" s="735"/>
      <c r="BT35" s="735"/>
      <c r="BU35" s="735"/>
      <c r="BV35" s="735"/>
      <c r="BW35" s="735"/>
      <c r="BX35" s="735"/>
      <c r="BY35" s="735"/>
      <c r="BZ35" s="735"/>
      <c r="CA35" s="735"/>
      <c r="CB35" s="736"/>
      <c r="CD35" s="706" t="s">
        <v>325</v>
      </c>
      <c r="CE35" s="707"/>
      <c r="CF35" s="707"/>
      <c r="CG35" s="707"/>
      <c r="CH35" s="707"/>
      <c r="CI35" s="707"/>
      <c r="CJ35" s="707"/>
      <c r="CK35" s="707"/>
      <c r="CL35" s="707"/>
      <c r="CM35" s="707"/>
      <c r="CN35" s="707"/>
      <c r="CO35" s="707"/>
      <c r="CP35" s="707"/>
      <c r="CQ35" s="708"/>
      <c r="CR35" s="673">
        <v>27980</v>
      </c>
      <c r="CS35" s="692"/>
      <c r="CT35" s="692"/>
      <c r="CU35" s="692"/>
      <c r="CV35" s="692"/>
      <c r="CW35" s="692"/>
      <c r="CX35" s="692"/>
      <c r="CY35" s="693"/>
      <c r="CZ35" s="676">
        <v>0.4</v>
      </c>
      <c r="DA35" s="694"/>
      <c r="DB35" s="694"/>
      <c r="DC35" s="695"/>
      <c r="DD35" s="679">
        <v>21875</v>
      </c>
      <c r="DE35" s="692"/>
      <c r="DF35" s="692"/>
      <c r="DG35" s="692"/>
      <c r="DH35" s="692"/>
      <c r="DI35" s="692"/>
      <c r="DJ35" s="692"/>
      <c r="DK35" s="693"/>
      <c r="DL35" s="679">
        <v>21875</v>
      </c>
      <c r="DM35" s="692"/>
      <c r="DN35" s="692"/>
      <c r="DO35" s="692"/>
      <c r="DP35" s="692"/>
      <c r="DQ35" s="692"/>
      <c r="DR35" s="692"/>
      <c r="DS35" s="692"/>
      <c r="DT35" s="692"/>
      <c r="DU35" s="692"/>
      <c r="DV35" s="693"/>
      <c r="DW35" s="676">
        <v>0.5</v>
      </c>
      <c r="DX35" s="694"/>
      <c r="DY35" s="694"/>
      <c r="DZ35" s="694"/>
      <c r="EA35" s="694"/>
      <c r="EB35" s="694"/>
      <c r="EC35" s="709"/>
    </row>
    <row r="36" spans="2:133" ht="11.25" customHeight="1">
      <c r="B36" s="670" t="s">
        <v>326</v>
      </c>
      <c r="C36" s="671"/>
      <c r="D36" s="671"/>
      <c r="E36" s="671"/>
      <c r="F36" s="671"/>
      <c r="G36" s="671"/>
      <c r="H36" s="671"/>
      <c r="I36" s="671"/>
      <c r="J36" s="671"/>
      <c r="K36" s="671"/>
      <c r="L36" s="671"/>
      <c r="M36" s="671"/>
      <c r="N36" s="671"/>
      <c r="O36" s="671"/>
      <c r="P36" s="671"/>
      <c r="Q36" s="672"/>
      <c r="R36" s="673">
        <v>191323</v>
      </c>
      <c r="S36" s="674"/>
      <c r="T36" s="674"/>
      <c r="U36" s="674"/>
      <c r="V36" s="674"/>
      <c r="W36" s="674"/>
      <c r="X36" s="674"/>
      <c r="Y36" s="675"/>
      <c r="Z36" s="710">
        <v>2.8</v>
      </c>
      <c r="AA36" s="710"/>
      <c r="AB36" s="710"/>
      <c r="AC36" s="710"/>
      <c r="AD36" s="711" t="s">
        <v>128</v>
      </c>
      <c r="AE36" s="711"/>
      <c r="AF36" s="711"/>
      <c r="AG36" s="711"/>
      <c r="AH36" s="711"/>
      <c r="AI36" s="711"/>
      <c r="AJ36" s="711"/>
      <c r="AK36" s="711"/>
      <c r="AL36" s="676" t="s">
        <v>128</v>
      </c>
      <c r="AM36" s="677"/>
      <c r="AN36" s="677"/>
      <c r="AO36" s="712"/>
      <c r="AP36" s="230"/>
      <c r="AQ36" s="725" t="s">
        <v>327</v>
      </c>
      <c r="AR36" s="726"/>
      <c r="AS36" s="726"/>
      <c r="AT36" s="726"/>
      <c r="AU36" s="726"/>
      <c r="AV36" s="726"/>
      <c r="AW36" s="726"/>
      <c r="AX36" s="726"/>
      <c r="AY36" s="727"/>
      <c r="AZ36" s="728">
        <v>629044</v>
      </c>
      <c r="BA36" s="729"/>
      <c r="BB36" s="729"/>
      <c r="BC36" s="729"/>
      <c r="BD36" s="729"/>
      <c r="BE36" s="729"/>
      <c r="BF36" s="730"/>
      <c r="BG36" s="731" t="s">
        <v>328</v>
      </c>
      <c r="BH36" s="732"/>
      <c r="BI36" s="732"/>
      <c r="BJ36" s="732"/>
      <c r="BK36" s="732"/>
      <c r="BL36" s="732"/>
      <c r="BM36" s="732"/>
      <c r="BN36" s="732"/>
      <c r="BO36" s="732"/>
      <c r="BP36" s="732"/>
      <c r="BQ36" s="732"/>
      <c r="BR36" s="732"/>
      <c r="BS36" s="732"/>
      <c r="BT36" s="732"/>
      <c r="BU36" s="733"/>
      <c r="BV36" s="728">
        <v>9425</v>
      </c>
      <c r="BW36" s="729"/>
      <c r="BX36" s="729"/>
      <c r="BY36" s="729"/>
      <c r="BZ36" s="729"/>
      <c r="CA36" s="729"/>
      <c r="CB36" s="730"/>
      <c r="CD36" s="706" t="s">
        <v>329</v>
      </c>
      <c r="CE36" s="707"/>
      <c r="CF36" s="707"/>
      <c r="CG36" s="707"/>
      <c r="CH36" s="707"/>
      <c r="CI36" s="707"/>
      <c r="CJ36" s="707"/>
      <c r="CK36" s="707"/>
      <c r="CL36" s="707"/>
      <c r="CM36" s="707"/>
      <c r="CN36" s="707"/>
      <c r="CO36" s="707"/>
      <c r="CP36" s="707"/>
      <c r="CQ36" s="708"/>
      <c r="CR36" s="673">
        <v>1148796</v>
      </c>
      <c r="CS36" s="674"/>
      <c r="CT36" s="674"/>
      <c r="CU36" s="674"/>
      <c r="CV36" s="674"/>
      <c r="CW36" s="674"/>
      <c r="CX36" s="674"/>
      <c r="CY36" s="675"/>
      <c r="CZ36" s="676">
        <v>17.2</v>
      </c>
      <c r="DA36" s="694"/>
      <c r="DB36" s="694"/>
      <c r="DC36" s="695"/>
      <c r="DD36" s="679">
        <v>802910</v>
      </c>
      <c r="DE36" s="674"/>
      <c r="DF36" s="674"/>
      <c r="DG36" s="674"/>
      <c r="DH36" s="674"/>
      <c r="DI36" s="674"/>
      <c r="DJ36" s="674"/>
      <c r="DK36" s="675"/>
      <c r="DL36" s="679">
        <v>545895</v>
      </c>
      <c r="DM36" s="674"/>
      <c r="DN36" s="674"/>
      <c r="DO36" s="674"/>
      <c r="DP36" s="674"/>
      <c r="DQ36" s="674"/>
      <c r="DR36" s="674"/>
      <c r="DS36" s="674"/>
      <c r="DT36" s="674"/>
      <c r="DU36" s="674"/>
      <c r="DV36" s="675"/>
      <c r="DW36" s="676">
        <v>13.7</v>
      </c>
      <c r="DX36" s="694"/>
      <c r="DY36" s="694"/>
      <c r="DZ36" s="694"/>
      <c r="EA36" s="694"/>
      <c r="EB36" s="694"/>
      <c r="EC36" s="709"/>
    </row>
    <row r="37" spans="2:133" ht="11.25" customHeight="1">
      <c r="B37" s="670" t="s">
        <v>330</v>
      </c>
      <c r="C37" s="671"/>
      <c r="D37" s="671"/>
      <c r="E37" s="671"/>
      <c r="F37" s="671"/>
      <c r="G37" s="671"/>
      <c r="H37" s="671"/>
      <c r="I37" s="671"/>
      <c r="J37" s="671"/>
      <c r="K37" s="671"/>
      <c r="L37" s="671"/>
      <c r="M37" s="671"/>
      <c r="N37" s="671"/>
      <c r="O37" s="671"/>
      <c r="P37" s="671"/>
      <c r="Q37" s="672"/>
      <c r="R37" s="673">
        <v>164481</v>
      </c>
      <c r="S37" s="674"/>
      <c r="T37" s="674"/>
      <c r="U37" s="674"/>
      <c r="V37" s="674"/>
      <c r="W37" s="674"/>
      <c r="X37" s="674"/>
      <c r="Y37" s="675"/>
      <c r="Z37" s="710">
        <v>2.4</v>
      </c>
      <c r="AA37" s="710"/>
      <c r="AB37" s="710"/>
      <c r="AC37" s="710"/>
      <c r="AD37" s="711" t="s">
        <v>128</v>
      </c>
      <c r="AE37" s="711"/>
      <c r="AF37" s="711"/>
      <c r="AG37" s="711"/>
      <c r="AH37" s="711"/>
      <c r="AI37" s="711"/>
      <c r="AJ37" s="711"/>
      <c r="AK37" s="711"/>
      <c r="AL37" s="676" t="s">
        <v>128</v>
      </c>
      <c r="AM37" s="677"/>
      <c r="AN37" s="677"/>
      <c r="AO37" s="712"/>
      <c r="AQ37" s="713" t="s">
        <v>331</v>
      </c>
      <c r="AR37" s="714"/>
      <c r="AS37" s="714"/>
      <c r="AT37" s="714"/>
      <c r="AU37" s="714"/>
      <c r="AV37" s="714"/>
      <c r="AW37" s="714"/>
      <c r="AX37" s="714"/>
      <c r="AY37" s="715"/>
      <c r="AZ37" s="673">
        <v>71460</v>
      </c>
      <c r="BA37" s="674"/>
      <c r="BB37" s="674"/>
      <c r="BC37" s="674"/>
      <c r="BD37" s="692"/>
      <c r="BE37" s="692"/>
      <c r="BF37" s="716"/>
      <c r="BG37" s="706" t="s">
        <v>332</v>
      </c>
      <c r="BH37" s="707"/>
      <c r="BI37" s="707"/>
      <c r="BJ37" s="707"/>
      <c r="BK37" s="707"/>
      <c r="BL37" s="707"/>
      <c r="BM37" s="707"/>
      <c r="BN37" s="707"/>
      <c r="BO37" s="707"/>
      <c r="BP37" s="707"/>
      <c r="BQ37" s="707"/>
      <c r="BR37" s="707"/>
      <c r="BS37" s="707"/>
      <c r="BT37" s="707"/>
      <c r="BU37" s="708"/>
      <c r="BV37" s="673">
        <v>1274</v>
      </c>
      <c r="BW37" s="674"/>
      <c r="BX37" s="674"/>
      <c r="BY37" s="674"/>
      <c r="BZ37" s="674"/>
      <c r="CA37" s="674"/>
      <c r="CB37" s="717"/>
      <c r="CD37" s="706" t="s">
        <v>333</v>
      </c>
      <c r="CE37" s="707"/>
      <c r="CF37" s="707"/>
      <c r="CG37" s="707"/>
      <c r="CH37" s="707"/>
      <c r="CI37" s="707"/>
      <c r="CJ37" s="707"/>
      <c r="CK37" s="707"/>
      <c r="CL37" s="707"/>
      <c r="CM37" s="707"/>
      <c r="CN37" s="707"/>
      <c r="CO37" s="707"/>
      <c r="CP37" s="707"/>
      <c r="CQ37" s="708"/>
      <c r="CR37" s="673">
        <v>508619</v>
      </c>
      <c r="CS37" s="692"/>
      <c r="CT37" s="692"/>
      <c r="CU37" s="692"/>
      <c r="CV37" s="692"/>
      <c r="CW37" s="692"/>
      <c r="CX37" s="692"/>
      <c r="CY37" s="693"/>
      <c r="CZ37" s="676">
        <v>7.6</v>
      </c>
      <c r="DA37" s="694"/>
      <c r="DB37" s="694"/>
      <c r="DC37" s="695"/>
      <c r="DD37" s="679">
        <v>431119</v>
      </c>
      <c r="DE37" s="692"/>
      <c r="DF37" s="692"/>
      <c r="DG37" s="692"/>
      <c r="DH37" s="692"/>
      <c r="DI37" s="692"/>
      <c r="DJ37" s="692"/>
      <c r="DK37" s="693"/>
      <c r="DL37" s="679">
        <v>360837</v>
      </c>
      <c r="DM37" s="692"/>
      <c r="DN37" s="692"/>
      <c r="DO37" s="692"/>
      <c r="DP37" s="692"/>
      <c r="DQ37" s="692"/>
      <c r="DR37" s="692"/>
      <c r="DS37" s="692"/>
      <c r="DT37" s="692"/>
      <c r="DU37" s="692"/>
      <c r="DV37" s="693"/>
      <c r="DW37" s="676">
        <v>9</v>
      </c>
      <c r="DX37" s="694"/>
      <c r="DY37" s="694"/>
      <c r="DZ37" s="694"/>
      <c r="EA37" s="694"/>
      <c r="EB37" s="694"/>
      <c r="EC37" s="709"/>
    </row>
    <row r="38" spans="2:133" ht="11.25" customHeight="1">
      <c r="B38" s="670" t="s">
        <v>334</v>
      </c>
      <c r="C38" s="671"/>
      <c r="D38" s="671"/>
      <c r="E38" s="671"/>
      <c r="F38" s="671"/>
      <c r="G38" s="671"/>
      <c r="H38" s="671"/>
      <c r="I38" s="671"/>
      <c r="J38" s="671"/>
      <c r="K38" s="671"/>
      <c r="L38" s="671"/>
      <c r="M38" s="671"/>
      <c r="N38" s="671"/>
      <c r="O38" s="671"/>
      <c r="P38" s="671"/>
      <c r="Q38" s="672"/>
      <c r="R38" s="673">
        <v>147836</v>
      </c>
      <c r="S38" s="674"/>
      <c r="T38" s="674"/>
      <c r="U38" s="674"/>
      <c r="V38" s="674"/>
      <c r="W38" s="674"/>
      <c r="X38" s="674"/>
      <c r="Y38" s="675"/>
      <c r="Z38" s="710">
        <v>2.2000000000000002</v>
      </c>
      <c r="AA38" s="710"/>
      <c r="AB38" s="710"/>
      <c r="AC38" s="710"/>
      <c r="AD38" s="711">
        <v>3564</v>
      </c>
      <c r="AE38" s="711"/>
      <c r="AF38" s="711"/>
      <c r="AG38" s="711"/>
      <c r="AH38" s="711"/>
      <c r="AI38" s="711"/>
      <c r="AJ38" s="711"/>
      <c r="AK38" s="711"/>
      <c r="AL38" s="676">
        <v>0.1</v>
      </c>
      <c r="AM38" s="677"/>
      <c r="AN38" s="677"/>
      <c r="AO38" s="712"/>
      <c r="AQ38" s="713" t="s">
        <v>335</v>
      </c>
      <c r="AR38" s="714"/>
      <c r="AS38" s="714"/>
      <c r="AT38" s="714"/>
      <c r="AU38" s="714"/>
      <c r="AV38" s="714"/>
      <c r="AW38" s="714"/>
      <c r="AX38" s="714"/>
      <c r="AY38" s="715"/>
      <c r="AZ38" s="673">
        <v>58545</v>
      </c>
      <c r="BA38" s="674"/>
      <c r="BB38" s="674"/>
      <c r="BC38" s="674"/>
      <c r="BD38" s="692"/>
      <c r="BE38" s="692"/>
      <c r="BF38" s="716"/>
      <c r="BG38" s="706" t="s">
        <v>336</v>
      </c>
      <c r="BH38" s="707"/>
      <c r="BI38" s="707"/>
      <c r="BJ38" s="707"/>
      <c r="BK38" s="707"/>
      <c r="BL38" s="707"/>
      <c r="BM38" s="707"/>
      <c r="BN38" s="707"/>
      <c r="BO38" s="707"/>
      <c r="BP38" s="707"/>
      <c r="BQ38" s="707"/>
      <c r="BR38" s="707"/>
      <c r="BS38" s="707"/>
      <c r="BT38" s="707"/>
      <c r="BU38" s="708"/>
      <c r="BV38" s="673">
        <v>1506</v>
      </c>
      <c r="BW38" s="674"/>
      <c r="BX38" s="674"/>
      <c r="BY38" s="674"/>
      <c r="BZ38" s="674"/>
      <c r="CA38" s="674"/>
      <c r="CB38" s="717"/>
      <c r="CD38" s="706" t="s">
        <v>337</v>
      </c>
      <c r="CE38" s="707"/>
      <c r="CF38" s="707"/>
      <c r="CG38" s="707"/>
      <c r="CH38" s="707"/>
      <c r="CI38" s="707"/>
      <c r="CJ38" s="707"/>
      <c r="CK38" s="707"/>
      <c r="CL38" s="707"/>
      <c r="CM38" s="707"/>
      <c r="CN38" s="707"/>
      <c r="CO38" s="707"/>
      <c r="CP38" s="707"/>
      <c r="CQ38" s="708"/>
      <c r="CR38" s="673">
        <v>481737</v>
      </c>
      <c r="CS38" s="674"/>
      <c r="CT38" s="674"/>
      <c r="CU38" s="674"/>
      <c r="CV38" s="674"/>
      <c r="CW38" s="674"/>
      <c r="CX38" s="674"/>
      <c r="CY38" s="675"/>
      <c r="CZ38" s="676">
        <v>7.2</v>
      </c>
      <c r="DA38" s="694"/>
      <c r="DB38" s="694"/>
      <c r="DC38" s="695"/>
      <c r="DD38" s="679">
        <v>384135</v>
      </c>
      <c r="DE38" s="674"/>
      <c r="DF38" s="674"/>
      <c r="DG38" s="674"/>
      <c r="DH38" s="674"/>
      <c r="DI38" s="674"/>
      <c r="DJ38" s="674"/>
      <c r="DK38" s="675"/>
      <c r="DL38" s="679">
        <v>371168</v>
      </c>
      <c r="DM38" s="674"/>
      <c r="DN38" s="674"/>
      <c r="DO38" s="674"/>
      <c r="DP38" s="674"/>
      <c r="DQ38" s="674"/>
      <c r="DR38" s="674"/>
      <c r="DS38" s="674"/>
      <c r="DT38" s="674"/>
      <c r="DU38" s="674"/>
      <c r="DV38" s="675"/>
      <c r="DW38" s="676">
        <v>9.3000000000000007</v>
      </c>
      <c r="DX38" s="694"/>
      <c r="DY38" s="694"/>
      <c r="DZ38" s="694"/>
      <c r="EA38" s="694"/>
      <c r="EB38" s="694"/>
      <c r="EC38" s="709"/>
    </row>
    <row r="39" spans="2:133" ht="11.25" customHeight="1">
      <c r="B39" s="670" t="s">
        <v>338</v>
      </c>
      <c r="C39" s="671"/>
      <c r="D39" s="671"/>
      <c r="E39" s="671"/>
      <c r="F39" s="671"/>
      <c r="G39" s="671"/>
      <c r="H39" s="671"/>
      <c r="I39" s="671"/>
      <c r="J39" s="671"/>
      <c r="K39" s="671"/>
      <c r="L39" s="671"/>
      <c r="M39" s="671"/>
      <c r="N39" s="671"/>
      <c r="O39" s="671"/>
      <c r="P39" s="671"/>
      <c r="Q39" s="672"/>
      <c r="R39" s="673">
        <v>883700</v>
      </c>
      <c r="S39" s="674"/>
      <c r="T39" s="674"/>
      <c r="U39" s="674"/>
      <c r="V39" s="674"/>
      <c r="W39" s="674"/>
      <c r="X39" s="674"/>
      <c r="Y39" s="675"/>
      <c r="Z39" s="710">
        <v>13.1</v>
      </c>
      <c r="AA39" s="710"/>
      <c r="AB39" s="710"/>
      <c r="AC39" s="710"/>
      <c r="AD39" s="711" t="s">
        <v>128</v>
      </c>
      <c r="AE39" s="711"/>
      <c r="AF39" s="711"/>
      <c r="AG39" s="711"/>
      <c r="AH39" s="711"/>
      <c r="AI39" s="711"/>
      <c r="AJ39" s="711"/>
      <c r="AK39" s="711"/>
      <c r="AL39" s="676" t="s">
        <v>128</v>
      </c>
      <c r="AM39" s="677"/>
      <c r="AN39" s="677"/>
      <c r="AO39" s="712"/>
      <c r="AQ39" s="713" t="s">
        <v>339</v>
      </c>
      <c r="AR39" s="714"/>
      <c r="AS39" s="714"/>
      <c r="AT39" s="714"/>
      <c r="AU39" s="714"/>
      <c r="AV39" s="714"/>
      <c r="AW39" s="714"/>
      <c r="AX39" s="714"/>
      <c r="AY39" s="715"/>
      <c r="AZ39" s="673">
        <v>17302</v>
      </c>
      <c r="BA39" s="674"/>
      <c r="BB39" s="674"/>
      <c r="BC39" s="674"/>
      <c r="BD39" s="692"/>
      <c r="BE39" s="692"/>
      <c r="BF39" s="716"/>
      <c r="BG39" s="706" t="s">
        <v>340</v>
      </c>
      <c r="BH39" s="707"/>
      <c r="BI39" s="707"/>
      <c r="BJ39" s="707"/>
      <c r="BK39" s="707"/>
      <c r="BL39" s="707"/>
      <c r="BM39" s="707"/>
      <c r="BN39" s="707"/>
      <c r="BO39" s="707"/>
      <c r="BP39" s="707"/>
      <c r="BQ39" s="707"/>
      <c r="BR39" s="707"/>
      <c r="BS39" s="707"/>
      <c r="BT39" s="707"/>
      <c r="BU39" s="708"/>
      <c r="BV39" s="673">
        <v>2417</v>
      </c>
      <c r="BW39" s="674"/>
      <c r="BX39" s="674"/>
      <c r="BY39" s="674"/>
      <c r="BZ39" s="674"/>
      <c r="CA39" s="674"/>
      <c r="CB39" s="717"/>
      <c r="CD39" s="706" t="s">
        <v>341</v>
      </c>
      <c r="CE39" s="707"/>
      <c r="CF39" s="707"/>
      <c r="CG39" s="707"/>
      <c r="CH39" s="707"/>
      <c r="CI39" s="707"/>
      <c r="CJ39" s="707"/>
      <c r="CK39" s="707"/>
      <c r="CL39" s="707"/>
      <c r="CM39" s="707"/>
      <c r="CN39" s="707"/>
      <c r="CO39" s="707"/>
      <c r="CP39" s="707"/>
      <c r="CQ39" s="708"/>
      <c r="CR39" s="673">
        <v>106834</v>
      </c>
      <c r="CS39" s="692"/>
      <c r="CT39" s="692"/>
      <c r="CU39" s="692"/>
      <c r="CV39" s="692"/>
      <c r="CW39" s="692"/>
      <c r="CX39" s="692"/>
      <c r="CY39" s="693"/>
      <c r="CZ39" s="676">
        <v>1.6</v>
      </c>
      <c r="DA39" s="694"/>
      <c r="DB39" s="694"/>
      <c r="DC39" s="695"/>
      <c r="DD39" s="679">
        <v>104285</v>
      </c>
      <c r="DE39" s="692"/>
      <c r="DF39" s="692"/>
      <c r="DG39" s="692"/>
      <c r="DH39" s="692"/>
      <c r="DI39" s="692"/>
      <c r="DJ39" s="692"/>
      <c r="DK39" s="693"/>
      <c r="DL39" s="679" t="s">
        <v>243</v>
      </c>
      <c r="DM39" s="692"/>
      <c r="DN39" s="692"/>
      <c r="DO39" s="692"/>
      <c r="DP39" s="692"/>
      <c r="DQ39" s="692"/>
      <c r="DR39" s="692"/>
      <c r="DS39" s="692"/>
      <c r="DT39" s="692"/>
      <c r="DU39" s="692"/>
      <c r="DV39" s="693"/>
      <c r="DW39" s="676" t="s">
        <v>128</v>
      </c>
      <c r="DX39" s="694"/>
      <c r="DY39" s="694"/>
      <c r="DZ39" s="694"/>
      <c r="EA39" s="694"/>
      <c r="EB39" s="694"/>
      <c r="EC39" s="709"/>
    </row>
    <row r="40" spans="2:133" ht="11.25" customHeight="1">
      <c r="B40" s="670" t="s">
        <v>342</v>
      </c>
      <c r="C40" s="671"/>
      <c r="D40" s="671"/>
      <c r="E40" s="671"/>
      <c r="F40" s="671"/>
      <c r="G40" s="671"/>
      <c r="H40" s="671"/>
      <c r="I40" s="671"/>
      <c r="J40" s="671"/>
      <c r="K40" s="671"/>
      <c r="L40" s="671"/>
      <c r="M40" s="671"/>
      <c r="N40" s="671"/>
      <c r="O40" s="671"/>
      <c r="P40" s="671"/>
      <c r="Q40" s="672"/>
      <c r="R40" s="673" t="s">
        <v>128</v>
      </c>
      <c r="S40" s="674"/>
      <c r="T40" s="674"/>
      <c r="U40" s="674"/>
      <c r="V40" s="674"/>
      <c r="W40" s="674"/>
      <c r="X40" s="674"/>
      <c r="Y40" s="675"/>
      <c r="Z40" s="710" t="s">
        <v>243</v>
      </c>
      <c r="AA40" s="710"/>
      <c r="AB40" s="710"/>
      <c r="AC40" s="710"/>
      <c r="AD40" s="711" t="s">
        <v>128</v>
      </c>
      <c r="AE40" s="711"/>
      <c r="AF40" s="711"/>
      <c r="AG40" s="711"/>
      <c r="AH40" s="711"/>
      <c r="AI40" s="711"/>
      <c r="AJ40" s="711"/>
      <c r="AK40" s="711"/>
      <c r="AL40" s="676" t="s">
        <v>128</v>
      </c>
      <c r="AM40" s="677"/>
      <c r="AN40" s="677"/>
      <c r="AO40" s="712"/>
      <c r="AQ40" s="713" t="s">
        <v>343</v>
      </c>
      <c r="AR40" s="714"/>
      <c r="AS40" s="714"/>
      <c r="AT40" s="714"/>
      <c r="AU40" s="714"/>
      <c r="AV40" s="714"/>
      <c r="AW40" s="714"/>
      <c r="AX40" s="714"/>
      <c r="AY40" s="715"/>
      <c r="AZ40" s="673">
        <v>1456</v>
      </c>
      <c r="BA40" s="674"/>
      <c r="BB40" s="674"/>
      <c r="BC40" s="674"/>
      <c r="BD40" s="692"/>
      <c r="BE40" s="692"/>
      <c r="BF40" s="716"/>
      <c r="BG40" s="718" t="s">
        <v>344</v>
      </c>
      <c r="BH40" s="719"/>
      <c r="BI40" s="719"/>
      <c r="BJ40" s="719"/>
      <c r="BK40" s="719"/>
      <c r="BL40" s="231"/>
      <c r="BM40" s="707" t="s">
        <v>345</v>
      </c>
      <c r="BN40" s="707"/>
      <c r="BO40" s="707"/>
      <c r="BP40" s="707"/>
      <c r="BQ40" s="707"/>
      <c r="BR40" s="707"/>
      <c r="BS40" s="707"/>
      <c r="BT40" s="707"/>
      <c r="BU40" s="708"/>
      <c r="BV40" s="673">
        <v>89</v>
      </c>
      <c r="BW40" s="674"/>
      <c r="BX40" s="674"/>
      <c r="BY40" s="674"/>
      <c r="BZ40" s="674"/>
      <c r="CA40" s="674"/>
      <c r="CB40" s="717"/>
      <c r="CD40" s="706" t="s">
        <v>346</v>
      </c>
      <c r="CE40" s="707"/>
      <c r="CF40" s="707"/>
      <c r="CG40" s="707"/>
      <c r="CH40" s="707"/>
      <c r="CI40" s="707"/>
      <c r="CJ40" s="707"/>
      <c r="CK40" s="707"/>
      <c r="CL40" s="707"/>
      <c r="CM40" s="707"/>
      <c r="CN40" s="707"/>
      <c r="CO40" s="707"/>
      <c r="CP40" s="707"/>
      <c r="CQ40" s="708"/>
      <c r="CR40" s="673">
        <v>85849</v>
      </c>
      <c r="CS40" s="674"/>
      <c r="CT40" s="674"/>
      <c r="CU40" s="674"/>
      <c r="CV40" s="674"/>
      <c r="CW40" s="674"/>
      <c r="CX40" s="674"/>
      <c r="CY40" s="675"/>
      <c r="CZ40" s="676">
        <v>1.3</v>
      </c>
      <c r="DA40" s="694"/>
      <c r="DB40" s="694"/>
      <c r="DC40" s="695"/>
      <c r="DD40" s="679">
        <v>18549</v>
      </c>
      <c r="DE40" s="674"/>
      <c r="DF40" s="674"/>
      <c r="DG40" s="674"/>
      <c r="DH40" s="674"/>
      <c r="DI40" s="674"/>
      <c r="DJ40" s="674"/>
      <c r="DK40" s="675"/>
      <c r="DL40" s="679">
        <v>1049</v>
      </c>
      <c r="DM40" s="674"/>
      <c r="DN40" s="674"/>
      <c r="DO40" s="674"/>
      <c r="DP40" s="674"/>
      <c r="DQ40" s="674"/>
      <c r="DR40" s="674"/>
      <c r="DS40" s="674"/>
      <c r="DT40" s="674"/>
      <c r="DU40" s="674"/>
      <c r="DV40" s="675"/>
      <c r="DW40" s="676">
        <v>0</v>
      </c>
      <c r="DX40" s="694"/>
      <c r="DY40" s="694"/>
      <c r="DZ40" s="694"/>
      <c r="EA40" s="694"/>
      <c r="EB40" s="694"/>
      <c r="EC40" s="709"/>
    </row>
    <row r="41" spans="2:133" ht="11.25" customHeight="1">
      <c r="B41" s="670" t="s">
        <v>347</v>
      </c>
      <c r="C41" s="671"/>
      <c r="D41" s="671"/>
      <c r="E41" s="671"/>
      <c r="F41" s="671"/>
      <c r="G41" s="671"/>
      <c r="H41" s="671"/>
      <c r="I41" s="671"/>
      <c r="J41" s="671"/>
      <c r="K41" s="671"/>
      <c r="L41" s="671"/>
      <c r="M41" s="671"/>
      <c r="N41" s="671"/>
      <c r="O41" s="671"/>
      <c r="P41" s="671"/>
      <c r="Q41" s="672"/>
      <c r="R41" s="673">
        <v>119400</v>
      </c>
      <c r="S41" s="674"/>
      <c r="T41" s="674"/>
      <c r="U41" s="674"/>
      <c r="V41" s="674"/>
      <c r="W41" s="674"/>
      <c r="X41" s="674"/>
      <c r="Y41" s="675"/>
      <c r="Z41" s="710">
        <v>1.8</v>
      </c>
      <c r="AA41" s="710"/>
      <c r="AB41" s="710"/>
      <c r="AC41" s="710"/>
      <c r="AD41" s="711" t="s">
        <v>128</v>
      </c>
      <c r="AE41" s="711"/>
      <c r="AF41" s="711"/>
      <c r="AG41" s="711"/>
      <c r="AH41" s="711"/>
      <c r="AI41" s="711"/>
      <c r="AJ41" s="711"/>
      <c r="AK41" s="711"/>
      <c r="AL41" s="676" t="s">
        <v>128</v>
      </c>
      <c r="AM41" s="677"/>
      <c r="AN41" s="677"/>
      <c r="AO41" s="712"/>
      <c r="AQ41" s="713" t="s">
        <v>348</v>
      </c>
      <c r="AR41" s="714"/>
      <c r="AS41" s="714"/>
      <c r="AT41" s="714"/>
      <c r="AU41" s="714"/>
      <c r="AV41" s="714"/>
      <c r="AW41" s="714"/>
      <c r="AX41" s="714"/>
      <c r="AY41" s="715"/>
      <c r="AZ41" s="673">
        <v>99743</v>
      </c>
      <c r="BA41" s="674"/>
      <c r="BB41" s="674"/>
      <c r="BC41" s="674"/>
      <c r="BD41" s="692"/>
      <c r="BE41" s="692"/>
      <c r="BF41" s="716"/>
      <c r="BG41" s="718"/>
      <c r="BH41" s="719"/>
      <c r="BI41" s="719"/>
      <c r="BJ41" s="719"/>
      <c r="BK41" s="719"/>
      <c r="BL41" s="231"/>
      <c r="BM41" s="707" t="s">
        <v>349</v>
      </c>
      <c r="BN41" s="707"/>
      <c r="BO41" s="707"/>
      <c r="BP41" s="707"/>
      <c r="BQ41" s="707"/>
      <c r="BR41" s="707"/>
      <c r="BS41" s="707"/>
      <c r="BT41" s="707"/>
      <c r="BU41" s="708"/>
      <c r="BV41" s="673" t="s">
        <v>128</v>
      </c>
      <c r="BW41" s="674"/>
      <c r="BX41" s="674"/>
      <c r="BY41" s="674"/>
      <c r="BZ41" s="674"/>
      <c r="CA41" s="674"/>
      <c r="CB41" s="717"/>
      <c r="CD41" s="706" t="s">
        <v>350</v>
      </c>
      <c r="CE41" s="707"/>
      <c r="CF41" s="707"/>
      <c r="CG41" s="707"/>
      <c r="CH41" s="707"/>
      <c r="CI41" s="707"/>
      <c r="CJ41" s="707"/>
      <c r="CK41" s="707"/>
      <c r="CL41" s="707"/>
      <c r="CM41" s="707"/>
      <c r="CN41" s="707"/>
      <c r="CO41" s="707"/>
      <c r="CP41" s="707"/>
      <c r="CQ41" s="708"/>
      <c r="CR41" s="673" t="s">
        <v>173</v>
      </c>
      <c r="CS41" s="692"/>
      <c r="CT41" s="692"/>
      <c r="CU41" s="692"/>
      <c r="CV41" s="692"/>
      <c r="CW41" s="692"/>
      <c r="CX41" s="692"/>
      <c r="CY41" s="693"/>
      <c r="CZ41" s="676" t="s">
        <v>128</v>
      </c>
      <c r="DA41" s="694"/>
      <c r="DB41" s="694"/>
      <c r="DC41" s="695"/>
      <c r="DD41" s="679" t="s">
        <v>243</v>
      </c>
      <c r="DE41" s="692"/>
      <c r="DF41" s="692"/>
      <c r="DG41" s="692"/>
      <c r="DH41" s="692"/>
      <c r="DI41" s="692"/>
      <c r="DJ41" s="692"/>
      <c r="DK41" s="693"/>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654" t="s">
        <v>351</v>
      </c>
      <c r="C42" s="655"/>
      <c r="D42" s="655"/>
      <c r="E42" s="655"/>
      <c r="F42" s="655"/>
      <c r="G42" s="655"/>
      <c r="H42" s="655"/>
      <c r="I42" s="655"/>
      <c r="J42" s="655"/>
      <c r="K42" s="655"/>
      <c r="L42" s="655"/>
      <c r="M42" s="655"/>
      <c r="N42" s="655"/>
      <c r="O42" s="655"/>
      <c r="P42" s="655"/>
      <c r="Q42" s="656"/>
      <c r="R42" s="657">
        <v>6757606</v>
      </c>
      <c r="S42" s="696"/>
      <c r="T42" s="696"/>
      <c r="U42" s="696"/>
      <c r="V42" s="696"/>
      <c r="W42" s="696"/>
      <c r="X42" s="696"/>
      <c r="Y42" s="698"/>
      <c r="Z42" s="699">
        <v>100</v>
      </c>
      <c r="AA42" s="699"/>
      <c r="AB42" s="699"/>
      <c r="AC42" s="699"/>
      <c r="AD42" s="700">
        <v>3877373</v>
      </c>
      <c r="AE42" s="700"/>
      <c r="AF42" s="700"/>
      <c r="AG42" s="700"/>
      <c r="AH42" s="700"/>
      <c r="AI42" s="700"/>
      <c r="AJ42" s="700"/>
      <c r="AK42" s="700"/>
      <c r="AL42" s="660">
        <v>100</v>
      </c>
      <c r="AM42" s="701"/>
      <c r="AN42" s="701"/>
      <c r="AO42" s="702"/>
      <c r="AQ42" s="703" t="s">
        <v>352</v>
      </c>
      <c r="AR42" s="704"/>
      <c r="AS42" s="704"/>
      <c r="AT42" s="704"/>
      <c r="AU42" s="704"/>
      <c r="AV42" s="704"/>
      <c r="AW42" s="704"/>
      <c r="AX42" s="704"/>
      <c r="AY42" s="705"/>
      <c r="AZ42" s="657">
        <v>380538</v>
      </c>
      <c r="BA42" s="696"/>
      <c r="BB42" s="696"/>
      <c r="BC42" s="696"/>
      <c r="BD42" s="658"/>
      <c r="BE42" s="658"/>
      <c r="BF42" s="722"/>
      <c r="BG42" s="720"/>
      <c r="BH42" s="721"/>
      <c r="BI42" s="721"/>
      <c r="BJ42" s="721"/>
      <c r="BK42" s="721"/>
      <c r="BL42" s="232"/>
      <c r="BM42" s="723" t="s">
        <v>353</v>
      </c>
      <c r="BN42" s="723"/>
      <c r="BO42" s="723"/>
      <c r="BP42" s="723"/>
      <c r="BQ42" s="723"/>
      <c r="BR42" s="723"/>
      <c r="BS42" s="723"/>
      <c r="BT42" s="723"/>
      <c r="BU42" s="724"/>
      <c r="BV42" s="657">
        <v>346</v>
      </c>
      <c r="BW42" s="696"/>
      <c r="BX42" s="696"/>
      <c r="BY42" s="696"/>
      <c r="BZ42" s="696"/>
      <c r="CA42" s="696"/>
      <c r="CB42" s="697"/>
      <c r="CD42" s="670" t="s">
        <v>354</v>
      </c>
      <c r="CE42" s="671"/>
      <c r="CF42" s="671"/>
      <c r="CG42" s="671"/>
      <c r="CH42" s="671"/>
      <c r="CI42" s="671"/>
      <c r="CJ42" s="671"/>
      <c r="CK42" s="671"/>
      <c r="CL42" s="671"/>
      <c r="CM42" s="671"/>
      <c r="CN42" s="671"/>
      <c r="CO42" s="671"/>
      <c r="CP42" s="671"/>
      <c r="CQ42" s="672"/>
      <c r="CR42" s="673">
        <v>1299145</v>
      </c>
      <c r="CS42" s="674"/>
      <c r="CT42" s="674"/>
      <c r="CU42" s="674"/>
      <c r="CV42" s="674"/>
      <c r="CW42" s="674"/>
      <c r="CX42" s="674"/>
      <c r="CY42" s="675"/>
      <c r="CZ42" s="676">
        <v>19.399999999999999</v>
      </c>
      <c r="DA42" s="677"/>
      <c r="DB42" s="677"/>
      <c r="DC42" s="678"/>
      <c r="DD42" s="679">
        <v>222393</v>
      </c>
      <c r="DE42" s="674"/>
      <c r="DF42" s="674"/>
      <c r="DG42" s="674"/>
      <c r="DH42" s="674"/>
      <c r="DI42" s="674"/>
      <c r="DJ42" s="674"/>
      <c r="DK42" s="67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V43" s="233"/>
      <c r="BW43" s="233"/>
      <c r="BX43" s="233"/>
      <c r="BY43" s="233"/>
      <c r="BZ43" s="233"/>
      <c r="CA43" s="233"/>
      <c r="CB43" s="233"/>
      <c r="CD43" s="670" t="s">
        <v>355</v>
      </c>
      <c r="CE43" s="671"/>
      <c r="CF43" s="671"/>
      <c r="CG43" s="671"/>
      <c r="CH43" s="671"/>
      <c r="CI43" s="671"/>
      <c r="CJ43" s="671"/>
      <c r="CK43" s="671"/>
      <c r="CL43" s="671"/>
      <c r="CM43" s="671"/>
      <c r="CN43" s="671"/>
      <c r="CO43" s="671"/>
      <c r="CP43" s="671"/>
      <c r="CQ43" s="672"/>
      <c r="CR43" s="673">
        <v>22703</v>
      </c>
      <c r="CS43" s="692"/>
      <c r="CT43" s="692"/>
      <c r="CU43" s="692"/>
      <c r="CV43" s="692"/>
      <c r="CW43" s="692"/>
      <c r="CX43" s="692"/>
      <c r="CY43" s="693"/>
      <c r="CZ43" s="676">
        <v>0.3</v>
      </c>
      <c r="DA43" s="694"/>
      <c r="DB43" s="694"/>
      <c r="DC43" s="695"/>
      <c r="DD43" s="679">
        <v>9613</v>
      </c>
      <c r="DE43" s="692"/>
      <c r="DF43" s="692"/>
      <c r="DG43" s="692"/>
      <c r="DH43" s="692"/>
      <c r="DI43" s="692"/>
      <c r="DJ43" s="692"/>
      <c r="DK43" s="693"/>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CD44" s="686" t="s">
        <v>303</v>
      </c>
      <c r="CE44" s="687"/>
      <c r="CF44" s="670" t="s">
        <v>356</v>
      </c>
      <c r="CG44" s="671"/>
      <c r="CH44" s="671"/>
      <c r="CI44" s="671"/>
      <c r="CJ44" s="671"/>
      <c r="CK44" s="671"/>
      <c r="CL44" s="671"/>
      <c r="CM44" s="671"/>
      <c r="CN44" s="671"/>
      <c r="CO44" s="671"/>
      <c r="CP44" s="671"/>
      <c r="CQ44" s="672"/>
      <c r="CR44" s="673">
        <v>1266906</v>
      </c>
      <c r="CS44" s="674"/>
      <c r="CT44" s="674"/>
      <c r="CU44" s="674"/>
      <c r="CV44" s="674"/>
      <c r="CW44" s="674"/>
      <c r="CX44" s="674"/>
      <c r="CY44" s="675"/>
      <c r="CZ44" s="676">
        <v>18.899999999999999</v>
      </c>
      <c r="DA44" s="677"/>
      <c r="DB44" s="677"/>
      <c r="DC44" s="678"/>
      <c r="DD44" s="679">
        <v>220222</v>
      </c>
      <c r="DE44" s="674"/>
      <c r="DF44" s="674"/>
      <c r="DG44" s="674"/>
      <c r="DH44" s="674"/>
      <c r="DI44" s="674"/>
      <c r="DJ44" s="674"/>
      <c r="DK44" s="67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88"/>
      <c r="CE45" s="689"/>
      <c r="CF45" s="670" t="s">
        <v>357</v>
      </c>
      <c r="CG45" s="671"/>
      <c r="CH45" s="671"/>
      <c r="CI45" s="671"/>
      <c r="CJ45" s="671"/>
      <c r="CK45" s="671"/>
      <c r="CL45" s="671"/>
      <c r="CM45" s="671"/>
      <c r="CN45" s="671"/>
      <c r="CO45" s="671"/>
      <c r="CP45" s="671"/>
      <c r="CQ45" s="672"/>
      <c r="CR45" s="673">
        <v>520095</v>
      </c>
      <c r="CS45" s="692"/>
      <c r="CT45" s="692"/>
      <c r="CU45" s="692"/>
      <c r="CV45" s="692"/>
      <c r="CW45" s="692"/>
      <c r="CX45" s="692"/>
      <c r="CY45" s="693"/>
      <c r="CZ45" s="676">
        <v>7.8</v>
      </c>
      <c r="DA45" s="694"/>
      <c r="DB45" s="694"/>
      <c r="DC45" s="695"/>
      <c r="DD45" s="679">
        <v>35570</v>
      </c>
      <c r="DE45" s="692"/>
      <c r="DF45" s="692"/>
      <c r="DG45" s="692"/>
      <c r="DH45" s="692"/>
      <c r="DI45" s="692"/>
      <c r="DJ45" s="692"/>
      <c r="DK45" s="693"/>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B46" s="225" t="s">
        <v>358</v>
      </c>
      <c r="C46" s="225"/>
      <c r="D46" s="225"/>
      <c r="E46" s="225"/>
      <c r="F46" s="225"/>
      <c r="G46" s="225"/>
      <c r="H46" s="225"/>
      <c r="I46" s="225"/>
      <c r="J46" s="225"/>
      <c r="K46" s="225"/>
      <c r="L46" s="225"/>
      <c r="M46" s="225"/>
      <c r="N46" s="225"/>
      <c r="O46" s="225"/>
      <c r="P46" s="225"/>
      <c r="Q46" s="225"/>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688"/>
      <c r="CE46" s="689"/>
      <c r="CF46" s="670" t="s">
        <v>359</v>
      </c>
      <c r="CG46" s="671"/>
      <c r="CH46" s="671"/>
      <c r="CI46" s="671"/>
      <c r="CJ46" s="671"/>
      <c r="CK46" s="671"/>
      <c r="CL46" s="671"/>
      <c r="CM46" s="671"/>
      <c r="CN46" s="671"/>
      <c r="CO46" s="671"/>
      <c r="CP46" s="671"/>
      <c r="CQ46" s="672"/>
      <c r="CR46" s="673">
        <v>702810</v>
      </c>
      <c r="CS46" s="674"/>
      <c r="CT46" s="674"/>
      <c r="CU46" s="674"/>
      <c r="CV46" s="674"/>
      <c r="CW46" s="674"/>
      <c r="CX46" s="674"/>
      <c r="CY46" s="675"/>
      <c r="CZ46" s="676">
        <v>10.5</v>
      </c>
      <c r="DA46" s="677"/>
      <c r="DB46" s="677"/>
      <c r="DC46" s="678"/>
      <c r="DD46" s="679">
        <v>174051</v>
      </c>
      <c r="DE46" s="674"/>
      <c r="DF46" s="674"/>
      <c r="DG46" s="674"/>
      <c r="DH46" s="674"/>
      <c r="DI46" s="674"/>
      <c r="DJ46" s="674"/>
      <c r="DK46" s="67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B47" s="235" t="s">
        <v>360</v>
      </c>
      <c r="C47" s="225"/>
      <c r="D47" s="225"/>
      <c r="E47" s="225"/>
      <c r="F47" s="225"/>
      <c r="G47" s="225"/>
      <c r="H47" s="225"/>
      <c r="I47" s="225"/>
      <c r="J47" s="225"/>
      <c r="K47" s="225"/>
      <c r="L47" s="225"/>
      <c r="M47" s="225"/>
      <c r="N47" s="225"/>
      <c r="O47" s="225"/>
      <c r="P47" s="225"/>
      <c r="Q47" s="225"/>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CD47" s="688"/>
      <c r="CE47" s="689"/>
      <c r="CF47" s="670" t="s">
        <v>361</v>
      </c>
      <c r="CG47" s="671"/>
      <c r="CH47" s="671"/>
      <c r="CI47" s="671"/>
      <c r="CJ47" s="671"/>
      <c r="CK47" s="671"/>
      <c r="CL47" s="671"/>
      <c r="CM47" s="671"/>
      <c r="CN47" s="671"/>
      <c r="CO47" s="671"/>
      <c r="CP47" s="671"/>
      <c r="CQ47" s="672"/>
      <c r="CR47" s="673">
        <v>32239</v>
      </c>
      <c r="CS47" s="692"/>
      <c r="CT47" s="692"/>
      <c r="CU47" s="692"/>
      <c r="CV47" s="692"/>
      <c r="CW47" s="692"/>
      <c r="CX47" s="692"/>
      <c r="CY47" s="693"/>
      <c r="CZ47" s="676">
        <v>0.5</v>
      </c>
      <c r="DA47" s="694"/>
      <c r="DB47" s="694"/>
      <c r="DC47" s="695"/>
      <c r="DD47" s="679">
        <v>2171</v>
      </c>
      <c r="DE47" s="692"/>
      <c r="DF47" s="692"/>
      <c r="DG47" s="692"/>
      <c r="DH47" s="692"/>
      <c r="DI47" s="692"/>
      <c r="DJ47" s="692"/>
      <c r="DK47" s="693"/>
      <c r="DL47" s="680"/>
      <c r="DM47" s="681"/>
      <c r="DN47" s="681"/>
      <c r="DO47" s="681"/>
      <c r="DP47" s="681"/>
      <c r="DQ47" s="681"/>
      <c r="DR47" s="681"/>
      <c r="DS47" s="681"/>
      <c r="DT47" s="681"/>
      <c r="DU47" s="681"/>
      <c r="DV47" s="682"/>
      <c r="DW47" s="683"/>
      <c r="DX47" s="684"/>
      <c r="DY47" s="684"/>
      <c r="DZ47" s="684"/>
      <c r="EA47" s="684"/>
      <c r="EB47" s="684"/>
      <c r="EC47" s="685"/>
    </row>
    <row r="48" spans="2:133">
      <c r="B48" s="236" t="s">
        <v>362</v>
      </c>
      <c r="CD48" s="690"/>
      <c r="CE48" s="691"/>
      <c r="CF48" s="670" t="s">
        <v>363</v>
      </c>
      <c r="CG48" s="671"/>
      <c r="CH48" s="671"/>
      <c r="CI48" s="671"/>
      <c r="CJ48" s="671"/>
      <c r="CK48" s="671"/>
      <c r="CL48" s="671"/>
      <c r="CM48" s="671"/>
      <c r="CN48" s="671"/>
      <c r="CO48" s="671"/>
      <c r="CP48" s="671"/>
      <c r="CQ48" s="672"/>
      <c r="CR48" s="673" t="s">
        <v>243</v>
      </c>
      <c r="CS48" s="674"/>
      <c r="CT48" s="674"/>
      <c r="CU48" s="674"/>
      <c r="CV48" s="674"/>
      <c r="CW48" s="674"/>
      <c r="CX48" s="674"/>
      <c r="CY48" s="675"/>
      <c r="CZ48" s="676" t="s">
        <v>243</v>
      </c>
      <c r="DA48" s="677"/>
      <c r="DB48" s="677"/>
      <c r="DC48" s="678"/>
      <c r="DD48" s="679" t="s">
        <v>173</v>
      </c>
      <c r="DE48" s="674"/>
      <c r="DF48" s="674"/>
      <c r="DG48" s="674"/>
      <c r="DH48" s="674"/>
      <c r="DI48" s="674"/>
      <c r="DJ48" s="674"/>
      <c r="DK48" s="67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54" t="s">
        <v>364</v>
      </c>
      <c r="CE49" s="655"/>
      <c r="CF49" s="655"/>
      <c r="CG49" s="655"/>
      <c r="CH49" s="655"/>
      <c r="CI49" s="655"/>
      <c r="CJ49" s="655"/>
      <c r="CK49" s="655"/>
      <c r="CL49" s="655"/>
      <c r="CM49" s="655"/>
      <c r="CN49" s="655"/>
      <c r="CO49" s="655"/>
      <c r="CP49" s="655"/>
      <c r="CQ49" s="656"/>
      <c r="CR49" s="657">
        <v>6686057</v>
      </c>
      <c r="CS49" s="658"/>
      <c r="CT49" s="658"/>
      <c r="CU49" s="658"/>
      <c r="CV49" s="658"/>
      <c r="CW49" s="658"/>
      <c r="CX49" s="658"/>
      <c r="CY49" s="659"/>
      <c r="CZ49" s="660">
        <v>100</v>
      </c>
      <c r="DA49" s="661"/>
      <c r="DB49" s="661"/>
      <c r="DC49" s="662"/>
      <c r="DD49" s="663">
        <v>4310616</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sheetData>
  <sheetProtection algorithmName="SHA-512" hashValue="p6TDhRecv2ai5mFO1vNZ/lVEKpNv5AmTk2DmWlhIeQ4ECDZMgSXwdh6tFJ27alowx0p2OjZ/dXl63RKaLO8KiQ==" saltValue="K1naTs2q0UY7OHVXcW1V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5" customWidth="1"/>
    <col min="131" max="131" width="1.625" style="285" customWidth="1"/>
    <col min="132" max="16384" width="9" style="285" hidden="1"/>
  </cols>
  <sheetData>
    <row r="1" spans="1:131" s="243" customFormat="1" ht="11.25" customHeight="1" thickBo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c r="A2" s="244" t="s">
        <v>365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2" t="s">
        <v>366</v>
      </c>
      <c r="DK2" s="1193"/>
      <c r="DL2" s="1193"/>
      <c r="DM2" s="1193"/>
      <c r="DN2" s="1193"/>
      <c r="DO2" s="1194"/>
      <c r="DP2" s="245"/>
      <c r="DQ2" s="1192" t="s">
        <v>367</v>
      </c>
      <c r="DR2" s="1193"/>
      <c r="DS2" s="1193"/>
      <c r="DT2" s="1193"/>
      <c r="DU2" s="1193"/>
      <c r="DV2" s="1193"/>
      <c r="DW2" s="1193"/>
      <c r="DX2" s="1193"/>
      <c r="DY2" s="1193"/>
      <c r="DZ2" s="1194"/>
      <c r="EA2" s="246"/>
    </row>
    <row r="3" spans="1:131" s="243" customFormat="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c r="A4" s="1145" t="s">
        <v>368</v>
      </c>
      <c r="B4" s="1145"/>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c r="AC4" s="1145"/>
      <c r="AD4" s="1145"/>
      <c r="AE4" s="1145"/>
      <c r="AF4" s="1145"/>
      <c r="AG4" s="1145"/>
      <c r="AH4" s="1145"/>
      <c r="AI4" s="1145"/>
      <c r="AJ4" s="1145"/>
      <c r="AK4" s="1145"/>
      <c r="AL4" s="1145"/>
      <c r="AM4" s="1145"/>
      <c r="AN4" s="1145"/>
      <c r="AO4" s="1145"/>
      <c r="AP4" s="1145"/>
      <c r="AQ4" s="1145"/>
      <c r="AR4" s="1145"/>
      <c r="AS4" s="1145"/>
      <c r="AT4" s="1145"/>
      <c r="AU4" s="1145"/>
      <c r="AV4" s="1145"/>
      <c r="AW4" s="1145"/>
      <c r="AX4" s="1145"/>
      <c r="AY4" s="1145"/>
      <c r="AZ4" s="248"/>
      <c r="BA4" s="248"/>
      <c r="BB4" s="248"/>
      <c r="BC4" s="248"/>
      <c r="BD4" s="248"/>
      <c r="BE4" s="249"/>
      <c r="BF4" s="249"/>
      <c r="BG4" s="249"/>
      <c r="BH4" s="249"/>
      <c r="BI4" s="249"/>
      <c r="BJ4" s="249"/>
      <c r="BK4" s="249"/>
      <c r="BL4" s="249"/>
      <c r="BM4" s="249"/>
      <c r="BN4" s="249"/>
      <c r="BO4" s="249"/>
      <c r="BP4" s="249"/>
      <c r="BQ4" s="248" t="s">
        <v>369</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c r="A5" s="1080" t="s">
        <v>370</v>
      </c>
      <c r="B5" s="1081"/>
      <c r="C5" s="1081"/>
      <c r="D5" s="1081"/>
      <c r="E5" s="1081"/>
      <c r="F5" s="1081"/>
      <c r="G5" s="1081"/>
      <c r="H5" s="1081"/>
      <c r="I5" s="1081"/>
      <c r="J5" s="1081"/>
      <c r="K5" s="1081"/>
      <c r="L5" s="1081"/>
      <c r="M5" s="1081"/>
      <c r="N5" s="1081"/>
      <c r="O5" s="1081"/>
      <c r="P5" s="1082"/>
      <c r="Q5" s="1086" t="s">
        <v>371</v>
      </c>
      <c r="R5" s="1087"/>
      <c r="S5" s="1087"/>
      <c r="T5" s="1087"/>
      <c r="U5" s="1088"/>
      <c r="V5" s="1086" t="s">
        <v>372</v>
      </c>
      <c r="W5" s="1087"/>
      <c r="X5" s="1087"/>
      <c r="Y5" s="1087"/>
      <c r="Z5" s="1088"/>
      <c r="AA5" s="1086" t="s">
        <v>373</v>
      </c>
      <c r="AB5" s="1087"/>
      <c r="AC5" s="1087"/>
      <c r="AD5" s="1087"/>
      <c r="AE5" s="1087"/>
      <c r="AF5" s="1195" t="s">
        <v>374</v>
      </c>
      <c r="AG5" s="1087"/>
      <c r="AH5" s="1087"/>
      <c r="AI5" s="1087"/>
      <c r="AJ5" s="1102"/>
      <c r="AK5" s="1087" t="s">
        <v>375</v>
      </c>
      <c r="AL5" s="1087"/>
      <c r="AM5" s="1087"/>
      <c r="AN5" s="1087"/>
      <c r="AO5" s="1088"/>
      <c r="AP5" s="1086" t="s">
        <v>376</v>
      </c>
      <c r="AQ5" s="1087"/>
      <c r="AR5" s="1087"/>
      <c r="AS5" s="1087"/>
      <c r="AT5" s="1088"/>
      <c r="AU5" s="1086" t="s">
        <v>377</v>
      </c>
      <c r="AV5" s="1087"/>
      <c r="AW5" s="1087"/>
      <c r="AX5" s="1087"/>
      <c r="AY5" s="1102"/>
      <c r="AZ5" s="252"/>
      <c r="BA5" s="252"/>
      <c r="BB5" s="252"/>
      <c r="BC5" s="252"/>
      <c r="BD5" s="252"/>
      <c r="BE5" s="253"/>
      <c r="BF5" s="253"/>
      <c r="BG5" s="253"/>
      <c r="BH5" s="253"/>
      <c r="BI5" s="253"/>
      <c r="BJ5" s="253"/>
      <c r="BK5" s="253"/>
      <c r="BL5" s="253"/>
      <c r="BM5" s="253"/>
      <c r="BN5" s="253"/>
      <c r="BO5" s="253"/>
      <c r="BP5" s="253"/>
      <c r="BQ5" s="1080" t="s">
        <v>378</v>
      </c>
      <c r="BR5" s="1081"/>
      <c r="BS5" s="1081"/>
      <c r="BT5" s="1081"/>
      <c r="BU5" s="1081"/>
      <c r="BV5" s="1081"/>
      <c r="BW5" s="1081"/>
      <c r="BX5" s="1081"/>
      <c r="BY5" s="1081"/>
      <c r="BZ5" s="1081"/>
      <c r="CA5" s="1081"/>
      <c r="CB5" s="1081"/>
      <c r="CC5" s="1081"/>
      <c r="CD5" s="1081"/>
      <c r="CE5" s="1081"/>
      <c r="CF5" s="1081"/>
      <c r="CG5" s="1082"/>
      <c r="CH5" s="1086" t="s">
        <v>379</v>
      </c>
      <c r="CI5" s="1087"/>
      <c r="CJ5" s="1087"/>
      <c r="CK5" s="1087"/>
      <c r="CL5" s="1088"/>
      <c r="CM5" s="1086" t="s">
        <v>380</v>
      </c>
      <c r="CN5" s="1087"/>
      <c r="CO5" s="1087"/>
      <c r="CP5" s="1087"/>
      <c r="CQ5" s="1088"/>
      <c r="CR5" s="1086" t="s">
        <v>381</v>
      </c>
      <c r="CS5" s="1087"/>
      <c r="CT5" s="1087"/>
      <c r="CU5" s="1087"/>
      <c r="CV5" s="1088"/>
      <c r="CW5" s="1086" t="s">
        <v>382</v>
      </c>
      <c r="CX5" s="1087"/>
      <c r="CY5" s="1087"/>
      <c r="CZ5" s="1087"/>
      <c r="DA5" s="1088"/>
      <c r="DB5" s="1086" t="s">
        <v>383</v>
      </c>
      <c r="DC5" s="1087"/>
      <c r="DD5" s="1087"/>
      <c r="DE5" s="1087"/>
      <c r="DF5" s="1088"/>
      <c r="DG5" s="1180" t="s">
        <v>384</v>
      </c>
      <c r="DH5" s="1181"/>
      <c r="DI5" s="1181"/>
      <c r="DJ5" s="1181"/>
      <c r="DK5" s="1182"/>
      <c r="DL5" s="1180" t="s">
        <v>385</v>
      </c>
      <c r="DM5" s="1181"/>
      <c r="DN5" s="1181"/>
      <c r="DO5" s="1181"/>
      <c r="DP5" s="1182"/>
      <c r="DQ5" s="1086" t="s">
        <v>386</v>
      </c>
      <c r="DR5" s="1087"/>
      <c r="DS5" s="1087"/>
      <c r="DT5" s="1087"/>
      <c r="DU5" s="1088"/>
      <c r="DV5" s="1086" t="s">
        <v>377</v>
      </c>
      <c r="DW5" s="1087"/>
      <c r="DX5" s="1087"/>
      <c r="DY5" s="1087"/>
      <c r="DZ5" s="1102"/>
      <c r="EA5" s="250"/>
    </row>
    <row r="6" spans="1:131" s="251" customFormat="1" ht="26.25" customHeight="1" thickBot="1">
      <c r="A6" s="1083"/>
      <c r="B6" s="1084"/>
      <c r="C6" s="1084"/>
      <c r="D6" s="1084"/>
      <c r="E6" s="1084"/>
      <c r="F6" s="1084"/>
      <c r="G6" s="1084"/>
      <c r="H6" s="1084"/>
      <c r="I6" s="1084"/>
      <c r="J6" s="1084"/>
      <c r="K6" s="1084"/>
      <c r="L6" s="1084"/>
      <c r="M6" s="1084"/>
      <c r="N6" s="1084"/>
      <c r="O6" s="1084"/>
      <c r="P6" s="1085"/>
      <c r="Q6" s="1089"/>
      <c r="R6" s="1090"/>
      <c r="S6" s="1090"/>
      <c r="T6" s="1090"/>
      <c r="U6" s="1091"/>
      <c r="V6" s="1089"/>
      <c r="W6" s="1090"/>
      <c r="X6" s="1090"/>
      <c r="Y6" s="1090"/>
      <c r="Z6" s="1091"/>
      <c r="AA6" s="1089"/>
      <c r="AB6" s="1090"/>
      <c r="AC6" s="1090"/>
      <c r="AD6" s="1090"/>
      <c r="AE6" s="1090"/>
      <c r="AF6" s="1196"/>
      <c r="AG6" s="1090"/>
      <c r="AH6" s="1090"/>
      <c r="AI6" s="1090"/>
      <c r="AJ6" s="1103"/>
      <c r="AK6" s="1090"/>
      <c r="AL6" s="1090"/>
      <c r="AM6" s="1090"/>
      <c r="AN6" s="1090"/>
      <c r="AO6" s="1091"/>
      <c r="AP6" s="1089"/>
      <c r="AQ6" s="1090"/>
      <c r="AR6" s="1090"/>
      <c r="AS6" s="1090"/>
      <c r="AT6" s="1091"/>
      <c r="AU6" s="1089"/>
      <c r="AV6" s="1090"/>
      <c r="AW6" s="1090"/>
      <c r="AX6" s="1090"/>
      <c r="AY6" s="1103"/>
      <c r="AZ6" s="248"/>
      <c r="BA6" s="248"/>
      <c r="BB6" s="248"/>
      <c r="BC6" s="248"/>
      <c r="BD6" s="248"/>
      <c r="BE6" s="249"/>
      <c r="BF6" s="249"/>
      <c r="BG6" s="249"/>
      <c r="BH6" s="249"/>
      <c r="BI6" s="249"/>
      <c r="BJ6" s="249"/>
      <c r="BK6" s="249"/>
      <c r="BL6" s="249"/>
      <c r="BM6" s="249"/>
      <c r="BN6" s="249"/>
      <c r="BO6" s="249"/>
      <c r="BP6" s="249"/>
      <c r="BQ6" s="1083"/>
      <c r="BR6" s="1084"/>
      <c r="BS6" s="1084"/>
      <c r="BT6" s="1084"/>
      <c r="BU6" s="1084"/>
      <c r="BV6" s="1084"/>
      <c r="BW6" s="1084"/>
      <c r="BX6" s="1084"/>
      <c r="BY6" s="1084"/>
      <c r="BZ6" s="1084"/>
      <c r="CA6" s="1084"/>
      <c r="CB6" s="1084"/>
      <c r="CC6" s="1084"/>
      <c r="CD6" s="1084"/>
      <c r="CE6" s="1084"/>
      <c r="CF6" s="1084"/>
      <c r="CG6" s="1085"/>
      <c r="CH6" s="1089"/>
      <c r="CI6" s="1090"/>
      <c r="CJ6" s="1090"/>
      <c r="CK6" s="1090"/>
      <c r="CL6" s="1091"/>
      <c r="CM6" s="1089"/>
      <c r="CN6" s="1090"/>
      <c r="CO6" s="1090"/>
      <c r="CP6" s="1090"/>
      <c r="CQ6" s="1091"/>
      <c r="CR6" s="1089"/>
      <c r="CS6" s="1090"/>
      <c r="CT6" s="1090"/>
      <c r="CU6" s="1090"/>
      <c r="CV6" s="1091"/>
      <c r="CW6" s="1089"/>
      <c r="CX6" s="1090"/>
      <c r="CY6" s="1090"/>
      <c r="CZ6" s="1090"/>
      <c r="DA6" s="1091"/>
      <c r="DB6" s="1089"/>
      <c r="DC6" s="1090"/>
      <c r="DD6" s="1090"/>
      <c r="DE6" s="1090"/>
      <c r="DF6" s="1091"/>
      <c r="DG6" s="1183"/>
      <c r="DH6" s="1184"/>
      <c r="DI6" s="1184"/>
      <c r="DJ6" s="1184"/>
      <c r="DK6" s="1185"/>
      <c r="DL6" s="1183"/>
      <c r="DM6" s="1184"/>
      <c r="DN6" s="1184"/>
      <c r="DO6" s="1184"/>
      <c r="DP6" s="1185"/>
      <c r="DQ6" s="1089"/>
      <c r="DR6" s="1090"/>
      <c r="DS6" s="1090"/>
      <c r="DT6" s="1090"/>
      <c r="DU6" s="1091"/>
      <c r="DV6" s="1089"/>
      <c r="DW6" s="1090"/>
      <c r="DX6" s="1090"/>
      <c r="DY6" s="1090"/>
      <c r="DZ6" s="1103"/>
      <c r="EA6" s="250"/>
    </row>
    <row r="7" spans="1:131" s="251" customFormat="1" ht="26.25" customHeight="1" thickTop="1">
      <c r="A7" s="254">
        <v>1</v>
      </c>
      <c r="B7" s="1133" t="s">
        <v>387</v>
      </c>
      <c r="C7" s="1134"/>
      <c r="D7" s="1134"/>
      <c r="E7" s="1134"/>
      <c r="F7" s="1134"/>
      <c r="G7" s="1134"/>
      <c r="H7" s="1134"/>
      <c r="I7" s="1134"/>
      <c r="J7" s="1134"/>
      <c r="K7" s="1134"/>
      <c r="L7" s="1134"/>
      <c r="M7" s="1134"/>
      <c r="N7" s="1134"/>
      <c r="O7" s="1134"/>
      <c r="P7" s="1135"/>
      <c r="Q7" s="1186">
        <v>6760</v>
      </c>
      <c r="R7" s="1187"/>
      <c r="S7" s="1187"/>
      <c r="T7" s="1187"/>
      <c r="U7" s="1187"/>
      <c r="V7" s="1187">
        <v>6688</v>
      </c>
      <c r="W7" s="1187"/>
      <c r="X7" s="1187"/>
      <c r="Y7" s="1187"/>
      <c r="Z7" s="1187"/>
      <c r="AA7" s="1187">
        <v>72</v>
      </c>
      <c r="AB7" s="1187"/>
      <c r="AC7" s="1187"/>
      <c r="AD7" s="1187"/>
      <c r="AE7" s="1188"/>
      <c r="AF7" s="1189">
        <v>57</v>
      </c>
      <c r="AG7" s="1190"/>
      <c r="AH7" s="1190"/>
      <c r="AI7" s="1190"/>
      <c r="AJ7" s="1191"/>
      <c r="AK7" s="1173">
        <v>191</v>
      </c>
      <c r="AL7" s="1174"/>
      <c r="AM7" s="1174"/>
      <c r="AN7" s="1174"/>
      <c r="AO7" s="1174"/>
      <c r="AP7" s="1174">
        <v>7955</v>
      </c>
      <c r="AQ7" s="1174"/>
      <c r="AR7" s="1174"/>
      <c r="AS7" s="1174"/>
      <c r="AT7" s="1174"/>
      <c r="AU7" s="1175"/>
      <c r="AV7" s="1175"/>
      <c r="AW7" s="1175"/>
      <c r="AX7" s="1175"/>
      <c r="AY7" s="1176"/>
      <c r="AZ7" s="248"/>
      <c r="BA7" s="248"/>
      <c r="BB7" s="248"/>
      <c r="BC7" s="248"/>
      <c r="BD7" s="248"/>
      <c r="BE7" s="249"/>
      <c r="BF7" s="249"/>
      <c r="BG7" s="249"/>
      <c r="BH7" s="249"/>
      <c r="BI7" s="249"/>
      <c r="BJ7" s="249"/>
      <c r="BK7" s="249"/>
      <c r="BL7" s="249"/>
      <c r="BM7" s="249"/>
      <c r="BN7" s="249"/>
      <c r="BO7" s="249"/>
      <c r="BP7" s="249"/>
      <c r="BQ7" s="255">
        <v>1</v>
      </c>
      <c r="BR7" s="256" t="s">
        <v>585</v>
      </c>
      <c r="BS7" s="1177" t="s">
        <v>586</v>
      </c>
      <c r="BT7" s="1178"/>
      <c r="BU7" s="1178"/>
      <c r="BV7" s="1178"/>
      <c r="BW7" s="1178"/>
      <c r="BX7" s="1178"/>
      <c r="BY7" s="1178"/>
      <c r="BZ7" s="1178"/>
      <c r="CA7" s="1178"/>
      <c r="CB7" s="1178"/>
      <c r="CC7" s="1178"/>
      <c r="CD7" s="1178"/>
      <c r="CE7" s="1178"/>
      <c r="CF7" s="1178"/>
      <c r="CG7" s="1179"/>
      <c r="CH7" s="1170">
        <v>5</v>
      </c>
      <c r="CI7" s="1171"/>
      <c r="CJ7" s="1171"/>
      <c r="CK7" s="1171"/>
      <c r="CL7" s="1172"/>
      <c r="CM7" s="1170">
        <v>192</v>
      </c>
      <c r="CN7" s="1171"/>
      <c r="CO7" s="1171"/>
      <c r="CP7" s="1171"/>
      <c r="CQ7" s="1172"/>
      <c r="CR7" s="1170">
        <v>37</v>
      </c>
      <c r="CS7" s="1171"/>
      <c r="CT7" s="1171"/>
      <c r="CU7" s="1171"/>
      <c r="CV7" s="1172"/>
      <c r="CW7" s="1170">
        <v>1</v>
      </c>
      <c r="CX7" s="1171"/>
      <c r="CY7" s="1171"/>
      <c r="CZ7" s="1171"/>
      <c r="DA7" s="1172"/>
      <c r="DB7" s="1170">
        <v>30</v>
      </c>
      <c r="DC7" s="1171"/>
      <c r="DD7" s="1171"/>
      <c r="DE7" s="1171"/>
      <c r="DF7" s="1172"/>
      <c r="DG7" s="1170" t="s">
        <v>588</v>
      </c>
      <c r="DH7" s="1171"/>
      <c r="DI7" s="1171"/>
      <c r="DJ7" s="1171"/>
      <c r="DK7" s="1172"/>
      <c r="DL7" s="1170" t="s">
        <v>588</v>
      </c>
      <c r="DM7" s="1171"/>
      <c r="DN7" s="1171"/>
      <c r="DO7" s="1171"/>
      <c r="DP7" s="1172"/>
      <c r="DQ7" s="1170" t="s">
        <v>588</v>
      </c>
      <c r="DR7" s="1171"/>
      <c r="DS7" s="1171"/>
      <c r="DT7" s="1171"/>
      <c r="DU7" s="1172"/>
      <c r="DV7" s="1197"/>
      <c r="DW7" s="1198"/>
      <c r="DX7" s="1198"/>
      <c r="DY7" s="1198"/>
      <c r="DZ7" s="1199"/>
      <c r="EA7" s="250"/>
    </row>
    <row r="8" spans="1:131" s="251" customFormat="1" ht="26.25" customHeight="1">
      <c r="A8" s="257">
        <v>2</v>
      </c>
      <c r="B8" s="1122"/>
      <c r="C8" s="1123"/>
      <c r="D8" s="1123"/>
      <c r="E8" s="1123"/>
      <c r="F8" s="1123"/>
      <c r="G8" s="1123"/>
      <c r="H8" s="1123"/>
      <c r="I8" s="1123"/>
      <c r="J8" s="1123"/>
      <c r="K8" s="1123"/>
      <c r="L8" s="1123"/>
      <c r="M8" s="1123"/>
      <c r="N8" s="1123"/>
      <c r="O8" s="1123"/>
      <c r="P8" s="1124"/>
      <c r="Q8" s="1128"/>
      <c r="R8" s="1129"/>
      <c r="S8" s="1129"/>
      <c r="T8" s="1129"/>
      <c r="U8" s="1129"/>
      <c r="V8" s="1129"/>
      <c r="W8" s="1129"/>
      <c r="X8" s="1129"/>
      <c r="Y8" s="1129"/>
      <c r="Z8" s="1129"/>
      <c r="AA8" s="1129"/>
      <c r="AB8" s="1129"/>
      <c r="AC8" s="1129"/>
      <c r="AD8" s="1129"/>
      <c r="AE8" s="1130"/>
      <c r="AF8" s="1104"/>
      <c r="AG8" s="1105"/>
      <c r="AH8" s="1105"/>
      <c r="AI8" s="1105"/>
      <c r="AJ8" s="1106"/>
      <c r="AK8" s="1168"/>
      <c r="AL8" s="1169"/>
      <c r="AM8" s="1169"/>
      <c r="AN8" s="1169"/>
      <c r="AO8" s="1169"/>
      <c r="AP8" s="1169"/>
      <c r="AQ8" s="1169"/>
      <c r="AR8" s="1169"/>
      <c r="AS8" s="1169"/>
      <c r="AT8" s="1169"/>
      <c r="AU8" s="1166"/>
      <c r="AV8" s="1166"/>
      <c r="AW8" s="1166"/>
      <c r="AX8" s="1166"/>
      <c r="AY8" s="1167"/>
      <c r="AZ8" s="248"/>
      <c r="BA8" s="248"/>
      <c r="BB8" s="248"/>
      <c r="BC8" s="248"/>
      <c r="BD8" s="248"/>
      <c r="BE8" s="249"/>
      <c r="BF8" s="249"/>
      <c r="BG8" s="249"/>
      <c r="BH8" s="249"/>
      <c r="BI8" s="249"/>
      <c r="BJ8" s="249"/>
      <c r="BK8" s="249"/>
      <c r="BL8" s="249"/>
      <c r="BM8" s="249"/>
      <c r="BN8" s="249"/>
      <c r="BO8" s="249"/>
      <c r="BP8" s="249"/>
      <c r="BQ8" s="258">
        <v>2</v>
      </c>
      <c r="BR8" s="259" t="s">
        <v>585</v>
      </c>
      <c r="BS8" s="1099" t="s">
        <v>587</v>
      </c>
      <c r="BT8" s="1100"/>
      <c r="BU8" s="1100"/>
      <c r="BV8" s="1100"/>
      <c r="BW8" s="1100"/>
      <c r="BX8" s="1100"/>
      <c r="BY8" s="1100"/>
      <c r="BZ8" s="1100"/>
      <c r="CA8" s="1100"/>
      <c r="CB8" s="1100"/>
      <c r="CC8" s="1100"/>
      <c r="CD8" s="1100"/>
      <c r="CE8" s="1100"/>
      <c r="CF8" s="1100"/>
      <c r="CG8" s="1101"/>
      <c r="CH8" s="1074">
        <v>5</v>
      </c>
      <c r="CI8" s="1075"/>
      <c r="CJ8" s="1075"/>
      <c r="CK8" s="1075"/>
      <c r="CL8" s="1076"/>
      <c r="CM8" s="1074">
        <v>255</v>
      </c>
      <c r="CN8" s="1075"/>
      <c r="CO8" s="1075"/>
      <c r="CP8" s="1075"/>
      <c r="CQ8" s="1076"/>
      <c r="CR8" s="1074">
        <v>53</v>
      </c>
      <c r="CS8" s="1075"/>
      <c r="CT8" s="1075"/>
      <c r="CU8" s="1075"/>
      <c r="CV8" s="1076"/>
      <c r="CW8" s="1074" t="s">
        <v>588</v>
      </c>
      <c r="CX8" s="1075"/>
      <c r="CY8" s="1075"/>
      <c r="CZ8" s="1075"/>
      <c r="DA8" s="1076"/>
      <c r="DB8" s="1074" t="s">
        <v>588</v>
      </c>
      <c r="DC8" s="1075"/>
      <c r="DD8" s="1075"/>
      <c r="DE8" s="1075"/>
      <c r="DF8" s="1076"/>
      <c r="DG8" s="1074" t="s">
        <v>588</v>
      </c>
      <c r="DH8" s="1075"/>
      <c r="DI8" s="1075"/>
      <c r="DJ8" s="1075"/>
      <c r="DK8" s="1076"/>
      <c r="DL8" s="1074">
        <v>6</v>
      </c>
      <c r="DM8" s="1075"/>
      <c r="DN8" s="1075"/>
      <c r="DO8" s="1075"/>
      <c r="DP8" s="1076"/>
      <c r="DQ8" s="1074">
        <v>1</v>
      </c>
      <c r="DR8" s="1075"/>
      <c r="DS8" s="1075"/>
      <c r="DT8" s="1075"/>
      <c r="DU8" s="1076"/>
      <c r="DV8" s="1077"/>
      <c r="DW8" s="1078"/>
      <c r="DX8" s="1078"/>
      <c r="DY8" s="1078"/>
      <c r="DZ8" s="1079"/>
      <c r="EA8" s="250"/>
    </row>
    <row r="9" spans="1:131" s="251" customFormat="1" ht="26.25" customHeight="1">
      <c r="A9" s="257">
        <v>3</v>
      </c>
      <c r="B9" s="1122"/>
      <c r="C9" s="1123"/>
      <c r="D9" s="1123"/>
      <c r="E9" s="1123"/>
      <c r="F9" s="1123"/>
      <c r="G9" s="1123"/>
      <c r="H9" s="1123"/>
      <c r="I9" s="1123"/>
      <c r="J9" s="1123"/>
      <c r="K9" s="1123"/>
      <c r="L9" s="1123"/>
      <c r="M9" s="1123"/>
      <c r="N9" s="1123"/>
      <c r="O9" s="1123"/>
      <c r="P9" s="1124"/>
      <c r="Q9" s="1128"/>
      <c r="R9" s="1129"/>
      <c r="S9" s="1129"/>
      <c r="T9" s="1129"/>
      <c r="U9" s="1129"/>
      <c r="V9" s="1129"/>
      <c r="W9" s="1129"/>
      <c r="X9" s="1129"/>
      <c r="Y9" s="1129"/>
      <c r="Z9" s="1129"/>
      <c r="AA9" s="1129"/>
      <c r="AB9" s="1129"/>
      <c r="AC9" s="1129"/>
      <c r="AD9" s="1129"/>
      <c r="AE9" s="1130"/>
      <c r="AF9" s="1104"/>
      <c r="AG9" s="1105"/>
      <c r="AH9" s="1105"/>
      <c r="AI9" s="1105"/>
      <c r="AJ9" s="1106"/>
      <c r="AK9" s="1168"/>
      <c r="AL9" s="1169"/>
      <c r="AM9" s="1169"/>
      <c r="AN9" s="1169"/>
      <c r="AO9" s="1169"/>
      <c r="AP9" s="1169"/>
      <c r="AQ9" s="1169"/>
      <c r="AR9" s="1169"/>
      <c r="AS9" s="1169"/>
      <c r="AT9" s="1169"/>
      <c r="AU9" s="1166"/>
      <c r="AV9" s="1166"/>
      <c r="AW9" s="1166"/>
      <c r="AX9" s="1166"/>
      <c r="AY9" s="1167"/>
      <c r="AZ9" s="248"/>
      <c r="BA9" s="248"/>
      <c r="BB9" s="248"/>
      <c r="BC9" s="248"/>
      <c r="BD9" s="248"/>
      <c r="BE9" s="249"/>
      <c r="BF9" s="249"/>
      <c r="BG9" s="249"/>
      <c r="BH9" s="249"/>
      <c r="BI9" s="249"/>
      <c r="BJ9" s="249"/>
      <c r="BK9" s="249"/>
      <c r="BL9" s="249"/>
      <c r="BM9" s="249"/>
      <c r="BN9" s="249"/>
      <c r="BO9" s="249"/>
      <c r="BP9" s="249"/>
      <c r="BQ9" s="258">
        <v>3</v>
      </c>
      <c r="BR9" s="259"/>
      <c r="BS9" s="1099"/>
      <c r="BT9" s="1100"/>
      <c r="BU9" s="1100"/>
      <c r="BV9" s="1100"/>
      <c r="BW9" s="1100"/>
      <c r="BX9" s="1100"/>
      <c r="BY9" s="1100"/>
      <c r="BZ9" s="1100"/>
      <c r="CA9" s="1100"/>
      <c r="CB9" s="1100"/>
      <c r="CC9" s="1100"/>
      <c r="CD9" s="1100"/>
      <c r="CE9" s="1100"/>
      <c r="CF9" s="1100"/>
      <c r="CG9" s="1101"/>
      <c r="CH9" s="1074"/>
      <c r="CI9" s="1075"/>
      <c r="CJ9" s="1075"/>
      <c r="CK9" s="1075"/>
      <c r="CL9" s="1076"/>
      <c r="CM9" s="1074"/>
      <c r="CN9" s="1075"/>
      <c r="CO9" s="1075"/>
      <c r="CP9" s="1075"/>
      <c r="CQ9" s="1076"/>
      <c r="CR9" s="1074"/>
      <c r="CS9" s="1075"/>
      <c r="CT9" s="1075"/>
      <c r="CU9" s="1075"/>
      <c r="CV9" s="1076"/>
      <c r="CW9" s="1074"/>
      <c r="CX9" s="1075"/>
      <c r="CY9" s="1075"/>
      <c r="CZ9" s="1075"/>
      <c r="DA9" s="1076"/>
      <c r="DB9" s="1074"/>
      <c r="DC9" s="1075"/>
      <c r="DD9" s="1075"/>
      <c r="DE9" s="1075"/>
      <c r="DF9" s="1076"/>
      <c r="DG9" s="1074"/>
      <c r="DH9" s="1075"/>
      <c r="DI9" s="1075"/>
      <c r="DJ9" s="1075"/>
      <c r="DK9" s="1076"/>
      <c r="DL9" s="1074"/>
      <c r="DM9" s="1075"/>
      <c r="DN9" s="1075"/>
      <c r="DO9" s="1075"/>
      <c r="DP9" s="1076"/>
      <c r="DQ9" s="1074"/>
      <c r="DR9" s="1075"/>
      <c r="DS9" s="1075"/>
      <c r="DT9" s="1075"/>
      <c r="DU9" s="1076"/>
      <c r="DV9" s="1077"/>
      <c r="DW9" s="1078"/>
      <c r="DX9" s="1078"/>
      <c r="DY9" s="1078"/>
      <c r="DZ9" s="1079"/>
      <c r="EA9" s="250"/>
    </row>
    <row r="10" spans="1:131" s="251" customFormat="1" ht="26.25" customHeight="1">
      <c r="A10" s="257">
        <v>4</v>
      </c>
      <c r="B10" s="1122"/>
      <c r="C10" s="1123"/>
      <c r="D10" s="1123"/>
      <c r="E10" s="1123"/>
      <c r="F10" s="1123"/>
      <c r="G10" s="1123"/>
      <c r="H10" s="1123"/>
      <c r="I10" s="1123"/>
      <c r="J10" s="1123"/>
      <c r="K10" s="1123"/>
      <c r="L10" s="1123"/>
      <c r="M10" s="1123"/>
      <c r="N10" s="1123"/>
      <c r="O10" s="1123"/>
      <c r="P10" s="1124"/>
      <c r="Q10" s="1128"/>
      <c r="R10" s="1129"/>
      <c r="S10" s="1129"/>
      <c r="T10" s="1129"/>
      <c r="U10" s="1129"/>
      <c r="V10" s="1129"/>
      <c r="W10" s="1129"/>
      <c r="X10" s="1129"/>
      <c r="Y10" s="1129"/>
      <c r="Z10" s="1129"/>
      <c r="AA10" s="1129"/>
      <c r="AB10" s="1129"/>
      <c r="AC10" s="1129"/>
      <c r="AD10" s="1129"/>
      <c r="AE10" s="1130"/>
      <c r="AF10" s="1104"/>
      <c r="AG10" s="1105"/>
      <c r="AH10" s="1105"/>
      <c r="AI10" s="1105"/>
      <c r="AJ10" s="1106"/>
      <c r="AK10" s="1168"/>
      <c r="AL10" s="1169"/>
      <c r="AM10" s="1169"/>
      <c r="AN10" s="1169"/>
      <c r="AO10" s="1169"/>
      <c r="AP10" s="1169"/>
      <c r="AQ10" s="1169"/>
      <c r="AR10" s="1169"/>
      <c r="AS10" s="1169"/>
      <c r="AT10" s="1169"/>
      <c r="AU10" s="1166"/>
      <c r="AV10" s="1166"/>
      <c r="AW10" s="1166"/>
      <c r="AX10" s="1166"/>
      <c r="AY10" s="1167"/>
      <c r="AZ10" s="248"/>
      <c r="BA10" s="248"/>
      <c r="BB10" s="248"/>
      <c r="BC10" s="248"/>
      <c r="BD10" s="248"/>
      <c r="BE10" s="249"/>
      <c r="BF10" s="249"/>
      <c r="BG10" s="249"/>
      <c r="BH10" s="249"/>
      <c r="BI10" s="249"/>
      <c r="BJ10" s="249"/>
      <c r="BK10" s="249"/>
      <c r="BL10" s="249"/>
      <c r="BM10" s="249"/>
      <c r="BN10" s="249"/>
      <c r="BO10" s="249"/>
      <c r="BP10" s="249"/>
      <c r="BQ10" s="258">
        <v>4</v>
      </c>
      <c r="BR10" s="259"/>
      <c r="BS10" s="1099"/>
      <c r="BT10" s="1100"/>
      <c r="BU10" s="1100"/>
      <c r="BV10" s="1100"/>
      <c r="BW10" s="1100"/>
      <c r="BX10" s="1100"/>
      <c r="BY10" s="1100"/>
      <c r="BZ10" s="1100"/>
      <c r="CA10" s="1100"/>
      <c r="CB10" s="1100"/>
      <c r="CC10" s="1100"/>
      <c r="CD10" s="1100"/>
      <c r="CE10" s="1100"/>
      <c r="CF10" s="1100"/>
      <c r="CG10" s="1101"/>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7"/>
      <c r="DW10" s="1078"/>
      <c r="DX10" s="1078"/>
      <c r="DY10" s="1078"/>
      <c r="DZ10" s="1079"/>
      <c r="EA10" s="250"/>
    </row>
    <row r="11" spans="1:131" s="251" customFormat="1" ht="26.25" customHeight="1">
      <c r="A11" s="257">
        <v>5</v>
      </c>
      <c r="B11" s="1122"/>
      <c r="C11" s="1123"/>
      <c r="D11" s="1123"/>
      <c r="E11" s="1123"/>
      <c r="F11" s="1123"/>
      <c r="G11" s="1123"/>
      <c r="H11" s="1123"/>
      <c r="I11" s="1123"/>
      <c r="J11" s="1123"/>
      <c r="K11" s="1123"/>
      <c r="L11" s="1123"/>
      <c r="M11" s="1123"/>
      <c r="N11" s="1123"/>
      <c r="O11" s="1123"/>
      <c r="P11" s="1124"/>
      <c r="Q11" s="1128"/>
      <c r="R11" s="1129"/>
      <c r="S11" s="1129"/>
      <c r="T11" s="1129"/>
      <c r="U11" s="1129"/>
      <c r="V11" s="1129"/>
      <c r="W11" s="1129"/>
      <c r="X11" s="1129"/>
      <c r="Y11" s="1129"/>
      <c r="Z11" s="1129"/>
      <c r="AA11" s="1129"/>
      <c r="AB11" s="1129"/>
      <c r="AC11" s="1129"/>
      <c r="AD11" s="1129"/>
      <c r="AE11" s="1130"/>
      <c r="AF11" s="1104"/>
      <c r="AG11" s="1105"/>
      <c r="AH11" s="1105"/>
      <c r="AI11" s="1105"/>
      <c r="AJ11" s="1106"/>
      <c r="AK11" s="1168"/>
      <c r="AL11" s="1169"/>
      <c r="AM11" s="1169"/>
      <c r="AN11" s="1169"/>
      <c r="AO11" s="1169"/>
      <c r="AP11" s="1169"/>
      <c r="AQ11" s="1169"/>
      <c r="AR11" s="1169"/>
      <c r="AS11" s="1169"/>
      <c r="AT11" s="1169"/>
      <c r="AU11" s="1166"/>
      <c r="AV11" s="1166"/>
      <c r="AW11" s="1166"/>
      <c r="AX11" s="1166"/>
      <c r="AY11" s="1167"/>
      <c r="AZ11" s="248"/>
      <c r="BA11" s="248"/>
      <c r="BB11" s="248"/>
      <c r="BC11" s="248"/>
      <c r="BD11" s="248"/>
      <c r="BE11" s="249"/>
      <c r="BF11" s="249"/>
      <c r="BG11" s="249"/>
      <c r="BH11" s="249"/>
      <c r="BI11" s="249"/>
      <c r="BJ11" s="249"/>
      <c r="BK11" s="249"/>
      <c r="BL11" s="249"/>
      <c r="BM11" s="249"/>
      <c r="BN11" s="249"/>
      <c r="BO11" s="249"/>
      <c r="BP11" s="249"/>
      <c r="BQ11" s="258">
        <v>5</v>
      </c>
      <c r="BR11" s="259"/>
      <c r="BS11" s="1099"/>
      <c r="BT11" s="1100"/>
      <c r="BU11" s="1100"/>
      <c r="BV11" s="1100"/>
      <c r="BW11" s="1100"/>
      <c r="BX11" s="1100"/>
      <c r="BY11" s="1100"/>
      <c r="BZ11" s="1100"/>
      <c r="CA11" s="1100"/>
      <c r="CB11" s="1100"/>
      <c r="CC11" s="1100"/>
      <c r="CD11" s="1100"/>
      <c r="CE11" s="1100"/>
      <c r="CF11" s="1100"/>
      <c r="CG11" s="1101"/>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7"/>
      <c r="DW11" s="1078"/>
      <c r="DX11" s="1078"/>
      <c r="DY11" s="1078"/>
      <c r="DZ11" s="1079"/>
      <c r="EA11" s="250"/>
    </row>
    <row r="12" spans="1:131" s="251" customFormat="1" ht="26.25" customHeight="1">
      <c r="A12" s="257">
        <v>6</v>
      </c>
      <c r="B12" s="1122"/>
      <c r="C12" s="1123"/>
      <c r="D12" s="1123"/>
      <c r="E12" s="1123"/>
      <c r="F12" s="1123"/>
      <c r="G12" s="1123"/>
      <c r="H12" s="1123"/>
      <c r="I12" s="1123"/>
      <c r="J12" s="1123"/>
      <c r="K12" s="1123"/>
      <c r="L12" s="1123"/>
      <c r="M12" s="1123"/>
      <c r="N12" s="1123"/>
      <c r="O12" s="1123"/>
      <c r="P12" s="1124"/>
      <c r="Q12" s="1128"/>
      <c r="R12" s="1129"/>
      <c r="S12" s="1129"/>
      <c r="T12" s="1129"/>
      <c r="U12" s="1129"/>
      <c r="V12" s="1129"/>
      <c r="W12" s="1129"/>
      <c r="X12" s="1129"/>
      <c r="Y12" s="1129"/>
      <c r="Z12" s="1129"/>
      <c r="AA12" s="1129"/>
      <c r="AB12" s="1129"/>
      <c r="AC12" s="1129"/>
      <c r="AD12" s="1129"/>
      <c r="AE12" s="1130"/>
      <c r="AF12" s="1104"/>
      <c r="AG12" s="1105"/>
      <c r="AH12" s="1105"/>
      <c r="AI12" s="1105"/>
      <c r="AJ12" s="1106"/>
      <c r="AK12" s="1168"/>
      <c r="AL12" s="1169"/>
      <c r="AM12" s="1169"/>
      <c r="AN12" s="1169"/>
      <c r="AO12" s="1169"/>
      <c r="AP12" s="1169"/>
      <c r="AQ12" s="1169"/>
      <c r="AR12" s="1169"/>
      <c r="AS12" s="1169"/>
      <c r="AT12" s="1169"/>
      <c r="AU12" s="1166"/>
      <c r="AV12" s="1166"/>
      <c r="AW12" s="1166"/>
      <c r="AX12" s="1166"/>
      <c r="AY12" s="1167"/>
      <c r="AZ12" s="248"/>
      <c r="BA12" s="248"/>
      <c r="BB12" s="248"/>
      <c r="BC12" s="248"/>
      <c r="BD12" s="248"/>
      <c r="BE12" s="249"/>
      <c r="BF12" s="249"/>
      <c r="BG12" s="249"/>
      <c r="BH12" s="249"/>
      <c r="BI12" s="249"/>
      <c r="BJ12" s="249"/>
      <c r="BK12" s="249"/>
      <c r="BL12" s="249"/>
      <c r="BM12" s="249"/>
      <c r="BN12" s="249"/>
      <c r="BO12" s="249"/>
      <c r="BP12" s="249"/>
      <c r="BQ12" s="258">
        <v>6</v>
      </c>
      <c r="BR12" s="259"/>
      <c r="BS12" s="1099"/>
      <c r="BT12" s="1100"/>
      <c r="BU12" s="1100"/>
      <c r="BV12" s="1100"/>
      <c r="BW12" s="1100"/>
      <c r="BX12" s="1100"/>
      <c r="BY12" s="1100"/>
      <c r="BZ12" s="1100"/>
      <c r="CA12" s="1100"/>
      <c r="CB12" s="1100"/>
      <c r="CC12" s="1100"/>
      <c r="CD12" s="1100"/>
      <c r="CE12" s="1100"/>
      <c r="CF12" s="1100"/>
      <c r="CG12" s="1101"/>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7"/>
      <c r="DW12" s="1078"/>
      <c r="DX12" s="1078"/>
      <c r="DY12" s="1078"/>
      <c r="DZ12" s="1079"/>
      <c r="EA12" s="250"/>
    </row>
    <row r="13" spans="1:131" s="251" customFormat="1" ht="26.25" customHeight="1">
      <c r="A13" s="257">
        <v>7</v>
      </c>
      <c r="B13" s="1122"/>
      <c r="C13" s="1123"/>
      <c r="D13" s="1123"/>
      <c r="E13" s="1123"/>
      <c r="F13" s="1123"/>
      <c r="G13" s="1123"/>
      <c r="H13" s="1123"/>
      <c r="I13" s="1123"/>
      <c r="J13" s="1123"/>
      <c r="K13" s="1123"/>
      <c r="L13" s="1123"/>
      <c r="M13" s="1123"/>
      <c r="N13" s="1123"/>
      <c r="O13" s="1123"/>
      <c r="P13" s="1124"/>
      <c r="Q13" s="1128"/>
      <c r="R13" s="1129"/>
      <c r="S13" s="1129"/>
      <c r="T13" s="1129"/>
      <c r="U13" s="1129"/>
      <c r="V13" s="1129"/>
      <c r="W13" s="1129"/>
      <c r="X13" s="1129"/>
      <c r="Y13" s="1129"/>
      <c r="Z13" s="1129"/>
      <c r="AA13" s="1129"/>
      <c r="AB13" s="1129"/>
      <c r="AC13" s="1129"/>
      <c r="AD13" s="1129"/>
      <c r="AE13" s="1130"/>
      <c r="AF13" s="1104"/>
      <c r="AG13" s="1105"/>
      <c r="AH13" s="1105"/>
      <c r="AI13" s="1105"/>
      <c r="AJ13" s="1106"/>
      <c r="AK13" s="1168"/>
      <c r="AL13" s="1169"/>
      <c r="AM13" s="1169"/>
      <c r="AN13" s="1169"/>
      <c r="AO13" s="1169"/>
      <c r="AP13" s="1169"/>
      <c r="AQ13" s="1169"/>
      <c r="AR13" s="1169"/>
      <c r="AS13" s="1169"/>
      <c r="AT13" s="1169"/>
      <c r="AU13" s="1166"/>
      <c r="AV13" s="1166"/>
      <c r="AW13" s="1166"/>
      <c r="AX13" s="1166"/>
      <c r="AY13" s="1167"/>
      <c r="AZ13" s="248"/>
      <c r="BA13" s="248"/>
      <c r="BB13" s="248"/>
      <c r="BC13" s="248"/>
      <c r="BD13" s="248"/>
      <c r="BE13" s="249"/>
      <c r="BF13" s="249"/>
      <c r="BG13" s="249"/>
      <c r="BH13" s="249"/>
      <c r="BI13" s="249"/>
      <c r="BJ13" s="249"/>
      <c r="BK13" s="249"/>
      <c r="BL13" s="249"/>
      <c r="BM13" s="249"/>
      <c r="BN13" s="249"/>
      <c r="BO13" s="249"/>
      <c r="BP13" s="249"/>
      <c r="BQ13" s="258">
        <v>7</v>
      </c>
      <c r="BR13" s="259"/>
      <c r="BS13" s="1099"/>
      <c r="BT13" s="1100"/>
      <c r="BU13" s="1100"/>
      <c r="BV13" s="1100"/>
      <c r="BW13" s="1100"/>
      <c r="BX13" s="1100"/>
      <c r="BY13" s="1100"/>
      <c r="BZ13" s="1100"/>
      <c r="CA13" s="1100"/>
      <c r="CB13" s="1100"/>
      <c r="CC13" s="1100"/>
      <c r="CD13" s="1100"/>
      <c r="CE13" s="1100"/>
      <c r="CF13" s="1100"/>
      <c r="CG13" s="1101"/>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7"/>
      <c r="DW13" s="1078"/>
      <c r="DX13" s="1078"/>
      <c r="DY13" s="1078"/>
      <c r="DZ13" s="1079"/>
      <c r="EA13" s="250"/>
    </row>
    <row r="14" spans="1:131" s="251" customFormat="1" ht="26.25" customHeight="1">
      <c r="A14" s="257">
        <v>8</v>
      </c>
      <c r="B14" s="1122"/>
      <c r="C14" s="1123"/>
      <c r="D14" s="1123"/>
      <c r="E14" s="1123"/>
      <c r="F14" s="1123"/>
      <c r="G14" s="1123"/>
      <c r="H14" s="1123"/>
      <c r="I14" s="1123"/>
      <c r="J14" s="1123"/>
      <c r="K14" s="1123"/>
      <c r="L14" s="1123"/>
      <c r="M14" s="1123"/>
      <c r="N14" s="1123"/>
      <c r="O14" s="1123"/>
      <c r="P14" s="1124"/>
      <c r="Q14" s="1128"/>
      <c r="R14" s="1129"/>
      <c r="S14" s="1129"/>
      <c r="T14" s="1129"/>
      <c r="U14" s="1129"/>
      <c r="V14" s="1129"/>
      <c r="W14" s="1129"/>
      <c r="X14" s="1129"/>
      <c r="Y14" s="1129"/>
      <c r="Z14" s="1129"/>
      <c r="AA14" s="1129"/>
      <c r="AB14" s="1129"/>
      <c r="AC14" s="1129"/>
      <c r="AD14" s="1129"/>
      <c r="AE14" s="1130"/>
      <c r="AF14" s="1104"/>
      <c r="AG14" s="1105"/>
      <c r="AH14" s="1105"/>
      <c r="AI14" s="1105"/>
      <c r="AJ14" s="1106"/>
      <c r="AK14" s="1168"/>
      <c r="AL14" s="1169"/>
      <c r="AM14" s="1169"/>
      <c r="AN14" s="1169"/>
      <c r="AO14" s="1169"/>
      <c r="AP14" s="1169"/>
      <c r="AQ14" s="1169"/>
      <c r="AR14" s="1169"/>
      <c r="AS14" s="1169"/>
      <c r="AT14" s="1169"/>
      <c r="AU14" s="1166"/>
      <c r="AV14" s="1166"/>
      <c r="AW14" s="1166"/>
      <c r="AX14" s="1166"/>
      <c r="AY14" s="1167"/>
      <c r="AZ14" s="248"/>
      <c r="BA14" s="248"/>
      <c r="BB14" s="248"/>
      <c r="BC14" s="248"/>
      <c r="BD14" s="248"/>
      <c r="BE14" s="249"/>
      <c r="BF14" s="249"/>
      <c r="BG14" s="249"/>
      <c r="BH14" s="249"/>
      <c r="BI14" s="249"/>
      <c r="BJ14" s="249"/>
      <c r="BK14" s="249"/>
      <c r="BL14" s="249"/>
      <c r="BM14" s="249"/>
      <c r="BN14" s="249"/>
      <c r="BO14" s="249"/>
      <c r="BP14" s="249"/>
      <c r="BQ14" s="258">
        <v>8</v>
      </c>
      <c r="BR14" s="259"/>
      <c r="BS14" s="1099"/>
      <c r="BT14" s="1100"/>
      <c r="BU14" s="1100"/>
      <c r="BV14" s="1100"/>
      <c r="BW14" s="1100"/>
      <c r="BX14" s="1100"/>
      <c r="BY14" s="1100"/>
      <c r="BZ14" s="1100"/>
      <c r="CA14" s="1100"/>
      <c r="CB14" s="1100"/>
      <c r="CC14" s="1100"/>
      <c r="CD14" s="1100"/>
      <c r="CE14" s="1100"/>
      <c r="CF14" s="1100"/>
      <c r="CG14" s="1101"/>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7"/>
      <c r="DW14" s="1078"/>
      <c r="DX14" s="1078"/>
      <c r="DY14" s="1078"/>
      <c r="DZ14" s="1079"/>
      <c r="EA14" s="250"/>
    </row>
    <row r="15" spans="1:131" s="251" customFormat="1" ht="26.25" customHeight="1">
      <c r="A15" s="257">
        <v>9</v>
      </c>
      <c r="B15" s="1122"/>
      <c r="C15" s="1123"/>
      <c r="D15" s="1123"/>
      <c r="E15" s="1123"/>
      <c r="F15" s="1123"/>
      <c r="G15" s="1123"/>
      <c r="H15" s="1123"/>
      <c r="I15" s="1123"/>
      <c r="J15" s="1123"/>
      <c r="K15" s="1123"/>
      <c r="L15" s="1123"/>
      <c r="M15" s="1123"/>
      <c r="N15" s="1123"/>
      <c r="O15" s="1123"/>
      <c r="P15" s="1124"/>
      <c r="Q15" s="1128"/>
      <c r="R15" s="1129"/>
      <c r="S15" s="1129"/>
      <c r="T15" s="1129"/>
      <c r="U15" s="1129"/>
      <c r="V15" s="1129"/>
      <c r="W15" s="1129"/>
      <c r="X15" s="1129"/>
      <c r="Y15" s="1129"/>
      <c r="Z15" s="1129"/>
      <c r="AA15" s="1129"/>
      <c r="AB15" s="1129"/>
      <c r="AC15" s="1129"/>
      <c r="AD15" s="1129"/>
      <c r="AE15" s="1130"/>
      <c r="AF15" s="1104"/>
      <c r="AG15" s="1105"/>
      <c r="AH15" s="1105"/>
      <c r="AI15" s="1105"/>
      <c r="AJ15" s="1106"/>
      <c r="AK15" s="1168"/>
      <c r="AL15" s="1169"/>
      <c r="AM15" s="1169"/>
      <c r="AN15" s="1169"/>
      <c r="AO15" s="1169"/>
      <c r="AP15" s="1169"/>
      <c r="AQ15" s="1169"/>
      <c r="AR15" s="1169"/>
      <c r="AS15" s="1169"/>
      <c r="AT15" s="1169"/>
      <c r="AU15" s="1166"/>
      <c r="AV15" s="1166"/>
      <c r="AW15" s="1166"/>
      <c r="AX15" s="1166"/>
      <c r="AY15" s="1167"/>
      <c r="AZ15" s="248"/>
      <c r="BA15" s="248"/>
      <c r="BB15" s="248"/>
      <c r="BC15" s="248"/>
      <c r="BD15" s="248"/>
      <c r="BE15" s="249"/>
      <c r="BF15" s="249"/>
      <c r="BG15" s="249"/>
      <c r="BH15" s="249"/>
      <c r="BI15" s="249"/>
      <c r="BJ15" s="249"/>
      <c r="BK15" s="249"/>
      <c r="BL15" s="249"/>
      <c r="BM15" s="249"/>
      <c r="BN15" s="249"/>
      <c r="BO15" s="249"/>
      <c r="BP15" s="249"/>
      <c r="BQ15" s="258">
        <v>9</v>
      </c>
      <c r="BR15" s="259"/>
      <c r="BS15" s="1099"/>
      <c r="BT15" s="1100"/>
      <c r="BU15" s="1100"/>
      <c r="BV15" s="1100"/>
      <c r="BW15" s="1100"/>
      <c r="BX15" s="1100"/>
      <c r="BY15" s="1100"/>
      <c r="BZ15" s="1100"/>
      <c r="CA15" s="1100"/>
      <c r="CB15" s="1100"/>
      <c r="CC15" s="1100"/>
      <c r="CD15" s="1100"/>
      <c r="CE15" s="1100"/>
      <c r="CF15" s="1100"/>
      <c r="CG15" s="1101"/>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7"/>
      <c r="DW15" s="1078"/>
      <c r="DX15" s="1078"/>
      <c r="DY15" s="1078"/>
      <c r="DZ15" s="1079"/>
      <c r="EA15" s="250"/>
    </row>
    <row r="16" spans="1:131" s="251" customFormat="1" ht="26.25" customHeight="1">
      <c r="A16" s="257">
        <v>10</v>
      </c>
      <c r="B16" s="1122"/>
      <c r="C16" s="1123"/>
      <c r="D16" s="1123"/>
      <c r="E16" s="1123"/>
      <c r="F16" s="1123"/>
      <c r="G16" s="1123"/>
      <c r="H16" s="1123"/>
      <c r="I16" s="1123"/>
      <c r="J16" s="1123"/>
      <c r="K16" s="1123"/>
      <c r="L16" s="1123"/>
      <c r="M16" s="1123"/>
      <c r="N16" s="1123"/>
      <c r="O16" s="1123"/>
      <c r="P16" s="1124"/>
      <c r="Q16" s="1128"/>
      <c r="R16" s="1129"/>
      <c r="S16" s="1129"/>
      <c r="T16" s="1129"/>
      <c r="U16" s="1129"/>
      <c r="V16" s="1129"/>
      <c r="W16" s="1129"/>
      <c r="X16" s="1129"/>
      <c r="Y16" s="1129"/>
      <c r="Z16" s="1129"/>
      <c r="AA16" s="1129"/>
      <c r="AB16" s="1129"/>
      <c r="AC16" s="1129"/>
      <c r="AD16" s="1129"/>
      <c r="AE16" s="1130"/>
      <c r="AF16" s="1104"/>
      <c r="AG16" s="1105"/>
      <c r="AH16" s="1105"/>
      <c r="AI16" s="1105"/>
      <c r="AJ16" s="1106"/>
      <c r="AK16" s="1168"/>
      <c r="AL16" s="1169"/>
      <c r="AM16" s="1169"/>
      <c r="AN16" s="1169"/>
      <c r="AO16" s="1169"/>
      <c r="AP16" s="1169"/>
      <c r="AQ16" s="1169"/>
      <c r="AR16" s="1169"/>
      <c r="AS16" s="1169"/>
      <c r="AT16" s="1169"/>
      <c r="AU16" s="1166"/>
      <c r="AV16" s="1166"/>
      <c r="AW16" s="1166"/>
      <c r="AX16" s="1166"/>
      <c r="AY16" s="1167"/>
      <c r="AZ16" s="248"/>
      <c r="BA16" s="248"/>
      <c r="BB16" s="248"/>
      <c r="BC16" s="248"/>
      <c r="BD16" s="248"/>
      <c r="BE16" s="249"/>
      <c r="BF16" s="249"/>
      <c r="BG16" s="249"/>
      <c r="BH16" s="249"/>
      <c r="BI16" s="249"/>
      <c r="BJ16" s="249"/>
      <c r="BK16" s="249"/>
      <c r="BL16" s="249"/>
      <c r="BM16" s="249"/>
      <c r="BN16" s="249"/>
      <c r="BO16" s="249"/>
      <c r="BP16" s="249"/>
      <c r="BQ16" s="258">
        <v>10</v>
      </c>
      <c r="BR16" s="259"/>
      <c r="BS16" s="1099"/>
      <c r="BT16" s="1100"/>
      <c r="BU16" s="1100"/>
      <c r="BV16" s="1100"/>
      <c r="BW16" s="1100"/>
      <c r="BX16" s="1100"/>
      <c r="BY16" s="1100"/>
      <c r="BZ16" s="1100"/>
      <c r="CA16" s="1100"/>
      <c r="CB16" s="1100"/>
      <c r="CC16" s="1100"/>
      <c r="CD16" s="1100"/>
      <c r="CE16" s="1100"/>
      <c r="CF16" s="1100"/>
      <c r="CG16" s="1101"/>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7"/>
      <c r="DW16" s="1078"/>
      <c r="DX16" s="1078"/>
      <c r="DY16" s="1078"/>
      <c r="DZ16" s="1079"/>
      <c r="EA16" s="250"/>
    </row>
    <row r="17" spans="1:131" s="251" customFormat="1" ht="26.25" customHeight="1">
      <c r="A17" s="257">
        <v>11</v>
      </c>
      <c r="B17" s="1122"/>
      <c r="C17" s="1123"/>
      <c r="D17" s="1123"/>
      <c r="E17" s="1123"/>
      <c r="F17" s="1123"/>
      <c r="G17" s="1123"/>
      <c r="H17" s="1123"/>
      <c r="I17" s="1123"/>
      <c r="J17" s="1123"/>
      <c r="K17" s="1123"/>
      <c r="L17" s="1123"/>
      <c r="M17" s="1123"/>
      <c r="N17" s="1123"/>
      <c r="O17" s="1123"/>
      <c r="P17" s="1124"/>
      <c r="Q17" s="1128"/>
      <c r="R17" s="1129"/>
      <c r="S17" s="1129"/>
      <c r="T17" s="1129"/>
      <c r="U17" s="1129"/>
      <c r="V17" s="1129"/>
      <c r="W17" s="1129"/>
      <c r="X17" s="1129"/>
      <c r="Y17" s="1129"/>
      <c r="Z17" s="1129"/>
      <c r="AA17" s="1129"/>
      <c r="AB17" s="1129"/>
      <c r="AC17" s="1129"/>
      <c r="AD17" s="1129"/>
      <c r="AE17" s="1130"/>
      <c r="AF17" s="1104"/>
      <c r="AG17" s="1105"/>
      <c r="AH17" s="1105"/>
      <c r="AI17" s="1105"/>
      <c r="AJ17" s="1106"/>
      <c r="AK17" s="1168"/>
      <c r="AL17" s="1169"/>
      <c r="AM17" s="1169"/>
      <c r="AN17" s="1169"/>
      <c r="AO17" s="1169"/>
      <c r="AP17" s="1169"/>
      <c r="AQ17" s="1169"/>
      <c r="AR17" s="1169"/>
      <c r="AS17" s="1169"/>
      <c r="AT17" s="1169"/>
      <c r="AU17" s="1166"/>
      <c r="AV17" s="1166"/>
      <c r="AW17" s="1166"/>
      <c r="AX17" s="1166"/>
      <c r="AY17" s="1167"/>
      <c r="AZ17" s="248"/>
      <c r="BA17" s="248"/>
      <c r="BB17" s="248"/>
      <c r="BC17" s="248"/>
      <c r="BD17" s="248"/>
      <c r="BE17" s="249"/>
      <c r="BF17" s="249"/>
      <c r="BG17" s="249"/>
      <c r="BH17" s="249"/>
      <c r="BI17" s="249"/>
      <c r="BJ17" s="249"/>
      <c r="BK17" s="249"/>
      <c r="BL17" s="249"/>
      <c r="BM17" s="249"/>
      <c r="BN17" s="249"/>
      <c r="BO17" s="249"/>
      <c r="BP17" s="249"/>
      <c r="BQ17" s="258">
        <v>11</v>
      </c>
      <c r="BR17" s="259"/>
      <c r="BS17" s="1099"/>
      <c r="BT17" s="1100"/>
      <c r="BU17" s="1100"/>
      <c r="BV17" s="1100"/>
      <c r="BW17" s="1100"/>
      <c r="BX17" s="1100"/>
      <c r="BY17" s="1100"/>
      <c r="BZ17" s="1100"/>
      <c r="CA17" s="1100"/>
      <c r="CB17" s="1100"/>
      <c r="CC17" s="1100"/>
      <c r="CD17" s="1100"/>
      <c r="CE17" s="1100"/>
      <c r="CF17" s="1100"/>
      <c r="CG17" s="1101"/>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7"/>
      <c r="DW17" s="1078"/>
      <c r="DX17" s="1078"/>
      <c r="DY17" s="1078"/>
      <c r="DZ17" s="1079"/>
      <c r="EA17" s="250"/>
    </row>
    <row r="18" spans="1:131" s="251" customFormat="1" ht="26.25" customHeight="1">
      <c r="A18" s="257">
        <v>12</v>
      </c>
      <c r="B18" s="1122"/>
      <c r="C18" s="1123"/>
      <c r="D18" s="1123"/>
      <c r="E18" s="1123"/>
      <c r="F18" s="1123"/>
      <c r="G18" s="1123"/>
      <c r="H18" s="1123"/>
      <c r="I18" s="1123"/>
      <c r="J18" s="1123"/>
      <c r="K18" s="1123"/>
      <c r="L18" s="1123"/>
      <c r="M18" s="1123"/>
      <c r="N18" s="1123"/>
      <c r="O18" s="1123"/>
      <c r="P18" s="1124"/>
      <c r="Q18" s="1128"/>
      <c r="R18" s="1129"/>
      <c r="S18" s="1129"/>
      <c r="T18" s="1129"/>
      <c r="U18" s="1129"/>
      <c r="V18" s="1129"/>
      <c r="W18" s="1129"/>
      <c r="X18" s="1129"/>
      <c r="Y18" s="1129"/>
      <c r="Z18" s="1129"/>
      <c r="AA18" s="1129"/>
      <c r="AB18" s="1129"/>
      <c r="AC18" s="1129"/>
      <c r="AD18" s="1129"/>
      <c r="AE18" s="1130"/>
      <c r="AF18" s="1104"/>
      <c r="AG18" s="1105"/>
      <c r="AH18" s="1105"/>
      <c r="AI18" s="1105"/>
      <c r="AJ18" s="1106"/>
      <c r="AK18" s="1168"/>
      <c r="AL18" s="1169"/>
      <c r="AM18" s="1169"/>
      <c r="AN18" s="1169"/>
      <c r="AO18" s="1169"/>
      <c r="AP18" s="1169"/>
      <c r="AQ18" s="1169"/>
      <c r="AR18" s="1169"/>
      <c r="AS18" s="1169"/>
      <c r="AT18" s="1169"/>
      <c r="AU18" s="1166"/>
      <c r="AV18" s="1166"/>
      <c r="AW18" s="1166"/>
      <c r="AX18" s="1166"/>
      <c r="AY18" s="1167"/>
      <c r="AZ18" s="248"/>
      <c r="BA18" s="248"/>
      <c r="BB18" s="248"/>
      <c r="BC18" s="248"/>
      <c r="BD18" s="248"/>
      <c r="BE18" s="249"/>
      <c r="BF18" s="249"/>
      <c r="BG18" s="249"/>
      <c r="BH18" s="249"/>
      <c r="BI18" s="249"/>
      <c r="BJ18" s="249"/>
      <c r="BK18" s="249"/>
      <c r="BL18" s="249"/>
      <c r="BM18" s="249"/>
      <c r="BN18" s="249"/>
      <c r="BO18" s="249"/>
      <c r="BP18" s="249"/>
      <c r="BQ18" s="258">
        <v>12</v>
      </c>
      <c r="BR18" s="259"/>
      <c r="BS18" s="1099"/>
      <c r="BT18" s="1100"/>
      <c r="BU18" s="1100"/>
      <c r="BV18" s="1100"/>
      <c r="BW18" s="1100"/>
      <c r="BX18" s="1100"/>
      <c r="BY18" s="1100"/>
      <c r="BZ18" s="1100"/>
      <c r="CA18" s="1100"/>
      <c r="CB18" s="1100"/>
      <c r="CC18" s="1100"/>
      <c r="CD18" s="1100"/>
      <c r="CE18" s="1100"/>
      <c r="CF18" s="1100"/>
      <c r="CG18" s="1101"/>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7"/>
      <c r="DW18" s="1078"/>
      <c r="DX18" s="1078"/>
      <c r="DY18" s="1078"/>
      <c r="DZ18" s="1079"/>
      <c r="EA18" s="250"/>
    </row>
    <row r="19" spans="1:131" s="251" customFormat="1" ht="26.25" customHeight="1">
      <c r="A19" s="257">
        <v>13</v>
      </c>
      <c r="B19" s="1122"/>
      <c r="C19" s="1123"/>
      <c r="D19" s="1123"/>
      <c r="E19" s="1123"/>
      <c r="F19" s="1123"/>
      <c r="G19" s="1123"/>
      <c r="H19" s="1123"/>
      <c r="I19" s="1123"/>
      <c r="J19" s="1123"/>
      <c r="K19" s="1123"/>
      <c r="L19" s="1123"/>
      <c r="M19" s="1123"/>
      <c r="N19" s="1123"/>
      <c r="O19" s="1123"/>
      <c r="P19" s="1124"/>
      <c r="Q19" s="1128"/>
      <c r="R19" s="1129"/>
      <c r="S19" s="1129"/>
      <c r="T19" s="1129"/>
      <c r="U19" s="1129"/>
      <c r="V19" s="1129"/>
      <c r="W19" s="1129"/>
      <c r="X19" s="1129"/>
      <c r="Y19" s="1129"/>
      <c r="Z19" s="1129"/>
      <c r="AA19" s="1129"/>
      <c r="AB19" s="1129"/>
      <c r="AC19" s="1129"/>
      <c r="AD19" s="1129"/>
      <c r="AE19" s="1130"/>
      <c r="AF19" s="1104"/>
      <c r="AG19" s="1105"/>
      <c r="AH19" s="1105"/>
      <c r="AI19" s="1105"/>
      <c r="AJ19" s="1106"/>
      <c r="AK19" s="1168"/>
      <c r="AL19" s="1169"/>
      <c r="AM19" s="1169"/>
      <c r="AN19" s="1169"/>
      <c r="AO19" s="1169"/>
      <c r="AP19" s="1169"/>
      <c r="AQ19" s="1169"/>
      <c r="AR19" s="1169"/>
      <c r="AS19" s="1169"/>
      <c r="AT19" s="1169"/>
      <c r="AU19" s="1166"/>
      <c r="AV19" s="1166"/>
      <c r="AW19" s="1166"/>
      <c r="AX19" s="1166"/>
      <c r="AY19" s="1167"/>
      <c r="AZ19" s="248"/>
      <c r="BA19" s="248"/>
      <c r="BB19" s="248"/>
      <c r="BC19" s="248"/>
      <c r="BD19" s="248"/>
      <c r="BE19" s="249"/>
      <c r="BF19" s="249"/>
      <c r="BG19" s="249"/>
      <c r="BH19" s="249"/>
      <c r="BI19" s="249"/>
      <c r="BJ19" s="249"/>
      <c r="BK19" s="249"/>
      <c r="BL19" s="249"/>
      <c r="BM19" s="249"/>
      <c r="BN19" s="249"/>
      <c r="BO19" s="249"/>
      <c r="BP19" s="249"/>
      <c r="BQ19" s="258">
        <v>13</v>
      </c>
      <c r="BR19" s="259"/>
      <c r="BS19" s="1099"/>
      <c r="BT19" s="1100"/>
      <c r="BU19" s="1100"/>
      <c r="BV19" s="1100"/>
      <c r="BW19" s="1100"/>
      <c r="BX19" s="1100"/>
      <c r="BY19" s="1100"/>
      <c r="BZ19" s="1100"/>
      <c r="CA19" s="1100"/>
      <c r="CB19" s="1100"/>
      <c r="CC19" s="1100"/>
      <c r="CD19" s="1100"/>
      <c r="CE19" s="1100"/>
      <c r="CF19" s="1100"/>
      <c r="CG19" s="1101"/>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7"/>
      <c r="DW19" s="1078"/>
      <c r="DX19" s="1078"/>
      <c r="DY19" s="1078"/>
      <c r="DZ19" s="1079"/>
      <c r="EA19" s="250"/>
    </row>
    <row r="20" spans="1:131" s="251" customFormat="1" ht="26.25" customHeight="1">
      <c r="A20" s="257">
        <v>14</v>
      </c>
      <c r="B20" s="1122"/>
      <c r="C20" s="1123"/>
      <c r="D20" s="1123"/>
      <c r="E20" s="1123"/>
      <c r="F20" s="1123"/>
      <c r="G20" s="1123"/>
      <c r="H20" s="1123"/>
      <c r="I20" s="1123"/>
      <c r="J20" s="1123"/>
      <c r="K20" s="1123"/>
      <c r="L20" s="1123"/>
      <c r="M20" s="1123"/>
      <c r="N20" s="1123"/>
      <c r="O20" s="1123"/>
      <c r="P20" s="1124"/>
      <c r="Q20" s="1128"/>
      <c r="R20" s="1129"/>
      <c r="S20" s="1129"/>
      <c r="T20" s="1129"/>
      <c r="U20" s="1129"/>
      <c r="V20" s="1129"/>
      <c r="W20" s="1129"/>
      <c r="X20" s="1129"/>
      <c r="Y20" s="1129"/>
      <c r="Z20" s="1129"/>
      <c r="AA20" s="1129"/>
      <c r="AB20" s="1129"/>
      <c r="AC20" s="1129"/>
      <c r="AD20" s="1129"/>
      <c r="AE20" s="1130"/>
      <c r="AF20" s="1104"/>
      <c r="AG20" s="1105"/>
      <c r="AH20" s="1105"/>
      <c r="AI20" s="1105"/>
      <c r="AJ20" s="1106"/>
      <c r="AK20" s="1168"/>
      <c r="AL20" s="1169"/>
      <c r="AM20" s="1169"/>
      <c r="AN20" s="1169"/>
      <c r="AO20" s="1169"/>
      <c r="AP20" s="1169"/>
      <c r="AQ20" s="1169"/>
      <c r="AR20" s="1169"/>
      <c r="AS20" s="1169"/>
      <c r="AT20" s="1169"/>
      <c r="AU20" s="1166"/>
      <c r="AV20" s="1166"/>
      <c r="AW20" s="1166"/>
      <c r="AX20" s="1166"/>
      <c r="AY20" s="1167"/>
      <c r="AZ20" s="248"/>
      <c r="BA20" s="248"/>
      <c r="BB20" s="248"/>
      <c r="BC20" s="248"/>
      <c r="BD20" s="248"/>
      <c r="BE20" s="249"/>
      <c r="BF20" s="249"/>
      <c r="BG20" s="249"/>
      <c r="BH20" s="249"/>
      <c r="BI20" s="249"/>
      <c r="BJ20" s="249"/>
      <c r="BK20" s="249"/>
      <c r="BL20" s="249"/>
      <c r="BM20" s="249"/>
      <c r="BN20" s="249"/>
      <c r="BO20" s="249"/>
      <c r="BP20" s="249"/>
      <c r="BQ20" s="258">
        <v>14</v>
      </c>
      <c r="BR20" s="259"/>
      <c r="BS20" s="1099"/>
      <c r="BT20" s="1100"/>
      <c r="BU20" s="1100"/>
      <c r="BV20" s="1100"/>
      <c r="BW20" s="1100"/>
      <c r="BX20" s="1100"/>
      <c r="BY20" s="1100"/>
      <c r="BZ20" s="1100"/>
      <c r="CA20" s="1100"/>
      <c r="CB20" s="1100"/>
      <c r="CC20" s="1100"/>
      <c r="CD20" s="1100"/>
      <c r="CE20" s="1100"/>
      <c r="CF20" s="1100"/>
      <c r="CG20" s="1101"/>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7"/>
      <c r="DW20" s="1078"/>
      <c r="DX20" s="1078"/>
      <c r="DY20" s="1078"/>
      <c r="DZ20" s="1079"/>
      <c r="EA20" s="250"/>
    </row>
    <row r="21" spans="1:131" s="251" customFormat="1" ht="26.25" customHeight="1" thickBot="1">
      <c r="A21" s="257">
        <v>15</v>
      </c>
      <c r="B21" s="1122"/>
      <c r="C21" s="1123"/>
      <c r="D21" s="1123"/>
      <c r="E21" s="1123"/>
      <c r="F21" s="1123"/>
      <c r="G21" s="1123"/>
      <c r="H21" s="1123"/>
      <c r="I21" s="1123"/>
      <c r="J21" s="1123"/>
      <c r="K21" s="1123"/>
      <c r="L21" s="1123"/>
      <c r="M21" s="1123"/>
      <c r="N21" s="1123"/>
      <c r="O21" s="1123"/>
      <c r="P21" s="1124"/>
      <c r="Q21" s="1128"/>
      <c r="R21" s="1129"/>
      <c r="S21" s="1129"/>
      <c r="T21" s="1129"/>
      <c r="U21" s="1129"/>
      <c r="V21" s="1129"/>
      <c r="W21" s="1129"/>
      <c r="X21" s="1129"/>
      <c r="Y21" s="1129"/>
      <c r="Z21" s="1129"/>
      <c r="AA21" s="1129"/>
      <c r="AB21" s="1129"/>
      <c r="AC21" s="1129"/>
      <c r="AD21" s="1129"/>
      <c r="AE21" s="1130"/>
      <c r="AF21" s="1104"/>
      <c r="AG21" s="1105"/>
      <c r="AH21" s="1105"/>
      <c r="AI21" s="1105"/>
      <c r="AJ21" s="1106"/>
      <c r="AK21" s="1168"/>
      <c r="AL21" s="1169"/>
      <c r="AM21" s="1169"/>
      <c r="AN21" s="1169"/>
      <c r="AO21" s="1169"/>
      <c r="AP21" s="1169"/>
      <c r="AQ21" s="1169"/>
      <c r="AR21" s="1169"/>
      <c r="AS21" s="1169"/>
      <c r="AT21" s="1169"/>
      <c r="AU21" s="1166"/>
      <c r="AV21" s="1166"/>
      <c r="AW21" s="1166"/>
      <c r="AX21" s="1166"/>
      <c r="AY21" s="1167"/>
      <c r="AZ21" s="248"/>
      <c r="BA21" s="248"/>
      <c r="BB21" s="248"/>
      <c r="BC21" s="248"/>
      <c r="BD21" s="248"/>
      <c r="BE21" s="249"/>
      <c r="BF21" s="249"/>
      <c r="BG21" s="249"/>
      <c r="BH21" s="249"/>
      <c r="BI21" s="249"/>
      <c r="BJ21" s="249"/>
      <c r="BK21" s="249"/>
      <c r="BL21" s="249"/>
      <c r="BM21" s="249"/>
      <c r="BN21" s="249"/>
      <c r="BO21" s="249"/>
      <c r="BP21" s="249"/>
      <c r="BQ21" s="258">
        <v>15</v>
      </c>
      <c r="BR21" s="259"/>
      <c r="BS21" s="1099"/>
      <c r="BT21" s="1100"/>
      <c r="BU21" s="1100"/>
      <c r="BV21" s="1100"/>
      <c r="BW21" s="1100"/>
      <c r="BX21" s="1100"/>
      <c r="BY21" s="1100"/>
      <c r="BZ21" s="1100"/>
      <c r="CA21" s="1100"/>
      <c r="CB21" s="1100"/>
      <c r="CC21" s="1100"/>
      <c r="CD21" s="1100"/>
      <c r="CE21" s="1100"/>
      <c r="CF21" s="1100"/>
      <c r="CG21" s="1101"/>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7"/>
      <c r="DW21" s="1078"/>
      <c r="DX21" s="1078"/>
      <c r="DY21" s="1078"/>
      <c r="DZ21" s="1079"/>
      <c r="EA21" s="250"/>
    </row>
    <row r="22" spans="1:131" s="251" customFormat="1" ht="26.25" customHeight="1">
      <c r="A22" s="257">
        <v>16</v>
      </c>
      <c r="B22" s="1122"/>
      <c r="C22" s="1123"/>
      <c r="D22" s="1123"/>
      <c r="E22" s="1123"/>
      <c r="F22" s="1123"/>
      <c r="G22" s="1123"/>
      <c r="H22" s="1123"/>
      <c r="I22" s="1123"/>
      <c r="J22" s="1123"/>
      <c r="K22" s="1123"/>
      <c r="L22" s="1123"/>
      <c r="M22" s="1123"/>
      <c r="N22" s="1123"/>
      <c r="O22" s="1123"/>
      <c r="P22" s="1124"/>
      <c r="Q22" s="1163"/>
      <c r="R22" s="1164"/>
      <c r="S22" s="1164"/>
      <c r="T22" s="1164"/>
      <c r="U22" s="1164"/>
      <c r="V22" s="1164"/>
      <c r="W22" s="1164"/>
      <c r="X22" s="1164"/>
      <c r="Y22" s="1164"/>
      <c r="Z22" s="1164"/>
      <c r="AA22" s="1164"/>
      <c r="AB22" s="1164"/>
      <c r="AC22" s="1164"/>
      <c r="AD22" s="1164"/>
      <c r="AE22" s="1165"/>
      <c r="AF22" s="1104"/>
      <c r="AG22" s="1105"/>
      <c r="AH22" s="1105"/>
      <c r="AI22" s="1105"/>
      <c r="AJ22" s="1106"/>
      <c r="AK22" s="1159"/>
      <c r="AL22" s="1160"/>
      <c r="AM22" s="1160"/>
      <c r="AN22" s="1160"/>
      <c r="AO22" s="1160"/>
      <c r="AP22" s="1160"/>
      <c r="AQ22" s="1160"/>
      <c r="AR22" s="1160"/>
      <c r="AS22" s="1160"/>
      <c r="AT22" s="1160"/>
      <c r="AU22" s="1161"/>
      <c r="AV22" s="1161"/>
      <c r="AW22" s="1161"/>
      <c r="AX22" s="1161"/>
      <c r="AY22" s="1162"/>
      <c r="AZ22" s="1120" t="s">
        <v>388</v>
      </c>
      <c r="BA22" s="1120"/>
      <c r="BB22" s="1120"/>
      <c r="BC22" s="1120"/>
      <c r="BD22" s="1121"/>
      <c r="BE22" s="249"/>
      <c r="BF22" s="249"/>
      <c r="BG22" s="249"/>
      <c r="BH22" s="249"/>
      <c r="BI22" s="249"/>
      <c r="BJ22" s="249"/>
      <c r="BK22" s="249"/>
      <c r="BL22" s="249"/>
      <c r="BM22" s="249"/>
      <c r="BN22" s="249"/>
      <c r="BO22" s="249"/>
      <c r="BP22" s="249"/>
      <c r="BQ22" s="258">
        <v>16</v>
      </c>
      <c r="BR22" s="259"/>
      <c r="BS22" s="1099"/>
      <c r="BT22" s="1100"/>
      <c r="BU22" s="1100"/>
      <c r="BV22" s="1100"/>
      <c r="BW22" s="1100"/>
      <c r="BX22" s="1100"/>
      <c r="BY22" s="1100"/>
      <c r="BZ22" s="1100"/>
      <c r="CA22" s="1100"/>
      <c r="CB22" s="1100"/>
      <c r="CC22" s="1100"/>
      <c r="CD22" s="1100"/>
      <c r="CE22" s="1100"/>
      <c r="CF22" s="1100"/>
      <c r="CG22" s="1101"/>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7"/>
      <c r="DW22" s="1078"/>
      <c r="DX22" s="1078"/>
      <c r="DY22" s="1078"/>
      <c r="DZ22" s="1079"/>
      <c r="EA22" s="250"/>
    </row>
    <row r="23" spans="1:131" s="251" customFormat="1" ht="26.25" customHeight="1" thickBot="1">
      <c r="A23" s="260" t="s">
        <v>389</v>
      </c>
      <c r="B23" s="1032" t="s">
        <v>390</v>
      </c>
      <c r="C23" s="1033"/>
      <c r="D23" s="1033"/>
      <c r="E23" s="1033"/>
      <c r="F23" s="1033"/>
      <c r="G23" s="1033"/>
      <c r="H23" s="1033"/>
      <c r="I23" s="1033"/>
      <c r="J23" s="1033"/>
      <c r="K23" s="1033"/>
      <c r="L23" s="1033"/>
      <c r="M23" s="1033"/>
      <c r="N23" s="1033"/>
      <c r="O23" s="1033"/>
      <c r="P23" s="1034"/>
      <c r="Q23" s="1150">
        <v>6758</v>
      </c>
      <c r="R23" s="1151"/>
      <c r="S23" s="1151"/>
      <c r="T23" s="1151"/>
      <c r="U23" s="1151"/>
      <c r="V23" s="1151">
        <v>6686</v>
      </c>
      <c r="W23" s="1151"/>
      <c r="X23" s="1151"/>
      <c r="Y23" s="1151"/>
      <c r="Z23" s="1151"/>
      <c r="AA23" s="1151">
        <v>72</v>
      </c>
      <c r="AB23" s="1151"/>
      <c r="AC23" s="1151"/>
      <c r="AD23" s="1151"/>
      <c r="AE23" s="1152"/>
      <c r="AF23" s="1153">
        <v>57</v>
      </c>
      <c r="AG23" s="1151"/>
      <c r="AH23" s="1151"/>
      <c r="AI23" s="1151"/>
      <c r="AJ23" s="1154"/>
      <c r="AK23" s="1155"/>
      <c r="AL23" s="1156"/>
      <c r="AM23" s="1156"/>
      <c r="AN23" s="1156"/>
      <c r="AO23" s="1156"/>
      <c r="AP23" s="1151">
        <v>7955</v>
      </c>
      <c r="AQ23" s="1151"/>
      <c r="AR23" s="1151"/>
      <c r="AS23" s="1151"/>
      <c r="AT23" s="1151"/>
      <c r="AU23" s="1157"/>
      <c r="AV23" s="1157"/>
      <c r="AW23" s="1157"/>
      <c r="AX23" s="1157"/>
      <c r="AY23" s="1158"/>
      <c r="AZ23" s="1147" t="s">
        <v>391</v>
      </c>
      <c r="BA23" s="1148"/>
      <c r="BB23" s="1148"/>
      <c r="BC23" s="1148"/>
      <c r="BD23" s="1149"/>
      <c r="BE23" s="249"/>
      <c r="BF23" s="249"/>
      <c r="BG23" s="249"/>
      <c r="BH23" s="249"/>
      <c r="BI23" s="249"/>
      <c r="BJ23" s="249"/>
      <c r="BK23" s="249"/>
      <c r="BL23" s="249"/>
      <c r="BM23" s="249"/>
      <c r="BN23" s="249"/>
      <c r="BO23" s="249"/>
      <c r="BP23" s="249"/>
      <c r="BQ23" s="258">
        <v>17</v>
      </c>
      <c r="BR23" s="259"/>
      <c r="BS23" s="1099"/>
      <c r="BT23" s="1100"/>
      <c r="BU23" s="1100"/>
      <c r="BV23" s="1100"/>
      <c r="BW23" s="1100"/>
      <c r="BX23" s="1100"/>
      <c r="BY23" s="1100"/>
      <c r="BZ23" s="1100"/>
      <c r="CA23" s="1100"/>
      <c r="CB23" s="1100"/>
      <c r="CC23" s="1100"/>
      <c r="CD23" s="1100"/>
      <c r="CE23" s="1100"/>
      <c r="CF23" s="1100"/>
      <c r="CG23" s="1101"/>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7"/>
      <c r="DW23" s="1078"/>
      <c r="DX23" s="1078"/>
      <c r="DY23" s="1078"/>
      <c r="DZ23" s="1079"/>
      <c r="EA23" s="250"/>
    </row>
    <row r="24" spans="1:131" s="251" customFormat="1" ht="26.25" customHeight="1">
      <c r="A24" s="1146" t="s">
        <v>392</v>
      </c>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6"/>
      <c r="AH24" s="1146"/>
      <c r="AI24" s="1146"/>
      <c r="AJ24" s="1146"/>
      <c r="AK24" s="1146"/>
      <c r="AL24" s="1146"/>
      <c r="AM24" s="1146"/>
      <c r="AN24" s="1146"/>
      <c r="AO24" s="1146"/>
      <c r="AP24" s="1146"/>
      <c r="AQ24" s="1146"/>
      <c r="AR24" s="1146"/>
      <c r="AS24" s="1146"/>
      <c r="AT24" s="1146"/>
      <c r="AU24" s="1146"/>
      <c r="AV24" s="1146"/>
      <c r="AW24" s="1146"/>
      <c r="AX24" s="1146"/>
      <c r="AY24" s="1146"/>
      <c r="AZ24" s="248"/>
      <c r="BA24" s="248"/>
      <c r="BB24" s="248"/>
      <c r="BC24" s="248"/>
      <c r="BD24" s="248"/>
      <c r="BE24" s="249"/>
      <c r="BF24" s="249"/>
      <c r="BG24" s="249"/>
      <c r="BH24" s="249"/>
      <c r="BI24" s="249"/>
      <c r="BJ24" s="249"/>
      <c r="BK24" s="249"/>
      <c r="BL24" s="249"/>
      <c r="BM24" s="249"/>
      <c r="BN24" s="249"/>
      <c r="BO24" s="249"/>
      <c r="BP24" s="249"/>
      <c r="BQ24" s="258">
        <v>18</v>
      </c>
      <c r="BR24" s="259"/>
      <c r="BS24" s="1099"/>
      <c r="BT24" s="1100"/>
      <c r="BU24" s="1100"/>
      <c r="BV24" s="1100"/>
      <c r="BW24" s="1100"/>
      <c r="BX24" s="1100"/>
      <c r="BY24" s="1100"/>
      <c r="BZ24" s="1100"/>
      <c r="CA24" s="1100"/>
      <c r="CB24" s="1100"/>
      <c r="CC24" s="1100"/>
      <c r="CD24" s="1100"/>
      <c r="CE24" s="1100"/>
      <c r="CF24" s="1100"/>
      <c r="CG24" s="1101"/>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7"/>
      <c r="DW24" s="1078"/>
      <c r="DX24" s="1078"/>
      <c r="DY24" s="1078"/>
      <c r="DZ24" s="1079"/>
      <c r="EA24" s="250"/>
    </row>
    <row r="25" spans="1:131" s="243" customFormat="1" ht="26.25" customHeight="1" thickBot="1">
      <c r="A25" s="1145" t="s">
        <v>393</v>
      </c>
      <c r="B25" s="1145"/>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5"/>
      <c r="AI25" s="1145"/>
      <c r="AJ25" s="1145"/>
      <c r="AK25" s="1145"/>
      <c r="AL25" s="1145"/>
      <c r="AM25" s="1145"/>
      <c r="AN25" s="1145"/>
      <c r="AO25" s="1145"/>
      <c r="AP25" s="1145"/>
      <c r="AQ25" s="1145"/>
      <c r="AR25" s="1145"/>
      <c r="AS25" s="1145"/>
      <c r="AT25" s="1145"/>
      <c r="AU25" s="1145"/>
      <c r="AV25" s="1145"/>
      <c r="AW25" s="1145"/>
      <c r="AX25" s="1145"/>
      <c r="AY25" s="1145"/>
      <c r="AZ25" s="1145"/>
      <c r="BA25" s="1145"/>
      <c r="BB25" s="1145"/>
      <c r="BC25" s="1145"/>
      <c r="BD25" s="1145"/>
      <c r="BE25" s="1145"/>
      <c r="BF25" s="1145"/>
      <c r="BG25" s="1145"/>
      <c r="BH25" s="1145"/>
      <c r="BI25" s="1145"/>
      <c r="BJ25" s="248"/>
      <c r="BK25" s="248"/>
      <c r="BL25" s="248"/>
      <c r="BM25" s="248"/>
      <c r="BN25" s="248"/>
      <c r="BO25" s="261"/>
      <c r="BP25" s="261"/>
      <c r="BQ25" s="258">
        <v>19</v>
      </c>
      <c r="BR25" s="259"/>
      <c r="BS25" s="1099"/>
      <c r="BT25" s="1100"/>
      <c r="BU25" s="1100"/>
      <c r="BV25" s="1100"/>
      <c r="BW25" s="1100"/>
      <c r="BX25" s="1100"/>
      <c r="BY25" s="1100"/>
      <c r="BZ25" s="1100"/>
      <c r="CA25" s="1100"/>
      <c r="CB25" s="1100"/>
      <c r="CC25" s="1100"/>
      <c r="CD25" s="1100"/>
      <c r="CE25" s="1100"/>
      <c r="CF25" s="1100"/>
      <c r="CG25" s="1101"/>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7"/>
      <c r="DW25" s="1078"/>
      <c r="DX25" s="1078"/>
      <c r="DY25" s="1078"/>
      <c r="DZ25" s="1079"/>
      <c r="EA25" s="242"/>
    </row>
    <row r="26" spans="1:131" s="243" customFormat="1" ht="26.25" customHeight="1">
      <c r="A26" s="1080" t="s">
        <v>370</v>
      </c>
      <c r="B26" s="1081"/>
      <c r="C26" s="1081"/>
      <c r="D26" s="1081"/>
      <c r="E26" s="1081"/>
      <c r="F26" s="1081"/>
      <c r="G26" s="1081"/>
      <c r="H26" s="1081"/>
      <c r="I26" s="1081"/>
      <c r="J26" s="1081"/>
      <c r="K26" s="1081"/>
      <c r="L26" s="1081"/>
      <c r="M26" s="1081"/>
      <c r="N26" s="1081"/>
      <c r="O26" s="1081"/>
      <c r="P26" s="1082"/>
      <c r="Q26" s="1086" t="s">
        <v>394</v>
      </c>
      <c r="R26" s="1087"/>
      <c r="S26" s="1087"/>
      <c r="T26" s="1087"/>
      <c r="U26" s="1088"/>
      <c r="V26" s="1086" t="s">
        <v>395</v>
      </c>
      <c r="W26" s="1087"/>
      <c r="X26" s="1087"/>
      <c r="Y26" s="1087"/>
      <c r="Z26" s="1088"/>
      <c r="AA26" s="1086" t="s">
        <v>396</v>
      </c>
      <c r="AB26" s="1087"/>
      <c r="AC26" s="1087"/>
      <c r="AD26" s="1087"/>
      <c r="AE26" s="1087"/>
      <c r="AF26" s="1141" t="s">
        <v>397</v>
      </c>
      <c r="AG26" s="1093"/>
      <c r="AH26" s="1093"/>
      <c r="AI26" s="1093"/>
      <c r="AJ26" s="1142"/>
      <c r="AK26" s="1087" t="s">
        <v>398</v>
      </c>
      <c r="AL26" s="1087"/>
      <c r="AM26" s="1087"/>
      <c r="AN26" s="1087"/>
      <c r="AO26" s="1088"/>
      <c r="AP26" s="1086" t="s">
        <v>399</v>
      </c>
      <c r="AQ26" s="1087"/>
      <c r="AR26" s="1087"/>
      <c r="AS26" s="1087"/>
      <c r="AT26" s="1088"/>
      <c r="AU26" s="1086" t="s">
        <v>400</v>
      </c>
      <c r="AV26" s="1087"/>
      <c r="AW26" s="1087"/>
      <c r="AX26" s="1087"/>
      <c r="AY26" s="1088"/>
      <c r="AZ26" s="1086" t="s">
        <v>401</v>
      </c>
      <c r="BA26" s="1087"/>
      <c r="BB26" s="1087"/>
      <c r="BC26" s="1087"/>
      <c r="BD26" s="1088"/>
      <c r="BE26" s="1086" t="s">
        <v>377</v>
      </c>
      <c r="BF26" s="1087"/>
      <c r="BG26" s="1087"/>
      <c r="BH26" s="1087"/>
      <c r="BI26" s="1102"/>
      <c r="BJ26" s="248"/>
      <c r="BK26" s="248"/>
      <c r="BL26" s="248"/>
      <c r="BM26" s="248"/>
      <c r="BN26" s="248"/>
      <c r="BO26" s="261"/>
      <c r="BP26" s="261"/>
      <c r="BQ26" s="258">
        <v>20</v>
      </c>
      <c r="BR26" s="259"/>
      <c r="BS26" s="1099"/>
      <c r="BT26" s="1100"/>
      <c r="BU26" s="1100"/>
      <c r="BV26" s="1100"/>
      <c r="BW26" s="1100"/>
      <c r="BX26" s="1100"/>
      <c r="BY26" s="1100"/>
      <c r="BZ26" s="1100"/>
      <c r="CA26" s="1100"/>
      <c r="CB26" s="1100"/>
      <c r="CC26" s="1100"/>
      <c r="CD26" s="1100"/>
      <c r="CE26" s="1100"/>
      <c r="CF26" s="1100"/>
      <c r="CG26" s="1101"/>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7"/>
      <c r="DW26" s="1078"/>
      <c r="DX26" s="1078"/>
      <c r="DY26" s="1078"/>
      <c r="DZ26" s="1079"/>
      <c r="EA26" s="242"/>
    </row>
    <row r="27" spans="1:131" s="243" customFormat="1" ht="26.25" customHeight="1" thickBot="1">
      <c r="A27" s="1083"/>
      <c r="B27" s="1084"/>
      <c r="C27" s="1084"/>
      <c r="D27" s="1084"/>
      <c r="E27" s="1084"/>
      <c r="F27" s="1084"/>
      <c r="G27" s="1084"/>
      <c r="H27" s="1084"/>
      <c r="I27" s="1084"/>
      <c r="J27" s="1084"/>
      <c r="K27" s="1084"/>
      <c r="L27" s="1084"/>
      <c r="M27" s="1084"/>
      <c r="N27" s="1084"/>
      <c r="O27" s="1084"/>
      <c r="P27" s="1085"/>
      <c r="Q27" s="1089"/>
      <c r="R27" s="1090"/>
      <c r="S27" s="1090"/>
      <c r="T27" s="1090"/>
      <c r="U27" s="1091"/>
      <c r="V27" s="1089"/>
      <c r="W27" s="1090"/>
      <c r="X27" s="1090"/>
      <c r="Y27" s="1090"/>
      <c r="Z27" s="1091"/>
      <c r="AA27" s="1089"/>
      <c r="AB27" s="1090"/>
      <c r="AC27" s="1090"/>
      <c r="AD27" s="1090"/>
      <c r="AE27" s="1090"/>
      <c r="AF27" s="1143"/>
      <c r="AG27" s="1096"/>
      <c r="AH27" s="1096"/>
      <c r="AI27" s="1096"/>
      <c r="AJ27" s="1144"/>
      <c r="AK27" s="1090"/>
      <c r="AL27" s="1090"/>
      <c r="AM27" s="1090"/>
      <c r="AN27" s="1090"/>
      <c r="AO27" s="1091"/>
      <c r="AP27" s="1089"/>
      <c r="AQ27" s="1090"/>
      <c r="AR27" s="1090"/>
      <c r="AS27" s="1090"/>
      <c r="AT27" s="1091"/>
      <c r="AU27" s="1089"/>
      <c r="AV27" s="1090"/>
      <c r="AW27" s="1090"/>
      <c r="AX27" s="1090"/>
      <c r="AY27" s="1091"/>
      <c r="AZ27" s="1089"/>
      <c r="BA27" s="1090"/>
      <c r="BB27" s="1090"/>
      <c r="BC27" s="1090"/>
      <c r="BD27" s="1091"/>
      <c r="BE27" s="1089"/>
      <c r="BF27" s="1090"/>
      <c r="BG27" s="1090"/>
      <c r="BH27" s="1090"/>
      <c r="BI27" s="1103"/>
      <c r="BJ27" s="248"/>
      <c r="BK27" s="248"/>
      <c r="BL27" s="248"/>
      <c r="BM27" s="248"/>
      <c r="BN27" s="248"/>
      <c r="BO27" s="261"/>
      <c r="BP27" s="261"/>
      <c r="BQ27" s="258">
        <v>21</v>
      </c>
      <c r="BR27" s="259"/>
      <c r="BS27" s="1099"/>
      <c r="BT27" s="1100"/>
      <c r="BU27" s="1100"/>
      <c r="BV27" s="1100"/>
      <c r="BW27" s="1100"/>
      <c r="BX27" s="1100"/>
      <c r="BY27" s="1100"/>
      <c r="BZ27" s="1100"/>
      <c r="CA27" s="1100"/>
      <c r="CB27" s="1100"/>
      <c r="CC27" s="1100"/>
      <c r="CD27" s="1100"/>
      <c r="CE27" s="1100"/>
      <c r="CF27" s="1100"/>
      <c r="CG27" s="1101"/>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7"/>
      <c r="DW27" s="1078"/>
      <c r="DX27" s="1078"/>
      <c r="DY27" s="1078"/>
      <c r="DZ27" s="1079"/>
      <c r="EA27" s="242"/>
    </row>
    <row r="28" spans="1:131" s="243" customFormat="1" ht="26.25" customHeight="1" thickTop="1">
      <c r="A28" s="262">
        <v>1</v>
      </c>
      <c r="B28" s="1133" t="s">
        <v>402</v>
      </c>
      <c r="C28" s="1134"/>
      <c r="D28" s="1134"/>
      <c r="E28" s="1134"/>
      <c r="F28" s="1134"/>
      <c r="G28" s="1134"/>
      <c r="H28" s="1134"/>
      <c r="I28" s="1134"/>
      <c r="J28" s="1134"/>
      <c r="K28" s="1134"/>
      <c r="L28" s="1134"/>
      <c r="M28" s="1134"/>
      <c r="N28" s="1134"/>
      <c r="O28" s="1134"/>
      <c r="P28" s="1135"/>
      <c r="Q28" s="1136">
        <v>1243</v>
      </c>
      <c r="R28" s="1137"/>
      <c r="S28" s="1137"/>
      <c r="T28" s="1137"/>
      <c r="U28" s="1137"/>
      <c r="V28" s="1137">
        <v>1234</v>
      </c>
      <c r="W28" s="1137"/>
      <c r="X28" s="1137"/>
      <c r="Y28" s="1137"/>
      <c r="Z28" s="1137"/>
      <c r="AA28" s="1137">
        <v>9</v>
      </c>
      <c r="AB28" s="1137"/>
      <c r="AC28" s="1137"/>
      <c r="AD28" s="1137"/>
      <c r="AE28" s="1138"/>
      <c r="AF28" s="1139">
        <v>9</v>
      </c>
      <c r="AG28" s="1137"/>
      <c r="AH28" s="1137"/>
      <c r="AI28" s="1137"/>
      <c r="AJ28" s="1140"/>
      <c r="AK28" s="1068">
        <v>148</v>
      </c>
      <c r="AL28" s="1059"/>
      <c r="AM28" s="1059"/>
      <c r="AN28" s="1059"/>
      <c r="AO28" s="1059"/>
      <c r="AP28" s="1068" t="s">
        <v>576</v>
      </c>
      <c r="AQ28" s="1059"/>
      <c r="AR28" s="1059"/>
      <c r="AS28" s="1059"/>
      <c r="AT28" s="1059"/>
      <c r="AU28" s="1068" t="s">
        <v>576</v>
      </c>
      <c r="AV28" s="1059"/>
      <c r="AW28" s="1059"/>
      <c r="AX28" s="1059"/>
      <c r="AY28" s="1059"/>
      <c r="AZ28" s="1068" t="s">
        <v>576</v>
      </c>
      <c r="BA28" s="1059"/>
      <c r="BB28" s="1059"/>
      <c r="BC28" s="1059"/>
      <c r="BD28" s="1059"/>
      <c r="BE28" s="1131"/>
      <c r="BF28" s="1131"/>
      <c r="BG28" s="1131"/>
      <c r="BH28" s="1131"/>
      <c r="BI28" s="1132"/>
      <c r="BJ28" s="248"/>
      <c r="BK28" s="248"/>
      <c r="BL28" s="248"/>
      <c r="BM28" s="248"/>
      <c r="BN28" s="248"/>
      <c r="BO28" s="261"/>
      <c r="BP28" s="261"/>
      <c r="BQ28" s="258">
        <v>22</v>
      </c>
      <c r="BR28" s="259"/>
      <c r="BS28" s="1099"/>
      <c r="BT28" s="1100"/>
      <c r="BU28" s="1100"/>
      <c r="BV28" s="1100"/>
      <c r="BW28" s="1100"/>
      <c r="BX28" s="1100"/>
      <c r="BY28" s="1100"/>
      <c r="BZ28" s="1100"/>
      <c r="CA28" s="1100"/>
      <c r="CB28" s="1100"/>
      <c r="CC28" s="1100"/>
      <c r="CD28" s="1100"/>
      <c r="CE28" s="1100"/>
      <c r="CF28" s="1100"/>
      <c r="CG28" s="1101"/>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7"/>
      <c r="DW28" s="1078"/>
      <c r="DX28" s="1078"/>
      <c r="DY28" s="1078"/>
      <c r="DZ28" s="1079"/>
      <c r="EA28" s="242"/>
    </row>
    <row r="29" spans="1:131" s="243" customFormat="1" ht="26.25" customHeight="1">
      <c r="A29" s="262">
        <v>2</v>
      </c>
      <c r="B29" s="1122" t="s">
        <v>403</v>
      </c>
      <c r="C29" s="1123"/>
      <c r="D29" s="1123"/>
      <c r="E29" s="1123"/>
      <c r="F29" s="1123"/>
      <c r="G29" s="1123"/>
      <c r="H29" s="1123"/>
      <c r="I29" s="1123"/>
      <c r="J29" s="1123"/>
      <c r="K29" s="1123"/>
      <c r="L29" s="1123"/>
      <c r="M29" s="1123"/>
      <c r="N29" s="1123"/>
      <c r="O29" s="1123"/>
      <c r="P29" s="1124"/>
      <c r="Q29" s="1128">
        <v>1150</v>
      </c>
      <c r="R29" s="1129"/>
      <c r="S29" s="1129"/>
      <c r="T29" s="1129"/>
      <c r="U29" s="1129"/>
      <c r="V29" s="1129">
        <v>1148</v>
      </c>
      <c r="W29" s="1129"/>
      <c r="X29" s="1129"/>
      <c r="Y29" s="1129"/>
      <c r="Z29" s="1129"/>
      <c r="AA29" s="1129">
        <v>3</v>
      </c>
      <c r="AB29" s="1129"/>
      <c r="AC29" s="1129"/>
      <c r="AD29" s="1129"/>
      <c r="AE29" s="1130"/>
      <c r="AF29" s="1104">
        <v>3</v>
      </c>
      <c r="AG29" s="1105"/>
      <c r="AH29" s="1105"/>
      <c r="AI29" s="1105"/>
      <c r="AJ29" s="1106"/>
      <c r="AK29" s="1068">
        <v>214</v>
      </c>
      <c r="AL29" s="1059"/>
      <c r="AM29" s="1059"/>
      <c r="AN29" s="1059"/>
      <c r="AO29" s="1059"/>
      <c r="AP29" s="1068" t="s">
        <v>576</v>
      </c>
      <c r="AQ29" s="1059"/>
      <c r="AR29" s="1059"/>
      <c r="AS29" s="1059"/>
      <c r="AT29" s="1059"/>
      <c r="AU29" s="1068" t="s">
        <v>576</v>
      </c>
      <c r="AV29" s="1059"/>
      <c r="AW29" s="1059"/>
      <c r="AX29" s="1059"/>
      <c r="AY29" s="1059"/>
      <c r="AZ29" s="1068" t="s">
        <v>576</v>
      </c>
      <c r="BA29" s="1059"/>
      <c r="BB29" s="1059"/>
      <c r="BC29" s="1059"/>
      <c r="BD29" s="1059"/>
      <c r="BE29" s="1117"/>
      <c r="BF29" s="1117"/>
      <c r="BG29" s="1117"/>
      <c r="BH29" s="1117"/>
      <c r="BI29" s="1118"/>
      <c r="BJ29" s="248"/>
      <c r="BK29" s="248"/>
      <c r="BL29" s="248"/>
      <c r="BM29" s="248"/>
      <c r="BN29" s="248"/>
      <c r="BO29" s="261"/>
      <c r="BP29" s="261"/>
      <c r="BQ29" s="258">
        <v>23</v>
      </c>
      <c r="BR29" s="259"/>
      <c r="BS29" s="1099"/>
      <c r="BT29" s="1100"/>
      <c r="BU29" s="1100"/>
      <c r="BV29" s="1100"/>
      <c r="BW29" s="1100"/>
      <c r="BX29" s="1100"/>
      <c r="BY29" s="1100"/>
      <c r="BZ29" s="1100"/>
      <c r="CA29" s="1100"/>
      <c r="CB29" s="1100"/>
      <c r="CC29" s="1100"/>
      <c r="CD29" s="1100"/>
      <c r="CE29" s="1100"/>
      <c r="CF29" s="1100"/>
      <c r="CG29" s="1101"/>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7"/>
      <c r="DW29" s="1078"/>
      <c r="DX29" s="1078"/>
      <c r="DY29" s="1078"/>
      <c r="DZ29" s="1079"/>
      <c r="EA29" s="242"/>
    </row>
    <row r="30" spans="1:131" s="243" customFormat="1" ht="26.25" customHeight="1">
      <c r="A30" s="262">
        <v>3</v>
      </c>
      <c r="B30" s="1122" t="s">
        <v>404</v>
      </c>
      <c r="C30" s="1123"/>
      <c r="D30" s="1123"/>
      <c r="E30" s="1123"/>
      <c r="F30" s="1123"/>
      <c r="G30" s="1123"/>
      <c r="H30" s="1123"/>
      <c r="I30" s="1123"/>
      <c r="J30" s="1123"/>
      <c r="K30" s="1123"/>
      <c r="L30" s="1123"/>
      <c r="M30" s="1123"/>
      <c r="N30" s="1123"/>
      <c r="O30" s="1123"/>
      <c r="P30" s="1124"/>
      <c r="Q30" s="1128">
        <v>140</v>
      </c>
      <c r="R30" s="1129"/>
      <c r="S30" s="1129"/>
      <c r="T30" s="1129"/>
      <c r="U30" s="1129"/>
      <c r="V30" s="1129">
        <v>138</v>
      </c>
      <c r="W30" s="1129"/>
      <c r="X30" s="1129"/>
      <c r="Y30" s="1129"/>
      <c r="Z30" s="1129"/>
      <c r="AA30" s="1129">
        <v>2</v>
      </c>
      <c r="AB30" s="1129"/>
      <c r="AC30" s="1129"/>
      <c r="AD30" s="1129"/>
      <c r="AE30" s="1130"/>
      <c r="AF30" s="1104">
        <v>2</v>
      </c>
      <c r="AG30" s="1105"/>
      <c r="AH30" s="1105"/>
      <c r="AI30" s="1105"/>
      <c r="AJ30" s="1106"/>
      <c r="AK30" s="1068">
        <v>66</v>
      </c>
      <c r="AL30" s="1059"/>
      <c r="AM30" s="1059"/>
      <c r="AN30" s="1059"/>
      <c r="AO30" s="1059"/>
      <c r="AP30" s="1068" t="s">
        <v>576</v>
      </c>
      <c r="AQ30" s="1059"/>
      <c r="AR30" s="1059"/>
      <c r="AS30" s="1059"/>
      <c r="AT30" s="1059"/>
      <c r="AU30" s="1068" t="s">
        <v>576</v>
      </c>
      <c r="AV30" s="1059"/>
      <c r="AW30" s="1059"/>
      <c r="AX30" s="1059"/>
      <c r="AY30" s="1059"/>
      <c r="AZ30" s="1068" t="s">
        <v>576</v>
      </c>
      <c r="BA30" s="1059"/>
      <c r="BB30" s="1059"/>
      <c r="BC30" s="1059"/>
      <c r="BD30" s="1059"/>
      <c r="BE30" s="1117"/>
      <c r="BF30" s="1117"/>
      <c r="BG30" s="1117"/>
      <c r="BH30" s="1117"/>
      <c r="BI30" s="1118"/>
      <c r="BJ30" s="248"/>
      <c r="BK30" s="248"/>
      <c r="BL30" s="248"/>
      <c r="BM30" s="248"/>
      <c r="BN30" s="248"/>
      <c r="BO30" s="261"/>
      <c r="BP30" s="261"/>
      <c r="BQ30" s="258">
        <v>24</v>
      </c>
      <c r="BR30" s="259"/>
      <c r="BS30" s="1099"/>
      <c r="BT30" s="1100"/>
      <c r="BU30" s="1100"/>
      <c r="BV30" s="1100"/>
      <c r="BW30" s="1100"/>
      <c r="BX30" s="1100"/>
      <c r="BY30" s="1100"/>
      <c r="BZ30" s="1100"/>
      <c r="CA30" s="1100"/>
      <c r="CB30" s="1100"/>
      <c r="CC30" s="1100"/>
      <c r="CD30" s="1100"/>
      <c r="CE30" s="1100"/>
      <c r="CF30" s="1100"/>
      <c r="CG30" s="1101"/>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7"/>
      <c r="DW30" s="1078"/>
      <c r="DX30" s="1078"/>
      <c r="DY30" s="1078"/>
      <c r="DZ30" s="1079"/>
      <c r="EA30" s="242"/>
    </row>
    <row r="31" spans="1:131" s="243" customFormat="1" ht="26.25" customHeight="1">
      <c r="A31" s="262">
        <v>4</v>
      </c>
      <c r="B31" s="1122" t="s">
        <v>405</v>
      </c>
      <c r="C31" s="1123"/>
      <c r="D31" s="1123"/>
      <c r="E31" s="1123"/>
      <c r="F31" s="1123"/>
      <c r="G31" s="1123"/>
      <c r="H31" s="1123"/>
      <c r="I31" s="1123"/>
      <c r="J31" s="1123"/>
      <c r="K31" s="1123"/>
      <c r="L31" s="1123"/>
      <c r="M31" s="1123"/>
      <c r="N31" s="1123"/>
      <c r="O31" s="1123"/>
      <c r="P31" s="1124"/>
      <c r="Q31" s="1128">
        <v>267</v>
      </c>
      <c r="R31" s="1129"/>
      <c r="S31" s="1129"/>
      <c r="T31" s="1129"/>
      <c r="U31" s="1129"/>
      <c r="V31" s="1129">
        <v>280</v>
      </c>
      <c r="W31" s="1129"/>
      <c r="X31" s="1129"/>
      <c r="Y31" s="1129"/>
      <c r="Z31" s="1129"/>
      <c r="AA31" s="1129">
        <v>-13</v>
      </c>
      <c r="AB31" s="1129"/>
      <c r="AC31" s="1129"/>
      <c r="AD31" s="1129"/>
      <c r="AE31" s="1130"/>
      <c r="AF31" s="1104">
        <v>118</v>
      </c>
      <c r="AG31" s="1105"/>
      <c r="AH31" s="1105"/>
      <c r="AI31" s="1105"/>
      <c r="AJ31" s="1106"/>
      <c r="AK31" s="1068">
        <v>20</v>
      </c>
      <c r="AL31" s="1059"/>
      <c r="AM31" s="1059"/>
      <c r="AN31" s="1059"/>
      <c r="AO31" s="1059"/>
      <c r="AP31" s="1059">
        <v>1160</v>
      </c>
      <c r="AQ31" s="1059"/>
      <c r="AR31" s="1059"/>
      <c r="AS31" s="1059"/>
      <c r="AT31" s="1059"/>
      <c r="AU31" s="1068">
        <v>712</v>
      </c>
      <c r="AV31" s="1059"/>
      <c r="AW31" s="1059"/>
      <c r="AX31" s="1059"/>
      <c r="AY31" s="1059"/>
      <c r="AZ31" s="1068" t="s">
        <v>576</v>
      </c>
      <c r="BA31" s="1059"/>
      <c r="BB31" s="1059"/>
      <c r="BC31" s="1059"/>
      <c r="BD31" s="1059"/>
      <c r="BE31" s="1117" t="s">
        <v>406</v>
      </c>
      <c r="BF31" s="1117"/>
      <c r="BG31" s="1117"/>
      <c r="BH31" s="1117"/>
      <c r="BI31" s="1118"/>
      <c r="BJ31" s="248"/>
      <c r="BK31" s="248"/>
      <c r="BL31" s="248"/>
      <c r="BM31" s="248"/>
      <c r="BN31" s="248"/>
      <c r="BO31" s="261"/>
      <c r="BP31" s="261"/>
      <c r="BQ31" s="258">
        <v>25</v>
      </c>
      <c r="BR31" s="259"/>
      <c r="BS31" s="1099"/>
      <c r="BT31" s="1100"/>
      <c r="BU31" s="1100"/>
      <c r="BV31" s="1100"/>
      <c r="BW31" s="1100"/>
      <c r="BX31" s="1100"/>
      <c r="BY31" s="1100"/>
      <c r="BZ31" s="1100"/>
      <c r="CA31" s="1100"/>
      <c r="CB31" s="1100"/>
      <c r="CC31" s="1100"/>
      <c r="CD31" s="1100"/>
      <c r="CE31" s="1100"/>
      <c r="CF31" s="1100"/>
      <c r="CG31" s="1101"/>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7"/>
      <c r="DW31" s="1078"/>
      <c r="DX31" s="1078"/>
      <c r="DY31" s="1078"/>
      <c r="DZ31" s="1079"/>
      <c r="EA31" s="242"/>
    </row>
    <row r="32" spans="1:131" s="243" customFormat="1" ht="26.25" customHeight="1">
      <c r="A32" s="262">
        <v>5</v>
      </c>
      <c r="B32" s="1122" t="s">
        <v>407</v>
      </c>
      <c r="C32" s="1123"/>
      <c r="D32" s="1123"/>
      <c r="E32" s="1123"/>
      <c r="F32" s="1123"/>
      <c r="G32" s="1123"/>
      <c r="H32" s="1123"/>
      <c r="I32" s="1123"/>
      <c r="J32" s="1123"/>
      <c r="K32" s="1123"/>
      <c r="L32" s="1123"/>
      <c r="M32" s="1123"/>
      <c r="N32" s="1123"/>
      <c r="O32" s="1123"/>
      <c r="P32" s="1124"/>
      <c r="Q32" s="1128">
        <v>4</v>
      </c>
      <c r="R32" s="1129"/>
      <c r="S32" s="1129"/>
      <c r="T32" s="1129"/>
      <c r="U32" s="1129"/>
      <c r="V32" s="1129">
        <v>4</v>
      </c>
      <c r="W32" s="1129"/>
      <c r="X32" s="1129"/>
      <c r="Y32" s="1129"/>
      <c r="Z32" s="1129"/>
      <c r="AA32" s="1129" t="s">
        <v>576</v>
      </c>
      <c r="AB32" s="1129"/>
      <c r="AC32" s="1129"/>
      <c r="AD32" s="1129"/>
      <c r="AE32" s="1130"/>
      <c r="AF32" s="1104" t="s">
        <v>408</v>
      </c>
      <c r="AG32" s="1105"/>
      <c r="AH32" s="1105"/>
      <c r="AI32" s="1105"/>
      <c r="AJ32" s="1106"/>
      <c r="AK32" s="1068">
        <v>1</v>
      </c>
      <c r="AL32" s="1059"/>
      <c r="AM32" s="1059"/>
      <c r="AN32" s="1059"/>
      <c r="AO32" s="1059"/>
      <c r="AP32" s="1068" t="s">
        <v>576</v>
      </c>
      <c r="AQ32" s="1059"/>
      <c r="AR32" s="1059"/>
      <c r="AS32" s="1059"/>
      <c r="AT32" s="1059"/>
      <c r="AU32" s="1068" t="s">
        <v>576</v>
      </c>
      <c r="AV32" s="1059"/>
      <c r="AW32" s="1059"/>
      <c r="AX32" s="1059"/>
      <c r="AY32" s="1059"/>
      <c r="AZ32" s="1068" t="s">
        <v>576</v>
      </c>
      <c r="BA32" s="1059"/>
      <c r="BB32" s="1059"/>
      <c r="BC32" s="1059"/>
      <c r="BD32" s="1059"/>
      <c r="BE32" s="1117" t="s">
        <v>409</v>
      </c>
      <c r="BF32" s="1117"/>
      <c r="BG32" s="1117"/>
      <c r="BH32" s="1117"/>
      <c r="BI32" s="1118"/>
      <c r="BJ32" s="248"/>
      <c r="BK32" s="248"/>
      <c r="BL32" s="248"/>
      <c r="BM32" s="248"/>
      <c r="BN32" s="248"/>
      <c r="BO32" s="261"/>
      <c r="BP32" s="261"/>
      <c r="BQ32" s="258">
        <v>26</v>
      </c>
      <c r="BR32" s="259"/>
      <c r="BS32" s="1099"/>
      <c r="BT32" s="1100"/>
      <c r="BU32" s="1100"/>
      <c r="BV32" s="1100"/>
      <c r="BW32" s="1100"/>
      <c r="BX32" s="1100"/>
      <c r="BY32" s="1100"/>
      <c r="BZ32" s="1100"/>
      <c r="CA32" s="1100"/>
      <c r="CB32" s="1100"/>
      <c r="CC32" s="1100"/>
      <c r="CD32" s="1100"/>
      <c r="CE32" s="1100"/>
      <c r="CF32" s="1100"/>
      <c r="CG32" s="1101"/>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7"/>
      <c r="DW32" s="1078"/>
      <c r="DX32" s="1078"/>
      <c r="DY32" s="1078"/>
      <c r="DZ32" s="1079"/>
      <c r="EA32" s="242"/>
    </row>
    <row r="33" spans="1:131" s="243" customFormat="1" ht="26.25" customHeight="1">
      <c r="A33" s="262">
        <v>6</v>
      </c>
      <c r="B33" s="1122"/>
      <c r="C33" s="1123"/>
      <c r="D33" s="1123"/>
      <c r="E33" s="1123"/>
      <c r="F33" s="1123"/>
      <c r="G33" s="1123"/>
      <c r="H33" s="1123"/>
      <c r="I33" s="1123"/>
      <c r="J33" s="1123"/>
      <c r="K33" s="1123"/>
      <c r="L33" s="1123"/>
      <c r="M33" s="1123"/>
      <c r="N33" s="1123"/>
      <c r="O33" s="1123"/>
      <c r="P33" s="1124"/>
      <c r="Q33" s="1128"/>
      <c r="R33" s="1129"/>
      <c r="S33" s="1129"/>
      <c r="T33" s="1129"/>
      <c r="U33" s="1129"/>
      <c r="V33" s="1129"/>
      <c r="W33" s="1129"/>
      <c r="X33" s="1129"/>
      <c r="Y33" s="1129"/>
      <c r="Z33" s="1129"/>
      <c r="AA33" s="1129"/>
      <c r="AB33" s="1129"/>
      <c r="AC33" s="1129"/>
      <c r="AD33" s="1129"/>
      <c r="AE33" s="1130"/>
      <c r="AF33" s="1104"/>
      <c r="AG33" s="1105"/>
      <c r="AH33" s="1105"/>
      <c r="AI33" s="1105"/>
      <c r="AJ33" s="1106"/>
      <c r="AK33" s="1068"/>
      <c r="AL33" s="1059"/>
      <c r="AM33" s="1059"/>
      <c r="AN33" s="1059"/>
      <c r="AO33" s="1059"/>
      <c r="AP33" s="1059"/>
      <c r="AQ33" s="1059"/>
      <c r="AR33" s="1059"/>
      <c r="AS33" s="1059"/>
      <c r="AT33" s="1059"/>
      <c r="AU33" s="1059"/>
      <c r="AV33" s="1059"/>
      <c r="AW33" s="1059"/>
      <c r="AX33" s="1059"/>
      <c r="AY33" s="1059"/>
      <c r="AZ33" s="1127"/>
      <c r="BA33" s="1127"/>
      <c r="BB33" s="1127"/>
      <c r="BC33" s="1127"/>
      <c r="BD33" s="1127"/>
      <c r="BE33" s="1117"/>
      <c r="BF33" s="1117"/>
      <c r="BG33" s="1117"/>
      <c r="BH33" s="1117"/>
      <c r="BI33" s="1118"/>
      <c r="BJ33" s="248"/>
      <c r="BK33" s="248"/>
      <c r="BL33" s="248"/>
      <c r="BM33" s="248"/>
      <c r="BN33" s="248"/>
      <c r="BO33" s="261"/>
      <c r="BP33" s="261"/>
      <c r="BQ33" s="258">
        <v>27</v>
      </c>
      <c r="BR33" s="259"/>
      <c r="BS33" s="1099"/>
      <c r="BT33" s="1100"/>
      <c r="BU33" s="1100"/>
      <c r="BV33" s="1100"/>
      <c r="BW33" s="1100"/>
      <c r="BX33" s="1100"/>
      <c r="BY33" s="1100"/>
      <c r="BZ33" s="1100"/>
      <c r="CA33" s="1100"/>
      <c r="CB33" s="1100"/>
      <c r="CC33" s="1100"/>
      <c r="CD33" s="1100"/>
      <c r="CE33" s="1100"/>
      <c r="CF33" s="1100"/>
      <c r="CG33" s="1101"/>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7"/>
      <c r="DW33" s="1078"/>
      <c r="DX33" s="1078"/>
      <c r="DY33" s="1078"/>
      <c r="DZ33" s="1079"/>
      <c r="EA33" s="242"/>
    </row>
    <row r="34" spans="1:131" s="243" customFormat="1" ht="26.25" customHeight="1">
      <c r="A34" s="262">
        <v>7</v>
      </c>
      <c r="B34" s="1122"/>
      <c r="C34" s="1123"/>
      <c r="D34" s="1123"/>
      <c r="E34" s="1123"/>
      <c r="F34" s="1123"/>
      <c r="G34" s="1123"/>
      <c r="H34" s="1123"/>
      <c r="I34" s="1123"/>
      <c r="J34" s="1123"/>
      <c r="K34" s="1123"/>
      <c r="L34" s="1123"/>
      <c r="M34" s="1123"/>
      <c r="N34" s="1123"/>
      <c r="O34" s="1123"/>
      <c r="P34" s="1124"/>
      <c r="Q34" s="1128"/>
      <c r="R34" s="1129"/>
      <c r="S34" s="1129"/>
      <c r="T34" s="1129"/>
      <c r="U34" s="1129"/>
      <c r="V34" s="1129"/>
      <c r="W34" s="1129"/>
      <c r="X34" s="1129"/>
      <c r="Y34" s="1129"/>
      <c r="Z34" s="1129"/>
      <c r="AA34" s="1129"/>
      <c r="AB34" s="1129"/>
      <c r="AC34" s="1129"/>
      <c r="AD34" s="1129"/>
      <c r="AE34" s="1130"/>
      <c r="AF34" s="1104"/>
      <c r="AG34" s="1105"/>
      <c r="AH34" s="1105"/>
      <c r="AI34" s="1105"/>
      <c r="AJ34" s="1106"/>
      <c r="AK34" s="1068"/>
      <c r="AL34" s="1059"/>
      <c r="AM34" s="1059"/>
      <c r="AN34" s="1059"/>
      <c r="AO34" s="1059"/>
      <c r="AP34" s="1059"/>
      <c r="AQ34" s="1059"/>
      <c r="AR34" s="1059"/>
      <c r="AS34" s="1059"/>
      <c r="AT34" s="1059"/>
      <c r="AU34" s="1059"/>
      <c r="AV34" s="1059"/>
      <c r="AW34" s="1059"/>
      <c r="AX34" s="1059"/>
      <c r="AY34" s="1059"/>
      <c r="AZ34" s="1127"/>
      <c r="BA34" s="1127"/>
      <c r="BB34" s="1127"/>
      <c r="BC34" s="1127"/>
      <c r="BD34" s="1127"/>
      <c r="BE34" s="1117"/>
      <c r="BF34" s="1117"/>
      <c r="BG34" s="1117"/>
      <c r="BH34" s="1117"/>
      <c r="BI34" s="1118"/>
      <c r="BJ34" s="248"/>
      <c r="BK34" s="248"/>
      <c r="BL34" s="248"/>
      <c r="BM34" s="248"/>
      <c r="BN34" s="248"/>
      <c r="BO34" s="261"/>
      <c r="BP34" s="261"/>
      <c r="BQ34" s="258">
        <v>28</v>
      </c>
      <c r="BR34" s="259"/>
      <c r="BS34" s="1099"/>
      <c r="BT34" s="1100"/>
      <c r="BU34" s="1100"/>
      <c r="BV34" s="1100"/>
      <c r="BW34" s="1100"/>
      <c r="BX34" s="1100"/>
      <c r="BY34" s="1100"/>
      <c r="BZ34" s="1100"/>
      <c r="CA34" s="1100"/>
      <c r="CB34" s="1100"/>
      <c r="CC34" s="1100"/>
      <c r="CD34" s="1100"/>
      <c r="CE34" s="1100"/>
      <c r="CF34" s="1100"/>
      <c r="CG34" s="1101"/>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7"/>
      <c r="DW34" s="1078"/>
      <c r="DX34" s="1078"/>
      <c r="DY34" s="1078"/>
      <c r="DZ34" s="1079"/>
      <c r="EA34" s="242"/>
    </row>
    <row r="35" spans="1:131" s="243" customFormat="1" ht="26.25" customHeight="1">
      <c r="A35" s="262">
        <v>8</v>
      </c>
      <c r="B35" s="1122"/>
      <c r="C35" s="1123"/>
      <c r="D35" s="1123"/>
      <c r="E35" s="1123"/>
      <c r="F35" s="1123"/>
      <c r="G35" s="1123"/>
      <c r="H35" s="1123"/>
      <c r="I35" s="1123"/>
      <c r="J35" s="1123"/>
      <c r="K35" s="1123"/>
      <c r="L35" s="1123"/>
      <c r="M35" s="1123"/>
      <c r="N35" s="1123"/>
      <c r="O35" s="1123"/>
      <c r="P35" s="1124"/>
      <c r="Q35" s="1128"/>
      <c r="R35" s="1129"/>
      <c r="S35" s="1129"/>
      <c r="T35" s="1129"/>
      <c r="U35" s="1129"/>
      <c r="V35" s="1129"/>
      <c r="W35" s="1129"/>
      <c r="X35" s="1129"/>
      <c r="Y35" s="1129"/>
      <c r="Z35" s="1129"/>
      <c r="AA35" s="1129"/>
      <c r="AB35" s="1129"/>
      <c r="AC35" s="1129"/>
      <c r="AD35" s="1129"/>
      <c r="AE35" s="1130"/>
      <c r="AF35" s="1104"/>
      <c r="AG35" s="1105"/>
      <c r="AH35" s="1105"/>
      <c r="AI35" s="1105"/>
      <c r="AJ35" s="1106"/>
      <c r="AK35" s="1068"/>
      <c r="AL35" s="1059"/>
      <c r="AM35" s="1059"/>
      <c r="AN35" s="1059"/>
      <c r="AO35" s="1059"/>
      <c r="AP35" s="1059"/>
      <c r="AQ35" s="1059"/>
      <c r="AR35" s="1059"/>
      <c r="AS35" s="1059"/>
      <c r="AT35" s="1059"/>
      <c r="AU35" s="1059"/>
      <c r="AV35" s="1059"/>
      <c r="AW35" s="1059"/>
      <c r="AX35" s="1059"/>
      <c r="AY35" s="1059"/>
      <c r="AZ35" s="1127"/>
      <c r="BA35" s="1127"/>
      <c r="BB35" s="1127"/>
      <c r="BC35" s="1127"/>
      <c r="BD35" s="1127"/>
      <c r="BE35" s="1117"/>
      <c r="BF35" s="1117"/>
      <c r="BG35" s="1117"/>
      <c r="BH35" s="1117"/>
      <c r="BI35" s="1118"/>
      <c r="BJ35" s="248"/>
      <c r="BK35" s="248"/>
      <c r="BL35" s="248"/>
      <c r="BM35" s="248"/>
      <c r="BN35" s="248"/>
      <c r="BO35" s="261"/>
      <c r="BP35" s="261"/>
      <c r="BQ35" s="258">
        <v>29</v>
      </c>
      <c r="BR35" s="259"/>
      <c r="BS35" s="1099"/>
      <c r="BT35" s="1100"/>
      <c r="BU35" s="1100"/>
      <c r="BV35" s="1100"/>
      <c r="BW35" s="1100"/>
      <c r="BX35" s="1100"/>
      <c r="BY35" s="1100"/>
      <c r="BZ35" s="1100"/>
      <c r="CA35" s="1100"/>
      <c r="CB35" s="1100"/>
      <c r="CC35" s="1100"/>
      <c r="CD35" s="1100"/>
      <c r="CE35" s="1100"/>
      <c r="CF35" s="1100"/>
      <c r="CG35" s="1101"/>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7"/>
      <c r="DW35" s="1078"/>
      <c r="DX35" s="1078"/>
      <c r="DY35" s="1078"/>
      <c r="DZ35" s="1079"/>
      <c r="EA35" s="242"/>
    </row>
    <row r="36" spans="1:131" s="243" customFormat="1" ht="26.25" customHeight="1">
      <c r="A36" s="262">
        <v>9</v>
      </c>
      <c r="B36" s="1122"/>
      <c r="C36" s="1123"/>
      <c r="D36" s="1123"/>
      <c r="E36" s="1123"/>
      <c r="F36" s="1123"/>
      <c r="G36" s="1123"/>
      <c r="H36" s="1123"/>
      <c r="I36" s="1123"/>
      <c r="J36" s="1123"/>
      <c r="K36" s="1123"/>
      <c r="L36" s="1123"/>
      <c r="M36" s="1123"/>
      <c r="N36" s="1123"/>
      <c r="O36" s="1123"/>
      <c r="P36" s="1124"/>
      <c r="Q36" s="1128"/>
      <c r="R36" s="1129"/>
      <c r="S36" s="1129"/>
      <c r="T36" s="1129"/>
      <c r="U36" s="1129"/>
      <c r="V36" s="1129"/>
      <c r="W36" s="1129"/>
      <c r="X36" s="1129"/>
      <c r="Y36" s="1129"/>
      <c r="Z36" s="1129"/>
      <c r="AA36" s="1129"/>
      <c r="AB36" s="1129"/>
      <c r="AC36" s="1129"/>
      <c r="AD36" s="1129"/>
      <c r="AE36" s="1130"/>
      <c r="AF36" s="1104"/>
      <c r="AG36" s="1105"/>
      <c r="AH36" s="1105"/>
      <c r="AI36" s="1105"/>
      <c r="AJ36" s="1106"/>
      <c r="AK36" s="1068"/>
      <c r="AL36" s="1059"/>
      <c r="AM36" s="1059"/>
      <c r="AN36" s="1059"/>
      <c r="AO36" s="1059"/>
      <c r="AP36" s="1059"/>
      <c r="AQ36" s="1059"/>
      <c r="AR36" s="1059"/>
      <c r="AS36" s="1059"/>
      <c r="AT36" s="1059"/>
      <c r="AU36" s="1059"/>
      <c r="AV36" s="1059"/>
      <c r="AW36" s="1059"/>
      <c r="AX36" s="1059"/>
      <c r="AY36" s="1059"/>
      <c r="AZ36" s="1127"/>
      <c r="BA36" s="1127"/>
      <c r="BB36" s="1127"/>
      <c r="BC36" s="1127"/>
      <c r="BD36" s="1127"/>
      <c r="BE36" s="1117"/>
      <c r="BF36" s="1117"/>
      <c r="BG36" s="1117"/>
      <c r="BH36" s="1117"/>
      <c r="BI36" s="1118"/>
      <c r="BJ36" s="248"/>
      <c r="BK36" s="248"/>
      <c r="BL36" s="248"/>
      <c r="BM36" s="248"/>
      <c r="BN36" s="248"/>
      <c r="BO36" s="261"/>
      <c r="BP36" s="261"/>
      <c r="BQ36" s="258">
        <v>30</v>
      </c>
      <c r="BR36" s="259"/>
      <c r="BS36" s="1099"/>
      <c r="BT36" s="1100"/>
      <c r="BU36" s="1100"/>
      <c r="BV36" s="1100"/>
      <c r="BW36" s="1100"/>
      <c r="BX36" s="1100"/>
      <c r="BY36" s="1100"/>
      <c r="BZ36" s="1100"/>
      <c r="CA36" s="1100"/>
      <c r="CB36" s="1100"/>
      <c r="CC36" s="1100"/>
      <c r="CD36" s="1100"/>
      <c r="CE36" s="1100"/>
      <c r="CF36" s="1100"/>
      <c r="CG36" s="1101"/>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7"/>
      <c r="DW36" s="1078"/>
      <c r="DX36" s="1078"/>
      <c r="DY36" s="1078"/>
      <c r="DZ36" s="1079"/>
      <c r="EA36" s="242"/>
    </row>
    <row r="37" spans="1:131" s="243" customFormat="1" ht="26.25" customHeight="1">
      <c r="A37" s="262">
        <v>10</v>
      </c>
      <c r="B37" s="1122"/>
      <c r="C37" s="1123"/>
      <c r="D37" s="1123"/>
      <c r="E37" s="1123"/>
      <c r="F37" s="1123"/>
      <c r="G37" s="1123"/>
      <c r="H37" s="1123"/>
      <c r="I37" s="1123"/>
      <c r="J37" s="1123"/>
      <c r="K37" s="1123"/>
      <c r="L37" s="1123"/>
      <c r="M37" s="1123"/>
      <c r="N37" s="1123"/>
      <c r="O37" s="1123"/>
      <c r="P37" s="1124"/>
      <c r="Q37" s="1128"/>
      <c r="R37" s="1129"/>
      <c r="S37" s="1129"/>
      <c r="T37" s="1129"/>
      <c r="U37" s="1129"/>
      <c r="V37" s="1129"/>
      <c r="W37" s="1129"/>
      <c r="X37" s="1129"/>
      <c r="Y37" s="1129"/>
      <c r="Z37" s="1129"/>
      <c r="AA37" s="1129"/>
      <c r="AB37" s="1129"/>
      <c r="AC37" s="1129"/>
      <c r="AD37" s="1129"/>
      <c r="AE37" s="1130"/>
      <c r="AF37" s="1104"/>
      <c r="AG37" s="1105"/>
      <c r="AH37" s="1105"/>
      <c r="AI37" s="1105"/>
      <c r="AJ37" s="1106"/>
      <c r="AK37" s="1068"/>
      <c r="AL37" s="1059"/>
      <c r="AM37" s="1059"/>
      <c r="AN37" s="1059"/>
      <c r="AO37" s="1059"/>
      <c r="AP37" s="1059"/>
      <c r="AQ37" s="1059"/>
      <c r="AR37" s="1059"/>
      <c r="AS37" s="1059"/>
      <c r="AT37" s="1059"/>
      <c r="AU37" s="1059"/>
      <c r="AV37" s="1059"/>
      <c r="AW37" s="1059"/>
      <c r="AX37" s="1059"/>
      <c r="AY37" s="1059"/>
      <c r="AZ37" s="1127"/>
      <c r="BA37" s="1127"/>
      <c r="BB37" s="1127"/>
      <c r="BC37" s="1127"/>
      <c r="BD37" s="1127"/>
      <c r="BE37" s="1117"/>
      <c r="BF37" s="1117"/>
      <c r="BG37" s="1117"/>
      <c r="BH37" s="1117"/>
      <c r="BI37" s="1118"/>
      <c r="BJ37" s="248"/>
      <c r="BK37" s="248"/>
      <c r="BL37" s="248"/>
      <c r="BM37" s="248"/>
      <c r="BN37" s="248"/>
      <c r="BO37" s="261"/>
      <c r="BP37" s="261"/>
      <c r="BQ37" s="258">
        <v>31</v>
      </c>
      <c r="BR37" s="259"/>
      <c r="BS37" s="1099"/>
      <c r="BT37" s="1100"/>
      <c r="BU37" s="1100"/>
      <c r="BV37" s="1100"/>
      <c r="BW37" s="1100"/>
      <c r="BX37" s="1100"/>
      <c r="BY37" s="1100"/>
      <c r="BZ37" s="1100"/>
      <c r="CA37" s="1100"/>
      <c r="CB37" s="1100"/>
      <c r="CC37" s="1100"/>
      <c r="CD37" s="1100"/>
      <c r="CE37" s="1100"/>
      <c r="CF37" s="1100"/>
      <c r="CG37" s="1101"/>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7"/>
      <c r="DW37" s="1078"/>
      <c r="DX37" s="1078"/>
      <c r="DY37" s="1078"/>
      <c r="DZ37" s="1079"/>
      <c r="EA37" s="242"/>
    </row>
    <row r="38" spans="1:131" s="243" customFormat="1" ht="26.25" customHeight="1">
      <c r="A38" s="262">
        <v>11</v>
      </c>
      <c r="B38" s="1122"/>
      <c r="C38" s="1123"/>
      <c r="D38" s="1123"/>
      <c r="E38" s="1123"/>
      <c r="F38" s="1123"/>
      <c r="G38" s="1123"/>
      <c r="H38" s="1123"/>
      <c r="I38" s="1123"/>
      <c r="J38" s="1123"/>
      <c r="K38" s="1123"/>
      <c r="L38" s="1123"/>
      <c r="M38" s="1123"/>
      <c r="N38" s="1123"/>
      <c r="O38" s="1123"/>
      <c r="P38" s="1124"/>
      <c r="Q38" s="1128"/>
      <c r="R38" s="1129"/>
      <c r="S38" s="1129"/>
      <c r="T38" s="1129"/>
      <c r="U38" s="1129"/>
      <c r="V38" s="1129"/>
      <c r="W38" s="1129"/>
      <c r="X38" s="1129"/>
      <c r="Y38" s="1129"/>
      <c r="Z38" s="1129"/>
      <c r="AA38" s="1129"/>
      <c r="AB38" s="1129"/>
      <c r="AC38" s="1129"/>
      <c r="AD38" s="1129"/>
      <c r="AE38" s="1130"/>
      <c r="AF38" s="1104"/>
      <c r="AG38" s="1105"/>
      <c r="AH38" s="1105"/>
      <c r="AI38" s="1105"/>
      <c r="AJ38" s="1106"/>
      <c r="AK38" s="1068"/>
      <c r="AL38" s="1059"/>
      <c r="AM38" s="1059"/>
      <c r="AN38" s="1059"/>
      <c r="AO38" s="1059"/>
      <c r="AP38" s="1059"/>
      <c r="AQ38" s="1059"/>
      <c r="AR38" s="1059"/>
      <c r="AS38" s="1059"/>
      <c r="AT38" s="1059"/>
      <c r="AU38" s="1059"/>
      <c r="AV38" s="1059"/>
      <c r="AW38" s="1059"/>
      <c r="AX38" s="1059"/>
      <c r="AY38" s="1059"/>
      <c r="AZ38" s="1127"/>
      <c r="BA38" s="1127"/>
      <c r="BB38" s="1127"/>
      <c r="BC38" s="1127"/>
      <c r="BD38" s="1127"/>
      <c r="BE38" s="1117"/>
      <c r="BF38" s="1117"/>
      <c r="BG38" s="1117"/>
      <c r="BH38" s="1117"/>
      <c r="BI38" s="1118"/>
      <c r="BJ38" s="248"/>
      <c r="BK38" s="248"/>
      <c r="BL38" s="248"/>
      <c r="BM38" s="248"/>
      <c r="BN38" s="248"/>
      <c r="BO38" s="261"/>
      <c r="BP38" s="261"/>
      <c r="BQ38" s="258">
        <v>32</v>
      </c>
      <c r="BR38" s="259"/>
      <c r="BS38" s="1099"/>
      <c r="BT38" s="1100"/>
      <c r="BU38" s="1100"/>
      <c r="BV38" s="1100"/>
      <c r="BW38" s="1100"/>
      <c r="BX38" s="1100"/>
      <c r="BY38" s="1100"/>
      <c r="BZ38" s="1100"/>
      <c r="CA38" s="1100"/>
      <c r="CB38" s="1100"/>
      <c r="CC38" s="1100"/>
      <c r="CD38" s="1100"/>
      <c r="CE38" s="1100"/>
      <c r="CF38" s="1100"/>
      <c r="CG38" s="1101"/>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7"/>
      <c r="DW38" s="1078"/>
      <c r="DX38" s="1078"/>
      <c r="DY38" s="1078"/>
      <c r="DZ38" s="1079"/>
      <c r="EA38" s="242"/>
    </row>
    <row r="39" spans="1:131" s="243" customFormat="1" ht="26.25" customHeight="1">
      <c r="A39" s="262">
        <v>12</v>
      </c>
      <c r="B39" s="1122"/>
      <c r="C39" s="1123"/>
      <c r="D39" s="1123"/>
      <c r="E39" s="1123"/>
      <c r="F39" s="1123"/>
      <c r="G39" s="1123"/>
      <c r="H39" s="1123"/>
      <c r="I39" s="1123"/>
      <c r="J39" s="1123"/>
      <c r="K39" s="1123"/>
      <c r="L39" s="1123"/>
      <c r="M39" s="1123"/>
      <c r="N39" s="1123"/>
      <c r="O39" s="1123"/>
      <c r="P39" s="1124"/>
      <c r="Q39" s="1128"/>
      <c r="R39" s="1129"/>
      <c r="S39" s="1129"/>
      <c r="T39" s="1129"/>
      <c r="U39" s="1129"/>
      <c r="V39" s="1129"/>
      <c r="W39" s="1129"/>
      <c r="X39" s="1129"/>
      <c r="Y39" s="1129"/>
      <c r="Z39" s="1129"/>
      <c r="AA39" s="1129"/>
      <c r="AB39" s="1129"/>
      <c r="AC39" s="1129"/>
      <c r="AD39" s="1129"/>
      <c r="AE39" s="1130"/>
      <c r="AF39" s="1104"/>
      <c r="AG39" s="1105"/>
      <c r="AH39" s="1105"/>
      <c r="AI39" s="1105"/>
      <c r="AJ39" s="1106"/>
      <c r="AK39" s="1068"/>
      <c r="AL39" s="1059"/>
      <c r="AM39" s="1059"/>
      <c r="AN39" s="1059"/>
      <c r="AO39" s="1059"/>
      <c r="AP39" s="1059"/>
      <c r="AQ39" s="1059"/>
      <c r="AR39" s="1059"/>
      <c r="AS39" s="1059"/>
      <c r="AT39" s="1059"/>
      <c r="AU39" s="1059"/>
      <c r="AV39" s="1059"/>
      <c r="AW39" s="1059"/>
      <c r="AX39" s="1059"/>
      <c r="AY39" s="1059"/>
      <c r="AZ39" s="1127"/>
      <c r="BA39" s="1127"/>
      <c r="BB39" s="1127"/>
      <c r="BC39" s="1127"/>
      <c r="BD39" s="1127"/>
      <c r="BE39" s="1117"/>
      <c r="BF39" s="1117"/>
      <c r="BG39" s="1117"/>
      <c r="BH39" s="1117"/>
      <c r="BI39" s="1118"/>
      <c r="BJ39" s="248"/>
      <c r="BK39" s="248"/>
      <c r="BL39" s="248"/>
      <c r="BM39" s="248"/>
      <c r="BN39" s="248"/>
      <c r="BO39" s="261"/>
      <c r="BP39" s="261"/>
      <c r="BQ39" s="258">
        <v>33</v>
      </c>
      <c r="BR39" s="259"/>
      <c r="BS39" s="1099"/>
      <c r="BT39" s="1100"/>
      <c r="BU39" s="1100"/>
      <c r="BV39" s="1100"/>
      <c r="BW39" s="1100"/>
      <c r="BX39" s="1100"/>
      <c r="BY39" s="1100"/>
      <c r="BZ39" s="1100"/>
      <c r="CA39" s="1100"/>
      <c r="CB39" s="1100"/>
      <c r="CC39" s="1100"/>
      <c r="CD39" s="1100"/>
      <c r="CE39" s="1100"/>
      <c r="CF39" s="1100"/>
      <c r="CG39" s="1101"/>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7"/>
      <c r="DW39" s="1078"/>
      <c r="DX39" s="1078"/>
      <c r="DY39" s="1078"/>
      <c r="DZ39" s="1079"/>
      <c r="EA39" s="242"/>
    </row>
    <row r="40" spans="1:131" s="243" customFormat="1" ht="26.25" customHeight="1">
      <c r="A40" s="257">
        <v>13</v>
      </c>
      <c r="B40" s="1122"/>
      <c r="C40" s="1123"/>
      <c r="D40" s="1123"/>
      <c r="E40" s="1123"/>
      <c r="F40" s="1123"/>
      <c r="G40" s="1123"/>
      <c r="H40" s="1123"/>
      <c r="I40" s="1123"/>
      <c r="J40" s="1123"/>
      <c r="K40" s="1123"/>
      <c r="L40" s="1123"/>
      <c r="M40" s="1123"/>
      <c r="N40" s="1123"/>
      <c r="O40" s="1123"/>
      <c r="P40" s="1124"/>
      <c r="Q40" s="1128"/>
      <c r="R40" s="1129"/>
      <c r="S40" s="1129"/>
      <c r="T40" s="1129"/>
      <c r="U40" s="1129"/>
      <c r="V40" s="1129"/>
      <c r="W40" s="1129"/>
      <c r="X40" s="1129"/>
      <c r="Y40" s="1129"/>
      <c r="Z40" s="1129"/>
      <c r="AA40" s="1129"/>
      <c r="AB40" s="1129"/>
      <c r="AC40" s="1129"/>
      <c r="AD40" s="1129"/>
      <c r="AE40" s="1130"/>
      <c r="AF40" s="1104"/>
      <c r="AG40" s="1105"/>
      <c r="AH40" s="1105"/>
      <c r="AI40" s="1105"/>
      <c r="AJ40" s="1106"/>
      <c r="AK40" s="1068"/>
      <c r="AL40" s="1059"/>
      <c r="AM40" s="1059"/>
      <c r="AN40" s="1059"/>
      <c r="AO40" s="1059"/>
      <c r="AP40" s="1059"/>
      <c r="AQ40" s="1059"/>
      <c r="AR40" s="1059"/>
      <c r="AS40" s="1059"/>
      <c r="AT40" s="1059"/>
      <c r="AU40" s="1059"/>
      <c r="AV40" s="1059"/>
      <c r="AW40" s="1059"/>
      <c r="AX40" s="1059"/>
      <c r="AY40" s="1059"/>
      <c r="AZ40" s="1127"/>
      <c r="BA40" s="1127"/>
      <c r="BB40" s="1127"/>
      <c r="BC40" s="1127"/>
      <c r="BD40" s="1127"/>
      <c r="BE40" s="1117"/>
      <c r="BF40" s="1117"/>
      <c r="BG40" s="1117"/>
      <c r="BH40" s="1117"/>
      <c r="BI40" s="1118"/>
      <c r="BJ40" s="248"/>
      <c r="BK40" s="248"/>
      <c r="BL40" s="248"/>
      <c r="BM40" s="248"/>
      <c r="BN40" s="248"/>
      <c r="BO40" s="261"/>
      <c r="BP40" s="261"/>
      <c r="BQ40" s="258">
        <v>34</v>
      </c>
      <c r="BR40" s="259"/>
      <c r="BS40" s="1099"/>
      <c r="BT40" s="1100"/>
      <c r="BU40" s="1100"/>
      <c r="BV40" s="1100"/>
      <c r="BW40" s="1100"/>
      <c r="BX40" s="1100"/>
      <c r="BY40" s="1100"/>
      <c r="BZ40" s="1100"/>
      <c r="CA40" s="1100"/>
      <c r="CB40" s="1100"/>
      <c r="CC40" s="1100"/>
      <c r="CD40" s="1100"/>
      <c r="CE40" s="1100"/>
      <c r="CF40" s="1100"/>
      <c r="CG40" s="1101"/>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7"/>
      <c r="DW40" s="1078"/>
      <c r="DX40" s="1078"/>
      <c r="DY40" s="1078"/>
      <c r="DZ40" s="1079"/>
      <c r="EA40" s="242"/>
    </row>
    <row r="41" spans="1:131" s="243" customFormat="1" ht="26.25" customHeight="1">
      <c r="A41" s="257">
        <v>14</v>
      </c>
      <c r="B41" s="1122"/>
      <c r="C41" s="1123"/>
      <c r="D41" s="1123"/>
      <c r="E41" s="1123"/>
      <c r="F41" s="1123"/>
      <c r="G41" s="1123"/>
      <c r="H41" s="1123"/>
      <c r="I41" s="1123"/>
      <c r="J41" s="1123"/>
      <c r="K41" s="1123"/>
      <c r="L41" s="1123"/>
      <c r="M41" s="1123"/>
      <c r="N41" s="1123"/>
      <c r="O41" s="1123"/>
      <c r="P41" s="1124"/>
      <c r="Q41" s="1128"/>
      <c r="R41" s="1129"/>
      <c r="S41" s="1129"/>
      <c r="T41" s="1129"/>
      <c r="U41" s="1129"/>
      <c r="V41" s="1129"/>
      <c r="W41" s="1129"/>
      <c r="X41" s="1129"/>
      <c r="Y41" s="1129"/>
      <c r="Z41" s="1129"/>
      <c r="AA41" s="1129"/>
      <c r="AB41" s="1129"/>
      <c r="AC41" s="1129"/>
      <c r="AD41" s="1129"/>
      <c r="AE41" s="1130"/>
      <c r="AF41" s="1104"/>
      <c r="AG41" s="1105"/>
      <c r="AH41" s="1105"/>
      <c r="AI41" s="1105"/>
      <c r="AJ41" s="1106"/>
      <c r="AK41" s="1068"/>
      <c r="AL41" s="1059"/>
      <c r="AM41" s="1059"/>
      <c r="AN41" s="1059"/>
      <c r="AO41" s="1059"/>
      <c r="AP41" s="1059"/>
      <c r="AQ41" s="1059"/>
      <c r="AR41" s="1059"/>
      <c r="AS41" s="1059"/>
      <c r="AT41" s="1059"/>
      <c r="AU41" s="1059"/>
      <c r="AV41" s="1059"/>
      <c r="AW41" s="1059"/>
      <c r="AX41" s="1059"/>
      <c r="AY41" s="1059"/>
      <c r="AZ41" s="1127"/>
      <c r="BA41" s="1127"/>
      <c r="BB41" s="1127"/>
      <c r="BC41" s="1127"/>
      <c r="BD41" s="1127"/>
      <c r="BE41" s="1117"/>
      <c r="BF41" s="1117"/>
      <c r="BG41" s="1117"/>
      <c r="BH41" s="1117"/>
      <c r="BI41" s="1118"/>
      <c r="BJ41" s="248"/>
      <c r="BK41" s="248"/>
      <c r="BL41" s="248"/>
      <c r="BM41" s="248"/>
      <c r="BN41" s="248"/>
      <c r="BO41" s="261"/>
      <c r="BP41" s="261"/>
      <c r="BQ41" s="258">
        <v>35</v>
      </c>
      <c r="BR41" s="259"/>
      <c r="BS41" s="1099"/>
      <c r="BT41" s="1100"/>
      <c r="BU41" s="1100"/>
      <c r="BV41" s="1100"/>
      <c r="BW41" s="1100"/>
      <c r="BX41" s="1100"/>
      <c r="BY41" s="1100"/>
      <c r="BZ41" s="1100"/>
      <c r="CA41" s="1100"/>
      <c r="CB41" s="1100"/>
      <c r="CC41" s="1100"/>
      <c r="CD41" s="1100"/>
      <c r="CE41" s="1100"/>
      <c r="CF41" s="1100"/>
      <c r="CG41" s="1101"/>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7"/>
      <c r="DW41" s="1078"/>
      <c r="DX41" s="1078"/>
      <c r="DY41" s="1078"/>
      <c r="DZ41" s="1079"/>
      <c r="EA41" s="242"/>
    </row>
    <row r="42" spans="1:131" s="243" customFormat="1" ht="26.25" customHeight="1">
      <c r="A42" s="257">
        <v>15</v>
      </c>
      <c r="B42" s="1122"/>
      <c r="C42" s="1123"/>
      <c r="D42" s="1123"/>
      <c r="E42" s="1123"/>
      <c r="F42" s="1123"/>
      <c r="G42" s="1123"/>
      <c r="H42" s="1123"/>
      <c r="I42" s="1123"/>
      <c r="J42" s="1123"/>
      <c r="K42" s="1123"/>
      <c r="L42" s="1123"/>
      <c r="M42" s="1123"/>
      <c r="N42" s="1123"/>
      <c r="O42" s="1123"/>
      <c r="P42" s="1124"/>
      <c r="Q42" s="1128"/>
      <c r="R42" s="1129"/>
      <c r="S42" s="1129"/>
      <c r="T42" s="1129"/>
      <c r="U42" s="1129"/>
      <c r="V42" s="1129"/>
      <c r="W42" s="1129"/>
      <c r="X42" s="1129"/>
      <c r="Y42" s="1129"/>
      <c r="Z42" s="1129"/>
      <c r="AA42" s="1129"/>
      <c r="AB42" s="1129"/>
      <c r="AC42" s="1129"/>
      <c r="AD42" s="1129"/>
      <c r="AE42" s="1130"/>
      <c r="AF42" s="1104"/>
      <c r="AG42" s="1105"/>
      <c r="AH42" s="1105"/>
      <c r="AI42" s="1105"/>
      <c r="AJ42" s="1106"/>
      <c r="AK42" s="1068"/>
      <c r="AL42" s="1059"/>
      <c r="AM42" s="1059"/>
      <c r="AN42" s="1059"/>
      <c r="AO42" s="1059"/>
      <c r="AP42" s="1059"/>
      <c r="AQ42" s="1059"/>
      <c r="AR42" s="1059"/>
      <c r="AS42" s="1059"/>
      <c r="AT42" s="1059"/>
      <c r="AU42" s="1059"/>
      <c r="AV42" s="1059"/>
      <c r="AW42" s="1059"/>
      <c r="AX42" s="1059"/>
      <c r="AY42" s="1059"/>
      <c r="AZ42" s="1127"/>
      <c r="BA42" s="1127"/>
      <c r="BB42" s="1127"/>
      <c r="BC42" s="1127"/>
      <c r="BD42" s="1127"/>
      <c r="BE42" s="1117"/>
      <c r="BF42" s="1117"/>
      <c r="BG42" s="1117"/>
      <c r="BH42" s="1117"/>
      <c r="BI42" s="1118"/>
      <c r="BJ42" s="248"/>
      <c r="BK42" s="248"/>
      <c r="BL42" s="248"/>
      <c r="BM42" s="248"/>
      <c r="BN42" s="248"/>
      <c r="BO42" s="261"/>
      <c r="BP42" s="261"/>
      <c r="BQ42" s="258">
        <v>36</v>
      </c>
      <c r="BR42" s="259"/>
      <c r="BS42" s="1099"/>
      <c r="BT42" s="1100"/>
      <c r="BU42" s="1100"/>
      <c r="BV42" s="1100"/>
      <c r="BW42" s="1100"/>
      <c r="BX42" s="1100"/>
      <c r="BY42" s="1100"/>
      <c r="BZ42" s="1100"/>
      <c r="CA42" s="1100"/>
      <c r="CB42" s="1100"/>
      <c r="CC42" s="1100"/>
      <c r="CD42" s="1100"/>
      <c r="CE42" s="1100"/>
      <c r="CF42" s="1100"/>
      <c r="CG42" s="1101"/>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7"/>
      <c r="DW42" s="1078"/>
      <c r="DX42" s="1078"/>
      <c r="DY42" s="1078"/>
      <c r="DZ42" s="1079"/>
      <c r="EA42" s="242"/>
    </row>
    <row r="43" spans="1:131" s="243" customFormat="1" ht="26.25" customHeight="1">
      <c r="A43" s="257">
        <v>16</v>
      </c>
      <c r="B43" s="1122"/>
      <c r="C43" s="1123"/>
      <c r="D43" s="1123"/>
      <c r="E43" s="1123"/>
      <c r="F43" s="1123"/>
      <c r="G43" s="1123"/>
      <c r="H43" s="1123"/>
      <c r="I43" s="1123"/>
      <c r="J43" s="1123"/>
      <c r="K43" s="1123"/>
      <c r="L43" s="1123"/>
      <c r="M43" s="1123"/>
      <c r="N43" s="1123"/>
      <c r="O43" s="1123"/>
      <c r="P43" s="1124"/>
      <c r="Q43" s="1128"/>
      <c r="R43" s="1129"/>
      <c r="S43" s="1129"/>
      <c r="T43" s="1129"/>
      <c r="U43" s="1129"/>
      <c r="V43" s="1129"/>
      <c r="W43" s="1129"/>
      <c r="X43" s="1129"/>
      <c r="Y43" s="1129"/>
      <c r="Z43" s="1129"/>
      <c r="AA43" s="1129"/>
      <c r="AB43" s="1129"/>
      <c r="AC43" s="1129"/>
      <c r="AD43" s="1129"/>
      <c r="AE43" s="1130"/>
      <c r="AF43" s="1104"/>
      <c r="AG43" s="1105"/>
      <c r="AH43" s="1105"/>
      <c r="AI43" s="1105"/>
      <c r="AJ43" s="1106"/>
      <c r="AK43" s="1068"/>
      <c r="AL43" s="1059"/>
      <c r="AM43" s="1059"/>
      <c r="AN43" s="1059"/>
      <c r="AO43" s="1059"/>
      <c r="AP43" s="1059"/>
      <c r="AQ43" s="1059"/>
      <c r="AR43" s="1059"/>
      <c r="AS43" s="1059"/>
      <c r="AT43" s="1059"/>
      <c r="AU43" s="1059"/>
      <c r="AV43" s="1059"/>
      <c r="AW43" s="1059"/>
      <c r="AX43" s="1059"/>
      <c r="AY43" s="1059"/>
      <c r="AZ43" s="1127"/>
      <c r="BA43" s="1127"/>
      <c r="BB43" s="1127"/>
      <c r="BC43" s="1127"/>
      <c r="BD43" s="1127"/>
      <c r="BE43" s="1117"/>
      <c r="BF43" s="1117"/>
      <c r="BG43" s="1117"/>
      <c r="BH43" s="1117"/>
      <c r="BI43" s="1118"/>
      <c r="BJ43" s="248"/>
      <c r="BK43" s="248"/>
      <c r="BL43" s="248"/>
      <c r="BM43" s="248"/>
      <c r="BN43" s="248"/>
      <c r="BO43" s="261"/>
      <c r="BP43" s="261"/>
      <c r="BQ43" s="258">
        <v>37</v>
      </c>
      <c r="BR43" s="259"/>
      <c r="BS43" s="1099"/>
      <c r="BT43" s="1100"/>
      <c r="BU43" s="1100"/>
      <c r="BV43" s="1100"/>
      <c r="BW43" s="1100"/>
      <c r="BX43" s="1100"/>
      <c r="BY43" s="1100"/>
      <c r="BZ43" s="1100"/>
      <c r="CA43" s="1100"/>
      <c r="CB43" s="1100"/>
      <c r="CC43" s="1100"/>
      <c r="CD43" s="1100"/>
      <c r="CE43" s="1100"/>
      <c r="CF43" s="1100"/>
      <c r="CG43" s="1101"/>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7"/>
      <c r="DW43" s="1078"/>
      <c r="DX43" s="1078"/>
      <c r="DY43" s="1078"/>
      <c r="DZ43" s="1079"/>
      <c r="EA43" s="242"/>
    </row>
    <row r="44" spans="1:131" s="243" customFormat="1" ht="26.25" customHeight="1">
      <c r="A44" s="257">
        <v>17</v>
      </c>
      <c r="B44" s="1122"/>
      <c r="C44" s="1123"/>
      <c r="D44" s="1123"/>
      <c r="E44" s="1123"/>
      <c r="F44" s="1123"/>
      <c r="G44" s="1123"/>
      <c r="H44" s="1123"/>
      <c r="I44" s="1123"/>
      <c r="J44" s="1123"/>
      <c r="K44" s="1123"/>
      <c r="L44" s="1123"/>
      <c r="M44" s="1123"/>
      <c r="N44" s="1123"/>
      <c r="O44" s="1123"/>
      <c r="P44" s="1124"/>
      <c r="Q44" s="1128"/>
      <c r="R44" s="1129"/>
      <c r="S44" s="1129"/>
      <c r="T44" s="1129"/>
      <c r="U44" s="1129"/>
      <c r="V44" s="1129"/>
      <c r="W44" s="1129"/>
      <c r="X44" s="1129"/>
      <c r="Y44" s="1129"/>
      <c r="Z44" s="1129"/>
      <c r="AA44" s="1129"/>
      <c r="AB44" s="1129"/>
      <c r="AC44" s="1129"/>
      <c r="AD44" s="1129"/>
      <c r="AE44" s="1130"/>
      <c r="AF44" s="1104"/>
      <c r="AG44" s="1105"/>
      <c r="AH44" s="1105"/>
      <c r="AI44" s="1105"/>
      <c r="AJ44" s="1106"/>
      <c r="AK44" s="1068"/>
      <c r="AL44" s="1059"/>
      <c r="AM44" s="1059"/>
      <c r="AN44" s="1059"/>
      <c r="AO44" s="1059"/>
      <c r="AP44" s="1059"/>
      <c r="AQ44" s="1059"/>
      <c r="AR44" s="1059"/>
      <c r="AS44" s="1059"/>
      <c r="AT44" s="1059"/>
      <c r="AU44" s="1059"/>
      <c r="AV44" s="1059"/>
      <c r="AW44" s="1059"/>
      <c r="AX44" s="1059"/>
      <c r="AY44" s="1059"/>
      <c r="AZ44" s="1127"/>
      <c r="BA44" s="1127"/>
      <c r="BB44" s="1127"/>
      <c r="BC44" s="1127"/>
      <c r="BD44" s="1127"/>
      <c r="BE44" s="1117"/>
      <c r="BF44" s="1117"/>
      <c r="BG44" s="1117"/>
      <c r="BH44" s="1117"/>
      <c r="BI44" s="1118"/>
      <c r="BJ44" s="248"/>
      <c r="BK44" s="248"/>
      <c r="BL44" s="248"/>
      <c r="BM44" s="248"/>
      <c r="BN44" s="248"/>
      <c r="BO44" s="261"/>
      <c r="BP44" s="261"/>
      <c r="BQ44" s="258">
        <v>38</v>
      </c>
      <c r="BR44" s="259"/>
      <c r="BS44" s="1099"/>
      <c r="BT44" s="1100"/>
      <c r="BU44" s="1100"/>
      <c r="BV44" s="1100"/>
      <c r="BW44" s="1100"/>
      <c r="BX44" s="1100"/>
      <c r="BY44" s="1100"/>
      <c r="BZ44" s="1100"/>
      <c r="CA44" s="1100"/>
      <c r="CB44" s="1100"/>
      <c r="CC44" s="1100"/>
      <c r="CD44" s="1100"/>
      <c r="CE44" s="1100"/>
      <c r="CF44" s="1100"/>
      <c r="CG44" s="1101"/>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7"/>
      <c r="DW44" s="1078"/>
      <c r="DX44" s="1078"/>
      <c r="DY44" s="1078"/>
      <c r="DZ44" s="1079"/>
      <c r="EA44" s="242"/>
    </row>
    <row r="45" spans="1:131" s="243" customFormat="1" ht="26.25" customHeight="1">
      <c r="A45" s="257">
        <v>18</v>
      </c>
      <c r="B45" s="1122"/>
      <c r="C45" s="1123"/>
      <c r="D45" s="1123"/>
      <c r="E45" s="1123"/>
      <c r="F45" s="1123"/>
      <c r="G45" s="1123"/>
      <c r="H45" s="1123"/>
      <c r="I45" s="1123"/>
      <c r="J45" s="1123"/>
      <c r="K45" s="1123"/>
      <c r="L45" s="1123"/>
      <c r="M45" s="1123"/>
      <c r="N45" s="1123"/>
      <c r="O45" s="1123"/>
      <c r="P45" s="1124"/>
      <c r="Q45" s="1128"/>
      <c r="R45" s="1129"/>
      <c r="S45" s="1129"/>
      <c r="T45" s="1129"/>
      <c r="U45" s="1129"/>
      <c r="V45" s="1129"/>
      <c r="W45" s="1129"/>
      <c r="X45" s="1129"/>
      <c r="Y45" s="1129"/>
      <c r="Z45" s="1129"/>
      <c r="AA45" s="1129"/>
      <c r="AB45" s="1129"/>
      <c r="AC45" s="1129"/>
      <c r="AD45" s="1129"/>
      <c r="AE45" s="1130"/>
      <c r="AF45" s="1104"/>
      <c r="AG45" s="1105"/>
      <c r="AH45" s="1105"/>
      <c r="AI45" s="1105"/>
      <c r="AJ45" s="1106"/>
      <c r="AK45" s="1068"/>
      <c r="AL45" s="1059"/>
      <c r="AM45" s="1059"/>
      <c r="AN45" s="1059"/>
      <c r="AO45" s="1059"/>
      <c r="AP45" s="1059"/>
      <c r="AQ45" s="1059"/>
      <c r="AR45" s="1059"/>
      <c r="AS45" s="1059"/>
      <c r="AT45" s="1059"/>
      <c r="AU45" s="1059"/>
      <c r="AV45" s="1059"/>
      <c r="AW45" s="1059"/>
      <c r="AX45" s="1059"/>
      <c r="AY45" s="1059"/>
      <c r="AZ45" s="1127"/>
      <c r="BA45" s="1127"/>
      <c r="BB45" s="1127"/>
      <c r="BC45" s="1127"/>
      <c r="BD45" s="1127"/>
      <c r="BE45" s="1117"/>
      <c r="BF45" s="1117"/>
      <c r="BG45" s="1117"/>
      <c r="BH45" s="1117"/>
      <c r="BI45" s="1118"/>
      <c r="BJ45" s="248"/>
      <c r="BK45" s="248"/>
      <c r="BL45" s="248"/>
      <c r="BM45" s="248"/>
      <c r="BN45" s="248"/>
      <c r="BO45" s="261"/>
      <c r="BP45" s="261"/>
      <c r="BQ45" s="258">
        <v>39</v>
      </c>
      <c r="BR45" s="259"/>
      <c r="BS45" s="1099"/>
      <c r="BT45" s="1100"/>
      <c r="BU45" s="1100"/>
      <c r="BV45" s="1100"/>
      <c r="BW45" s="1100"/>
      <c r="BX45" s="1100"/>
      <c r="BY45" s="1100"/>
      <c r="BZ45" s="1100"/>
      <c r="CA45" s="1100"/>
      <c r="CB45" s="1100"/>
      <c r="CC45" s="1100"/>
      <c r="CD45" s="1100"/>
      <c r="CE45" s="1100"/>
      <c r="CF45" s="1100"/>
      <c r="CG45" s="1101"/>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7"/>
      <c r="DW45" s="1078"/>
      <c r="DX45" s="1078"/>
      <c r="DY45" s="1078"/>
      <c r="DZ45" s="1079"/>
      <c r="EA45" s="242"/>
    </row>
    <row r="46" spans="1:131" s="243" customFormat="1" ht="26.25" customHeight="1">
      <c r="A46" s="257">
        <v>19</v>
      </c>
      <c r="B46" s="1122"/>
      <c r="C46" s="1123"/>
      <c r="D46" s="1123"/>
      <c r="E46" s="1123"/>
      <c r="F46" s="1123"/>
      <c r="G46" s="1123"/>
      <c r="H46" s="1123"/>
      <c r="I46" s="1123"/>
      <c r="J46" s="1123"/>
      <c r="K46" s="1123"/>
      <c r="L46" s="1123"/>
      <c r="M46" s="1123"/>
      <c r="N46" s="1123"/>
      <c r="O46" s="1123"/>
      <c r="P46" s="1124"/>
      <c r="Q46" s="1128"/>
      <c r="R46" s="1129"/>
      <c r="S46" s="1129"/>
      <c r="T46" s="1129"/>
      <c r="U46" s="1129"/>
      <c r="V46" s="1129"/>
      <c r="W46" s="1129"/>
      <c r="X46" s="1129"/>
      <c r="Y46" s="1129"/>
      <c r="Z46" s="1129"/>
      <c r="AA46" s="1129"/>
      <c r="AB46" s="1129"/>
      <c r="AC46" s="1129"/>
      <c r="AD46" s="1129"/>
      <c r="AE46" s="1130"/>
      <c r="AF46" s="1104"/>
      <c r="AG46" s="1105"/>
      <c r="AH46" s="1105"/>
      <c r="AI46" s="1105"/>
      <c r="AJ46" s="1106"/>
      <c r="AK46" s="1068"/>
      <c r="AL46" s="1059"/>
      <c r="AM46" s="1059"/>
      <c r="AN46" s="1059"/>
      <c r="AO46" s="1059"/>
      <c r="AP46" s="1059"/>
      <c r="AQ46" s="1059"/>
      <c r="AR46" s="1059"/>
      <c r="AS46" s="1059"/>
      <c r="AT46" s="1059"/>
      <c r="AU46" s="1059"/>
      <c r="AV46" s="1059"/>
      <c r="AW46" s="1059"/>
      <c r="AX46" s="1059"/>
      <c r="AY46" s="1059"/>
      <c r="AZ46" s="1127"/>
      <c r="BA46" s="1127"/>
      <c r="BB46" s="1127"/>
      <c r="BC46" s="1127"/>
      <c r="BD46" s="1127"/>
      <c r="BE46" s="1117"/>
      <c r="BF46" s="1117"/>
      <c r="BG46" s="1117"/>
      <c r="BH46" s="1117"/>
      <c r="BI46" s="1118"/>
      <c r="BJ46" s="248"/>
      <c r="BK46" s="248"/>
      <c r="BL46" s="248"/>
      <c r="BM46" s="248"/>
      <c r="BN46" s="248"/>
      <c r="BO46" s="261"/>
      <c r="BP46" s="261"/>
      <c r="BQ46" s="258">
        <v>40</v>
      </c>
      <c r="BR46" s="259"/>
      <c r="BS46" s="1099"/>
      <c r="BT46" s="1100"/>
      <c r="BU46" s="1100"/>
      <c r="BV46" s="1100"/>
      <c r="BW46" s="1100"/>
      <c r="BX46" s="1100"/>
      <c r="BY46" s="1100"/>
      <c r="BZ46" s="1100"/>
      <c r="CA46" s="1100"/>
      <c r="CB46" s="1100"/>
      <c r="CC46" s="1100"/>
      <c r="CD46" s="1100"/>
      <c r="CE46" s="1100"/>
      <c r="CF46" s="1100"/>
      <c r="CG46" s="1101"/>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7"/>
      <c r="DW46" s="1078"/>
      <c r="DX46" s="1078"/>
      <c r="DY46" s="1078"/>
      <c r="DZ46" s="1079"/>
      <c r="EA46" s="242"/>
    </row>
    <row r="47" spans="1:131" s="243" customFormat="1" ht="26.25" customHeight="1">
      <c r="A47" s="257">
        <v>20</v>
      </c>
      <c r="B47" s="1122"/>
      <c r="C47" s="1123"/>
      <c r="D47" s="1123"/>
      <c r="E47" s="1123"/>
      <c r="F47" s="1123"/>
      <c r="G47" s="1123"/>
      <c r="H47" s="1123"/>
      <c r="I47" s="1123"/>
      <c r="J47" s="1123"/>
      <c r="K47" s="1123"/>
      <c r="L47" s="1123"/>
      <c r="M47" s="1123"/>
      <c r="N47" s="1123"/>
      <c r="O47" s="1123"/>
      <c r="P47" s="1124"/>
      <c r="Q47" s="1128"/>
      <c r="R47" s="1129"/>
      <c r="S47" s="1129"/>
      <c r="T47" s="1129"/>
      <c r="U47" s="1129"/>
      <c r="V47" s="1129"/>
      <c r="W47" s="1129"/>
      <c r="X47" s="1129"/>
      <c r="Y47" s="1129"/>
      <c r="Z47" s="1129"/>
      <c r="AA47" s="1129"/>
      <c r="AB47" s="1129"/>
      <c r="AC47" s="1129"/>
      <c r="AD47" s="1129"/>
      <c r="AE47" s="1130"/>
      <c r="AF47" s="1104"/>
      <c r="AG47" s="1105"/>
      <c r="AH47" s="1105"/>
      <c r="AI47" s="1105"/>
      <c r="AJ47" s="1106"/>
      <c r="AK47" s="1068"/>
      <c r="AL47" s="1059"/>
      <c r="AM47" s="1059"/>
      <c r="AN47" s="1059"/>
      <c r="AO47" s="1059"/>
      <c r="AP47" s="1059"/>
      <c r="AQ47" s="1059"/>
      <c r="AR47" s="1059"/>
      <c r="AS47" s="1059"/>
      <c r="AT47" s="1059"/>
      <c r="AU47" s="1059"/>
      <c r="AV47" s="1059"/>
      <c r="AW47" s="1059"/>
      <c r="AX47" s="1059"/>
      <c r="AY47" s="1059"/>
      <c r="AZ47" s="1127"/>
      <c r="BA47" s="1127"/>
      <c r="BB47" s="1127"/>
      <c r="BC47" s="1127"/>
      <c r="BD47" s="1127"/>
      <c r="BE47" s="1117"/>
      <c r="BF47" s="1117"/>
      <c r="BG47" s="1117"/>
      <c r="BH47" s="1117"/>
      <c r="BI47" s="1118"/>
      <c r="BJ47" s="248"/>
      <c r="BK47" s="248"/>
      <c r="BL47" s="248"/>
      <c r="BM47" s="248"/>
      <c r="BN47" s="248"/>
      <c r="BO47" s="261"/>
      <c r="BP47" s="261"/>
      <c r="BQ47" s="258">
        <v>41</v>
      </c>
      <c r="BR47" s="259"/>
      <c r="BS47" s="1099"/>
      <c r="BT47" s="1100"/>
      <c r="BU47" s="1100"/>
      <c r="BV47" s="1100"/>
      <c r="BW47" s="1100"/>
      <c r="BX47" s="1100"/>
      <c r="BY47" s="1100"/>
      <c r="BZ47" s="1100"/>
      <c r="CA47" s="1100"/>
      <c r="CB47" s="1100"/>
      <c r="CC47" s="1100"/>
      <c r="CD47" s="1100"/>
      <c r="CE47" s="1100"/>
      <c r="CF47" s="1100"/>
      <c r="CG47" s="1101"/>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7"/>
      <c r="DW47" s="1078"/>
      <c r="DX47" s="1078"/>
      <c r="DY47" s="1078"/>
      <c r="DZ47" s="1079"/>
      <c r="EA47" s="242"/>
    </row>
    <row r="48" spans="1:131" s="243" customFormat="1" ht="26.25" customHeight="1">
      <c r="A48" s="257">
        <v>21</v>
      </c>
      <c r="B48" s="1122"/>
      <c r="C48" s="1123"/>
      <c r="D48" s="1123"/>
      <c r="E48" s="1123"/>
      <c r="F48" s="1123"/>
      <c r="G48" s="1123"/>
      <c r="H48" s="1123"/>
      <c r="I48" s="1123"/>
      <c r="J48" s="1123"/>
      <c r="K48" s="1123"/>
      <c r="L48" s="1123"/>
      <c r="M48" s="1123"/>
      <c r="N48" s="1123"/>
      <c r="O48" s="1123"/>
      <c r="P48" s="1124"/>
      <c r="Q48" s="1128"/>
      <c r="R48" s="1129"/>
      <c r="S48" s="1129"/>
      <c r="T48" s="1129"/>
      <c r="U48" s="1129"/>
      <c r="V48" s="1129"/>
      <c r="W48" s="1129"/>
      <c r="X48" s="1129"/>
      <c r="Y48" s="1129"/>
      <c r="Z48" s="1129"/>
      <c r="AA48" s="1129"/>
      <c r="AB48" s="1129"/>
      <c r="AC48" s="1129"/>
      <c r="AD48" s="1129"/>
      <c r="AE48" s="1130"/>
      <c r="AF48" s="1104"/>
      <c r="AG48" s="1105"/>
      <c r="AH48" s="1105"/>
      <c r="AI48" s="1105"/>
      <c r="AJ48" s="1106"/>
      <c r="AK48" s="1068"/>
      <c r="AL48" s="1059"/>
      <c r="AM48" s="1059"/>
      <c r="AN48" s="1059"/>
      <c r="AO48" s="1059"/>
      <c r="AP48" s="1059"/>
      <c r="AQ48" s="1059"/>
      <c r="AR48" s="1059"/>
      <c r="AS48" s="1059"/>
      <c r="AT48" s="1059"/>
      <c r="AU48" s="1059"/>
      <c r="AV48" s="1059"/>
      <c r="AW48" s="1059"/>
      <c r="AX48" s="1059"/>
      <c r="AY48" s="1059"/>
      <c r="AZ48" s="1127"/>
      <c r="BA48" s="1127"/>
      <c r="BB48" s="1127"/>
      <c r="BC48" s="1127"/>
      <c r="BD48" s="1127"/>
      <c r="BE48" s="1117"/>
      <c r="BF48" s="1117"/>
      <c r="BG48" s="1117"/>
      <c r="BH48" s="1117"/>
      <c r="BI48" s="1118"/>
      <c r="BJ48" s="248"/>
      <c r="BK48" s="248"/>
      <c r="BL48" s="248"/>
      <c r="BM48" s="248"/>
      <c r="BN48" s="248"/>
      <c r="BO48" s="261"/>
      <c r="BP48" s="261"/>
      <c r="BQ48" s="258">
        <v>42</v>
      </c>
      <c r="BR48" s="259"/>
      <c r="BS48" s="1099"/>
      <c r="BT48" s="1100"/>
      <c r="BU48" s="1100"/>
      <c r="BV48" s="1100"/>
      <c r="BW48" s="1100"/>
      <c r="BX48" s="1100"/>
      <c r="BY48" s="1100"/>
      <c r="BZ48" s="1100"/>
      <c r="CA48" s="1100"/>
      <c r="CB48" s="1100"/>
      <c r="CC48" s="1100"/>
      <c r="CD48" s="1100"/>
      <c r="CE48" s="1100"/>
      <c r="CF48" s="1100"/>
      <c r="CG48" s="1101"/>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7"/>
      <c r="DW48" s="1078"/>
      <c r="DX48" s="1078"/>
      <c r="DY48" s="1078"/>
      <c r="DZ48" s="1079"/>
      <c r="EA48" s="242"/>
    </row>
    <row r="49" spans="1:131" s="243" customFormat="1" ht="26.25" customHeight="1">
      <c r="A49" s="257">
        <v>22</v>
      </c>
      <c r="B49" s="1122"/>
      <c r="C49" s="1123"/>
      <c r="D49" s="1123"/>
      <c r="E49" s="1123"/>
      <c r="F49" s="1123"/>
      <c r="G49" s="1123"/>
      <c r="H49" s="1123"/>
      <c r="I49" s="1123"/>
      <c r="J49" s="1123"/>
      <c r="K49" s="1123"/>
      <c r="L49" s="1123"/>
      <c r="M49" s="1123"/>
      <c r="N49" s="1123"/>
      <c r="O49" s="1123"/>
      <c r="P49" s="1124"/>
      <c r="Q49" s="1128"/>
      <c r="R49" s="1129"/>
      <c r="S49" s="1129"/>
      <c r="T49" s="1129"/>
      <c r="U49" s="1129"/>
      <c r="V49" s="1129"/>
      <c r="W49" s="1129"/>
      <c r="X49" s="1129"/>
      <c r="Y49" s="1129"/>
      <c r="Z49" s="1129"/>
      <c r="AA49" s="1129"/>
      <c r="AB49" s="1129"/>
      <c r="AC49" s="1129"/>
      <c r="AD49" s="1129"/>
      <c r="AE49" s="1130"/>
      <c r="AF49" s="1104"/>
      <c r="AG49" s="1105"/>
      <c r="AH49" s="1105"/>
      <c r="AI49" s="1105"/>
      <c r="AJ49" s="1106"/>
      <c r="AK49" s="1068"/>
      <c r="AL49" s="1059"/>
      <c r="AM49" s="1059"/>
      <c r="AN49" s="1059"/>
      <c r="AO49" s="1059"/>
      <c r="AP49" s="1059"/>
      <c r="AQ49" s="1059"/>
      <c r="AR49" s="1059"/>
      <c r="AS49" s="1059"/>
      <c r="AT49" s="1059"/>
      <c r="AU49" s="1059"/>
      <c r="AV49" s="1059"/>
      <c r="AW49" s="1059"/>
      <c r="AX49" s="1059"/>
      <c r="AY49" s="1059"/>
      <c r="AZ49" s="1127"/>
      <c r="BA49" s="1127"/>
      <c r="BB49" s="1127"/>
      <c r="BC49" s="1127"/>
      <c r="BD49" s="1127"/>
      <c r="BE49" s="1117"/>
      <c r="BF49" s="1117"/>
      <c r="BG49" s="1117"/>
      <c r="BH49" s="1117"/>
      <c r="BI49" s="1118"/>
      <c r="BJ49" s="248"/>
      <c r="BK49" s="248"/>
      <c r="BL49" s="248"/>
      <c r="BM49" s="248"/>
      <c r="BN49" s="248"/>
      <c r="BO49" s="261"/>
      <c r="BP49" s="261"/>
      <c r="BQ49" s="258">
        <v>43</v>
      </c>
      <c r="BR49" s="259"/>
      <c r="BS49" s="1099"/>
      <c r="BT49" s="1100"/>
      <c r="BU49" s="1100"/>
      <c r="BV49" s="1100"/>
      <c r="BW49" s="1100"/>
      <c r="BX49" s="1100"/>
      <c r="BY49" s="1100"/>
      <c r="BZ49" s="1100"/>
      <c r="CA49" s="1100"/>
      <c r="CB49" s="1100"/>
      <c r="CC49" s="1100"/>
      <c r="CD49" s="1100"/>
      <c r="CE49" s="1100"/>
      <c r="CF49" s="1100"/>
      <c r="CG49" s="1101"/>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7"/>
      <c r="DW49" s="1078"/>
      <c r="DX49" s="1078"/>
      <c r="DY49" s="1078"/>
      <c r="DZ49" s="1079"/>
      <c r="EA49" s="242"/>
    </row>
    <row r="50" spans="1:131" s="243" customFormat="1" ht="26.25" customHeight="1">
      <c r="A50" s="257">
        <v>23</v>
      </c>
      <c r="B50" s="1122"/>
      <c r="C50" s="1123"/>
      <c r="D50" s="1123"/>
      <c r="E50" s="1123"/>
      <c r="F50" s="1123"/>
      <c r="G50" s="1123"/>
      <c r="H50" s="1123"/>
      <c r="I50" s="1123"/>
      <c r="J50" s="1123"/>
      <c r="K50" s="1123"/>
      <c r="L50" s="1123"/>
      <c r="M50" s="1123"/>
      <c r="N50" s="1123"/>
      <c r="O50" s="1123"/>
      <c r="P50" s="1124"/>
      <c r="Q50" s="1125"/>
      <c r="R50" s="1108"/>
      <c r="S50" s="1108"/>
      <c r="T50" s="1108"/>
      <c r="U50" s="1108"/>
      <c r="V50" s="1108"/>
      <c r="W50" s="1108"/>
      <c r="X50" s="1108"/>
      <c r="Y50" s="1108"/>
      <c r="Z50" s="1108"/>
      <c r="AA50" s="1108"/>
      <c r="AB50" s="1108"/>
      <c r="AC50" s="1108"/>
      <c r="AD50" s="1108"/>
      <c r="AE50" s="1126"/>
      <c r="AF50" s="1104"/>
      <c r="AG50" s="1105"/>
      <c r="AH50" s="1105"/>
      <c r="AI50" s="1105"/>
      <c r="AJ50" s="1106"/>
      <c r="AK50" s="1107"/>
      <c r="AL50" s="1108"/>
      <c r="AM50" s="1108"/>
      <c r="AN50" s="1108"/>
      <c r="AO50" s="1108"/>
      <c r="AP50" s="1108"/>
      <c r="AQ50" s="1108"/>
      <c r="AR50" s="1108"/>
      <c r="AS50" s="1108"/>
      <c r="AT50" s="1108"/>
      <c r="AU50" s="1108"/>
      <c r="AV50" s="1108"/>
      <c r="AW50" s="1108"/>
      <c r="AX50" s="1108"/>
      <c r="AY50" s="1108"/>
      <c r="AZ50" s="1109"/>
      <c r="BA50" s="1109"/>
      <c r="BB50" s="1109"/>
      <c r="BC50" s="1109"/>
      <c r="BD50" s="1109"/>
      <c r="BE50" s="1117"/>
      <c r="BF50" s="1117"/>
      <c r="BG50" s="1117"/>
      <c r="BH50" s="1117"/>
      <c r="BI50" s="1118"/>
      <c r="BJ50" s="248"/>
      <c r="BK50" s="248"/>
      <c r="BL50" s="248"/>
      <c r="BM50" s="248"/>
      <c r="BN50" s="248"/>
      <c r="BO50" s="261"/>
      <c r="BP50" s="261"/>
      <c r="BQ50" s="258">
        <v>44</v>
      </c>
      <c r="BR50" s="259"/>
      <c r="BS50" s="1099"/>
      <c r="BT50" s="1100"/>
      <c r="BU50" s="1100"/>
      <c r="BV50" s="1100"/>
      <c r="BW50" s="1100"/>
      <c r="BX50" s="1100"/>
      <c r="BY50" s="1100"/>
      <c r="BZ50" s="1100"/>
      <c r="CA50" s="1100"/>
      <c r="CB50" s="1100"/>
      <c r="CC50" s="1100"/>
      <c r="CD50" s="1100"/>
      <c r="CE50" s="1100"/>
      <c r="CF50" s="1100"/>
      <c r="CG50" s="1101"/>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7"/>
      <c r="DW50" s="1078"/>
      <c r="DX50" s="1078"/>
      <c r="DY50" s="1078"/>
      <c r="DZ50" s="1079"/>
      <c r="EA50" s="242"/>
    </row>
    <row r="51" spans="1:131" s="243" customFormat="1" ht="26.25" customHeight="1">
      <c r="A51" s="257">
        <v>24</v>
      </c>
      <c r="B51" s="1122"/>
      <c r="C51" s="1123"/>
      <c r="D51" s="1123"/>
      <c r="E51" s="1123"/>
      <c r="F51" s="1123"/>
      <c r="G51" s="1123"/>
      <c r="H51" s="1123"/>
      <c r="I51" s="1123"/>
      <c r="J51" s="1123"/>
      <c r="K51" s="1123"/>
      <c r="L51" s="1123"/>
      <c r="M51" s="1123"/>
      <c r="N51" s="1123"/>
      <c r="O51" s="1123"/>
      <c r="P51" s="1124"/>
      <c r="Q51" s="1125"/>
      <c r="R51" s="1108"/>
      <c r="S51" s="1108"/>
      <c r="T51" s="1108"/>
      <c r="U51" s="1108"/>
      <c r="V51" s="1108"/>
      <c r="W51" s="1108"/>
      <c r="X51" s="1108"/>
      <c r="Y51" s="1108"/>
      <c r="Z51" s="1108"/>
      <c r="AA51" s="1108"/>
      <c r="AB51" s="1108"/>
      <c r="AC51" s="1108"/>
      <c r="AD51" s="1108"/>
      <c r="AE51" s="1126"/>
      <c r="AF51" s="1104"/>
      <c r="AG51" s="1105"/>
      <c r="AH51" s="1105"/>
      <c r="AI51" s="1105"/>
      <c r="AJ51" s="1106"/>
      <c r="AK51" s="1107"/>
      <c r="AL51" s="1108"/>
      <c r="AM51" s="1108"/>
      <c r="AN51" s="1108"/>
      <c r="AO51" s="1108"/>
      <c r="AP51" s="1108"/>
      <c r="AQ51" s="1108"/>
      <c r="AR51" s="1108"/>
      <c r="AS51" s="1108"/>
      <c r="AT51" s="1108"/>
      <c r="AU51" s="1108"/>
      <c r="AV51" s="1108"/>
      <c r="AW51" s="1108"/>
      <c r="AX51" s="1108"/>
      <c r="AY51" s="1108"/>
      <c r="AZ51" s="1109"/>
      <c r="BA51" s="1109"/>
      <c r="BB51" s="1109"/>
      <c r="BC51" s="1109"/>
      <c r="BD51" s="1109"/>
      <c r="BE51" s="1117"/>
      <c r="BF51" s="1117"/>
      <c r="BG51" s="1117"/>
      <c r="BH51" s="1117"/>
      <c r="BI51" s="1118"/>
      <c r="BJ51" s="248"/>
      <c r="BK51" s="248"/>
      <c r="BL51" s="248"/>
      <c r="BM51" s="248"/>
      <c r="BN51" s="248"/>
      <c r="BO51" s="261"/>
      <c r="BP51" s="261"/>
      <c r="BQ51" s="258">
        <v>45</v>
      </c>
      <c r="BR51" s="259"/>
      <c r="BS51" s="1099"/>
      <c r="BT51" s="1100"/>
      <c r="BU51" s="1100"/>
      <c r="BV51" s="1100"/>
      <c r="BW51" s="1100"/>
      <c r="BX51" s="1100"/>
      <c r="BY51" s="1100"/>
      <c r="BZ51" s="1100"/>
      <c r="CA51" s="1100"/>
      <c r="CB51" s="1100"/>
      <c r="CC51" s="1100"/>
      <c r="CD51" s="1100"/>
      <c r="CE51" s="1100"/>
      <c r="CF51" s="1100"/>
      <c r="CG51" s="1101"/>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7"/>
      <c r="DW51" s="1078"/>
      <c r="DX51" s="1078"/>
      <c r="DY51" s="1078"/>
      <c r="DZ51" s="1079"/>
      <c r="EA51" s="242"/>
    </row>
    <row r="52" spans="1:131" s="243" customFormat="1" ht="26.25" customHeight="1">
      <c r="A52" s="257">
        <v>25</v>
      </c>
      <c r="B52" s="1122"/>
      <c r="C52" s="1123"/>
      <c r="D52" s="1123"/>
      <c r="E52" s="1123"/>
      <c r="F52" s="1123"/>
      <c r="G52" s="1123"/>
      <c r="H52" s="1123"/>
      <c r="I52" s="1123"/>
      <c r="J52" s="1123"/>
      <c r="K52" s="1123"/>
      <c r="L52" s="1123"/>
      <c r="M52" s="1123"/>
      <c r="N52" s="1123"/>
      <c r="O52" s="1123"/>
      <c r="P52" s="1124"/>
      <c r="Q52" s="1125"/>
      <c r="R52" s="1108"/>
      <c r="S52" s="1108"/>
      <c r="T52" s="1108"/>
      <c r="U52" s="1108"/>
      <c r="V52" s="1108"/>
      <c r="W52" s="1108"/>
      <c r="X52" s="1108"/>
      <c r="Y52" s="1108"/>
      <c r="Z52" s="1108"/>
      <c r="AA52" s="1108"/>
      <c r="AB52" s="1108"/>
      <c r="AC52" s="1108"/>
      <c r="AD52" s="1108"/>
      <c r="AE52" s="1126"/>
      <c r="AF52" s="1104"/>
      <c r="AG52" s="1105"/>
      <c r="AH52" s="1105"/>
      <c r="AI52" s="1105"/>
      <c r="AJ52" s="1106"/>
      <c r="AK52" s="1107"/>
      <c r="AL52" s="1108"/>
      <c r="AM52" s="1108"/>
      <c r="AN52" s="1108"/>
      <c r="AO52" s="1108"/>
      <c r="AP52" s="1108"/>
      <c r="AQ52" s="1108"/>
      <c r="AR52" s="1108"/>
      <c r="AS52" s="1108"/>
      <c r="AT52" s="1108"/>
      <c r="AU52" s="1108"/>
      <c r="AV52" s="1108"/>
      <c r="AW52" s="1108"/>
      <c r="AX52" s="1108"/>
      <c r="AY52" s="1108"/>
      <c r="AZ52" s="1109"/>
      <c r="BA52" s="1109"/>
      <c r="BB52" s="1109"/>
      <c r="BC52" s="1109"/>
      <c r="BD52" s="1109"/>
      <c r="BE52" s="1117"/>
      <c r="BF52" s="1117"/>
      <c r="BG52" s="1117"/>
      <c r="BH52" s="1117"/>
      <c r="BI52" s="1118"/>
      <c r="BJ52" s="248"/>
      <c r="BK52" s="248"/>
      <c r="BL52" s="248"/>
      <c r="BM52" s="248"/>
      <c r="BN52" s="248"/>
      <c r="BO52" s="261"/>
      <c r="BP52" s="261"/>
      <c r="BQ52" s="258">
        <v>46</v>
      </c>
      <c r="BR52" s="259"/>
      <c r="BS52" s="1099"/>
      <c r="BT52" s="1100"/>
      <c r="BU52" s="1100"/>
      <c r="BV52" s="1100"/>
      <c r="BW52" s="1100"/>
      <c r="BX52" s="1100"/>
      <c r="BY52" s="1100"/>
      <c r="BZ52" s="1100"/>
      <c r="CA52" s="1100"/>
      <c r="CB52" s="1100"/>
      <c r="CC52" s="1100"/>
      <c r="CD52" s="1100"/>
      <c r="CE52" s="1100"/>
      <c r="CF52" s="1100"/>
      <c r="CG52" s="1101"/>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7"/>
      <c r="DW52" s="1078"/>
      <c r="DX52" s="1078"/>
      <c r="DY52" s="1078"/>
      <c r="DZ52" s="1079"/>
      <c r="EA52" s="242"/>
    </row>
    <row r="53" spans="1:131" s="243" customFormat="1" ht="26.25" customHeight="1">
      <c r="A53" s="257">
        <v>26</v>
      </c>
      <c r="B53" s="1122"/>
      <c r="C53" s="1123"/>
      <c r="D53" s="1123"/>
      <c r="E53" s="1123"/>
      <c r="F53" s="1123"/>
      <c r="G53" s="1123"/>
      <c r="H53" s="1123"/>
      <c r="I53" s="1123"/>
      <c r="J53" s="1123"/>
      <c r="K53" s="1123"/>
      <c r="L53" s="1123"/>
      <c r="M53" s="1123"/>
      <c r="N53" s="1123"/>
      <c r="O53" s="1123"/>
      <c r="P53" s="1124"/>
      <c r="Q53" s="1125"/>
      <c r="R53" s="1108"/>
      <c r="S53" s="1108"/>
      <c r="T53" s="1108"/>
      <c r="U53" s="1108"/>
      <c r="V53" s="1108"/>
      <c r="W53" s="1108"/>
      <c r="X53" s="1108"/>
      <c r="Y53" s="1108"/>
      <c r="Z53" s="1108"/>
      <c r="AA53" s="1108"/>
      <c r="AB53" s="1108"/>
      <c r="AC53" s="1108"/>
      <c r="AD53" s="1108"/>
      <c r="AE53" s="1126"/>
      <c r="AF53" s="1104"/>
      <c r="AG53" s="1105"/>
      <c r="AH53" s="1105"/>
      <c r="AI53" s="1105"/>
      <c r="AJ53" s="1106"/>
      <c r="AK53" s="1107"/>
      <c r="AL53" s="1108"/>
      <c r="AM53" s="1108"/>
      <c r="AN53" s="1108"/>
      <c r="AO53" s="1108"/>
      <c r="AP53" s="1108"/>
      <c r="AQ53" s="1108"/>
      <c r="AR53" s="1108"/>
      <c r="AS53" s="1108"/>
      <c r="AT53" s="1108"/>
      <c r="AU53" s="1108"/>
      <c r="AV53" s="1108"/>
      <c r="AW53" s="1108"/>
      <c r="AX53" s="1108"/>
      <c r="AY53" s="1108"/>
      <c r="AZ53" s="1109"/>
      <c r="BA53" s="1109"/>
      <c r="BB53" s="1109"/>
      <c r="BC53" s="1109"/>
      <c r="BD53" s="1109"/>
      <c r="BE53" s="1117"/>
      <c r="BF53" s="1117"/>
      <c r="BG53" s="1117"/>
      <c r="BH53" s="1117"/>
      <c r="BI53" s="1118"/>
      <c r="BJ53" s="248"/>
      <c r="BK53" s="248"/>
      <c r="BL53" s="248"/>
      <c r="BM53" s="248"/>
      <c r="BN53" s="248"/>
      <c r="BO53" s="261"/>
      <c r="BP53" s="261"/>
      <c r="BQ53" s="258">
        <v>47</v>
      </c>
      <c r="BR53" s="259"/>
      <c r="BS53" s="1099"/>
      <c r="BT53" s="1100"/>
      <c r="BU53" s="1100"/>
      <c r="BV53" s="1100"/>
      <c r="BW53" s="1100"/>
      <c r="BX53" s="1100"/>
      <c r="BY53" s="1100"/>
      <c r="BZ53" s="1100"/>
      <c r="CA53" s="1100"/>
      <c r="CB53" s="1100"/>
      <c r="CC53" s="1100"/>
      <c r="CD53" s="1100"/>
      <c r="CE53" s="1100"/>
      <c r="CF53" s="1100"/>
      <c r="CG53" s="1101"/>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7"/>
      <c r="DW53" s="1078"/>
      <c r="DX53" s="1078"/>
      <c r="DY53" s="1078"/>
      <c r="DZ53" s="1079"/>
      <c r="EA53" s="242"/>
    </row>
    <row r="54" spans="1:131" s="243" customFormat="1" ht="26.25" customHeight="1">
      <c r="A54" s="257">
        <v>27</v>
      </c>
      <c r="B54" s="1122"/>
      <c r="C54" s="1123"/>
      <c r="D54" s="1123"/>
      <c r="E54" s="1123"/>
      <c r="F54" s="1123"/>
      <c r="G54" s="1123"/>
      <c r="H54" s="1123"/>
      <c r="I54" s="1123"/>
      <c r="J54" s="1123"/>
      <c r="K54" s="1123"/>
      <c r="L54" s="1123"/>
      <c r="M54" s="1123"/>
      <c r="N54" s="1123"/>
      <c r="O54" s="1123"/>
      <c r="P54" s="1124"/>
      <c r="Q54" s="1125"/>
      <c r="R54" s="1108"/>
      <c r="S54" s="1108"/>
      <c r="T54" s="1108"/>
      <c r="U54" s="1108"/>
      <c r="V54" s="1108"/>
      <c r="W54" s="1108"/>
      <c r="X54" s="1108"/>
      <c r="Y54" s="1108"/>
      <c r="Z54" s="1108"/>
      <c r="AA54" s="1108"/>
      <c r="AB54" s="1108"/>
      <c r="AC54" s="1108"/>
      <c r="AD54" s="1108"/>
      <c r="AE54" s="1126"/>
      <c r="AF54" s="1104"/>
      <c r="AG54" s="1105"/>
      <c r="AH54" s="1105"/>
      <c r="AI54" s="1105"/>
      <c r="AJ54" s="1106"/>
      <c r="AK54" s="1107"/>
      <c r="AL54" s="1108"/>
      <c r="AM54" s="1108"/>
      <c r="AN54" s="1108"/>
      <c r="AO54" s="1108"/>
      <c r="AP54" s="1108"/>
      <c r="AQ54" s="1108"/>
      <c r="AR54" s="1108"/>
      <c r="AS54" s="1108"/>
      <c r="AT54" s="1108"/>
      <c r="AU54" s="1108"/>
      <c r="AV54" s="1108"/>
      <c r="AW54" s="1108"/>
      <c r="AX54" s="1108"/>
      <c r="AY54" s="1108"/>
      <c r="AZ54" s="1109"/>
      <c r="BA54" s="1109"/>
      <c r="BB54" s="1109"/>
      <c r="BC54" s="1109"/>
      <c r="BD54" s="1109"/>
      <c r="BE54" s="1117"/>
      <c r="BF54" s="1117"/>
      <c r="BG54" s="1117"/>
      <c r="BH54" s="1117"/>
      <c r="BI54" s="1118"/>
      <c r="BJ54" s="248"/>
      <c r="BK54" s="248"/>
      <c r="BL54" s="248"/>
      <c r="BM54" s="248"/>
      <c r="BN54" s="248"/>
      <c r="BO54" s="261"/>
      <c r="BP54" s="261"/>
      <c r="BQ54" s="258">
        <v>48</v>
      </c>
      <c r="BR54" s="259"/>
      <c r="BS54" s="1099"/>
      <c r="BT54" s="1100"/>
      <c r="BU54" s="1100"/>
      <c r="BV54" s="1100"/>
      <c r="BW54" s="1100"/>
      <c r="BX54" s="1100"/>
      <c r="BY54" s="1100"/>
      <c r="BZ54" s="1100"/>
      <c r="CA54" s="1100"/>
      <c r="CB54" s="1100"/>
      <c r="CC54" s="1100"/>
      <c r="CD54" s="1100"/>
      <c r="CE54" s="1100"/>
      <c r="CF54" s="1100"/>
      <c r="CG54" s="1101"/>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7"/>
      <c r="DW54" s="1078"/>
      <c r="DX54" s="1078"/>
      <c r="DY54" s="1078"/>
      <c r="DZ54" s="1079"/>
      <c r="EA54" s="242"/>
    </row>
    <row r="55" spans="1:131" s="243" customFormat="1" ht="26.25" customHeight="1">
      <c r="A55" s="257">
        <v>28</v>
      </c>
      <c r="B55" s="1122"/>
      <c r="C55" s="1123"/>
      <c r="D55" s="1123"/>
      <c r="E55" s="1123"/>
      <c r="F55" s="1123"/>
      <c r="G55" s="1123"/>
      <c r="H55" s="1123"/>
      <c r="I55" s="1123"/>
      <c r="J55" s="1123"/>
      <c r="K55" s="1123"/>
      <c r="L55" s="1123"/>
      <c r="M55" s="1123"/>
      <c r="N55" s="1123"/>
      <c r="O55" s="1123"/>
      <c r="P55" s="1124"/>
      <c r="Q55" s="1125"/>
      <c r="R55" s="1108"/>
      <c r="S55" s="1108"/>
      <c r="T55" s="1108"/>
      <c r="U55" s="1108"/>
      <c r="V55" s="1108"/>
      <c r="W55" s="1108"/>
      <c r="X55" s="1108"/>
      <c r="Y55" s="1108"/>
      <c r="Z55" s="1108"/>
      <c r="AA55" s="1108"/>
      <c r="AB55" s="1108"/>
      <c r="AC55" s="1108"/>
      <c r="AD55" s="1108"/>
      <c r="AE55" s="1126"/>
      <c r="AF55" s="1104"/>
      <c r="AG55" s="1105"/>
      <c r="AH55" s="1105"/>
      <c r="AI55" s="1105"/>
      <c r="AJ55" s="1106"/>
      <c r="AK55" s="1107"/>
      <c r="AL55" s="1108"/>
      <c r="AM55" s="1108"/>
      <c r="AN55" s="1108"/>
      <c r="AO55" s="1108"/>
      <c r="AP55" s="1108"/>
      <c r="AQ55" s="1108"/>
      <c r="AR55" s="1108"/>
      <c r="AS55" s="1108"/>
      <c r="AT55" s="1108"/>
      <c r="AU55" s="1108"/>
      <c r="AV55" s="1108"/>
      <c r="AW55" s="1108"/>
      <c r="AX55" s="1108"/>
      <c r="AY55" s="1108"/>
      <c r="AZ55" s="1109"/>
      <c r="BA55" s="1109"/>
      <c r="BB55" s="1109"/>
      <c r="BC55" s="1109"/>
      <c r="BD55" s="1109"/>
      <c r="BE55" s="1117"/>
      <c r="BF55" s="1117"/>
      <c r="BG55" s="1117"/>
      <c r="BH55" s="1117"/>
      <c r="BI55" s="1118"/>
      <c r="BJ55" s="248"/>
      <c r="BK55" s="248"/>
      <c r="BL55" s="248"/>
      <c r="BM55" s="248"/>
      <c r="BN55" s="248"/>
      <c r="BO55" s="261"/>
      <c r="BP55" s="261"/>
      <c r="BQ55" s="258">
        <v>49</v>
      </c>
      <c r="BR55" s="259"/>
      <c r="BS55" s="1099"/>
      <c r="BT55" s="1100"/>
      <c r="BU55" s="1100"/>
      <c r="BV55" s="1100"/>
      <c r="BW55" s="1100"/>
      <c r="BX55" s="1100"/>
      <c r="BY55" s="1100"/>
      <c r="BZ55" s="1100"/>
      <c r="CA55" s="1100"/>
      <c r="CB55" s="1100"/>
      <c r="CC55" s="1100"/>
      <c r="CD55" s="1100"/>
      <c r="CE55" s="1100"/>
      <c r="CF55" s="1100"/>
      <c r="CG55" s="1101"/>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7"/>
      <c r="DW55" s="1078"/>
      <c r="DX55" s="1078"/>
      <c r="DY55" s="1078"/>
      <c r="DZ55" s="1079"/>
      <c r="EA55" s="242"/>
    </row>
    <row r="56" spans="1:131" s="243" customFormat="1" ht="26.25" customHeight="1">
      <c r="A56" s="257">
        <v>29</v>
      </c>
      <c r="B56" s="1122"/>
      <c r="C56" s="1123"/>
      <c r="D56" s="1123"/>
      <c r="E56" s="1123"/>
      <c r="F56" s="1123"/>
      <c r="G56" s="1123"/>
      <c r="H56" s="1123"/>
      <c r="I56" s="1123"/>
      <c r="J56" s="1123"/>
      <c r="K56" s="1123"/>
      <c r="L56" s="1123"/>
      <c r="M56" s="1123"/>
      <c r="N56" s="1123"/>
      <c r="O56" s="1123"/>
      <c r="P56" s="1124"/>
      <c r="Q56" s="1125"/>
      <c r="R56" s="1108"/>
      <c r="S56" s="1108"/>
      <c r="T56" s="1108"/>
      <c r="U56" s="1108"/>
      <c r="V56" s="1108"/>
      <c r="W56" s="1108"/>
      <c r="X56" s="1108"/>
      <c r="Y56" s="1108"/>
      <c r="Z56" s="1108"/>
      <c r="AA56" s="1108"/>
      <c r="AB56" s="1108"/>
      <c r="AC56" s="1108"/>
      <c r="AD56" s="1108"/>
      <c r="AE56" s="1126"/>
      <c r="AF56" s="1104"/>
      <c r="AG56" s="1105"/>
      <c r="AH56" s="1105"/>
      <c r="AI56" s="1105"/>
      <c r="AJ56" s="1106"/>
      <c r="AK56" s="1107"/>
      <c r="AL56" s="1108"/>
      <c r="AM56" s="1108"/>
      <c r="AN56" s="1108"/>
      <c r="AO56" s="1108"/>
      <c r="AP56" s="1108"/>
      <c r="AQ56" s="1108"/>
      <c r="AR56" s="1108"/>
      <c r="AS56" s="1108"/>
      <c r="AT56" s="1108"/>
      <c r="AU56" s="1108"/>
      <c r="AV56" s="1108"/>
      <c r="AW56" s="1108"/>
      <c r="AX56" s="1108"/>
      <c r="AY56" s="1108"/>
      <c r="AZ56" s="1109"/>
      <c r="BA56" s="1109"/>
      <c r="BB56" s="1109"/>
      <c r="BC56" s="1109"/>
      <c r="BD56" s="1109"/>
      <c r="BE56" s="1117"/>
      <c r="BF56" s="1117"/>
      <c r="BG56" s="1117"/>
      <c r="BH56" s="1117"/>
      <c r="BI56" s="1118"/>
      <c r="BJ56" s="248"/>
      <c r="BK56" s="248"/>
      <c r="BL56" s="248"/>
      <c r="BM56" s="248"/>
      <c r="BN56" s="248"/>
      <c r="BO56" s="261"/>
      <c r="BP56" s="261"/>
      <c r="BQ56" s="258">
        <v>50</v>
      </c>
      <c r="BR56" s="259"/>
      <c r="BS56" s="1099"/>
      <c r="BT56" s="1100"/>
      <c r="BU56" s="1100"/>
      <c r="BV56" s="1100"/>
      <c r="BW56" s="1100"/>
      <c r="BX56" s="1100"/>
      <c r="BY56" s="1100"/>
      <c r="BZ56" s="1100"/>
      <c r="CA56" s="1100"/>
      <c r="CB56" s="1100"/>
      <c r="CC56" s="1100"/>
      <c r="CD56" s="1100"/>
      <c r="CE56" s="1100"/>
      <c r="CF56" s="1100"/>
      <c r="CG56" s="1101"/>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7"/>
      <c r="DW56" s="1078"/>
      <c r="DX56" s="1078"/>
      <c r="DY56" s="1078"/>
      <c r="DZ56" s="1079"/>
      <c r="EA56" s="242"/>
    </row>
    <row r="57" spans="1:131" s="243" customFormat="1" ht="26.25" customHeight="1">
      <c r="A57" s="257">
        <v>30</v>
      </c>
      <c r="B57" s="1122"/>
      <c r="C57" s="1123"/>
      <c r="D57" s="1123"/>
      <c r="E57" s="1123"/>
      <c r="F57" s="1123"/>
      <c r="G57" s="1123"/>
      <c r="H57" s="1123"/>
      <c r="I57" s="1123"/>
      <c r="J57" s="1123"/>
      <c r="K57" s="1123"/>
      <c r="L57" s="1123"/>
      <c r="M57" s="1123"/>
      <c r="N57" s="1123"/>
      <c r="O57" s="1123"/>
      <c r="P57" s="1124"/>
      <c r="Q57" s="1125"/>
      <c r="R57" s="1108"/>
      <c r="S57" s="1108"/>
      <c r="T57" s="1108"/>
      <c r="U57" s="1108"/>
      <c r="V57" s="1108"/>
      <c r="W57" s="1108"/>
      <c r="X57" s="1108"/>
      <c r="Y57" s="1108"/>
      <c r="Z57" s="1108"/>
      <c r="AA57" s="1108"/>
      <c r="AB57" s="1108"/>
      <c r="AC57" s="1108"/>
      <c r="AD57" s="1108"/>
      <c r="AE57" s="1126"/>
      <c r="AF57" s="1104"/>
      <c r="AG57" s="1105"/>
      <c r="AH57" s="1105"/>
      <c r="AI57" s="1105"/>
      <c r="AJ57" s="1106"/>
      <c r="AK57" s="1107"/>
      <c r="AL57" s="1108"/>
      <c r="AM57" s="1108"/>
      <c r="AN57" s="1108"/>
      <c r="AO57" s="1108"/>
      <c r="AP57" s="1108"/>
      <c r="AQ57" s="1108"/>
      <c r="AR57" s="1108"/>
      <c r="AS57" s="1108"/>
      <c r="AT57" s="1108"/>
      <c r="AU57" s="1108"/>
      <c r="AV57" s="1108"/>
      <c r="AW57" s="1108"/>
      <c r="AX57" s="1108"/>
      <c r="AY57" s="1108"/>
      <c r="AZ57" s="1109"/>
      <c r="BA57" s="1109"/>
      <c r="BB57" s="1109"/>
      <c r="BC57" s="1109"/>
      <c r="BD57" s="1109"/>
      <c r="BE57" s="1117"/>
      <c r="BF57" s="1117"/>
      <c r="BG57" s="1117"/>
      <c r="BH57" s="1117"/>
      <c r="BI57" s="1118"/>
      <c r="BJ57" s="248"/>
      <c r="BK57" s="248"/>
      <c r="BL57" s="248"/>
      <c r="BM57" s="248"/>
      <c r="BN57" s="248"/>
      <c r="BO57" s="261"/>
      <c r="BP57" s="261"/>
      <c r="BQ57" s="258">
        <v>51</v>
      </c>
      <c r="BR57" s="259"/>
      <c r="BS57" s="1099"/>
      <c r="BT57" s="1100"/>
      <c r="BU57" s="1100"/>
      <c r="BV57" s="1100"/>
      <c r="BW57" s="1100"/>
      <c r="BX57" s="1100"/>
      <c r="BY57" s="1100"/>
      <c r="BZ57" s="1100"/>
      <c r="CA57" s="1100"/>
      <c r="CB57" s="1100"/>
      <c r="CC57" s="1100"/>
      <c r="CD57" s="1100"/>
      <c r="CE57" s="1100"/>
      <c r="CF57" s="1100"/>
      <c r="CG57" s="1101"/>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7"/>
      <c r="DW57" s="1078"/>
      <c r="DX57" s="1078"/>
      <c r="DY57" s="1078"/>
      <c r="DZ57" s="1079"/>
      <c r="EA57" s="242"/>
    </row>
    <row r="58" spans="1:131" s="243" customFormat="1" ht="26.25" customHeight="1">
      <c r="A58" s="257">
        <v>31</v>
      </c>
      <c r="B58" s="1122"/>
      <c r="C58" s="1123"/>
      <c r="D58" s="1123"/>
      <c r="E58" s="1123"/>
      <c r="F58" s="1123"/>
      <c r="G58" s="1123"/>
      <c r="H58" s="1123"/>
      <c r="I58" s="1123"/>
      <c r="J58" s="1123"/>
      <c r="K58" s="1123"/>
      <c r="L58" s="1123"/>
      <c r="M58" s="1123"/>
      <c r="N58" s="1123"/>
      <c r="O58" s="1123"/>
      <c r="P58" s="1124"/>
      <c r="Q58" s="1125"/>
      <c r="R58" s="1108"/>
      <c r="S58" s="1108"/>
      <c r="T58" s="1108"/>
      <c r="U58" s="1108"/>
      <c r="V58" s="1108"/>
      <c r="W58" s="1108"/>
      <c r="X58" s="1108"/>
      <c r="Y58" s="1108"/>
      <c r="Z58" s="1108"/>
      <c r="AA58" s="1108"/>
      <c r="AB58" s="1108"/>
      <c r="AC58" s="1108"/>
      <c r="AD58" s="1108"/>
      <c r="AE58" s="1126"/>
      <c r="AF58" s="1104"/>
      <c r="AG58" s="1105"/>
      <c r="AH58" s="1105"/>
      <c r="AI58" s="1105"/>
      <c r="AJ58" s="1106"/>
      <c r="AK58" s="1107"/>
      <c r="AL58" s="1108"/>
      <c r="AM58" s="1108"/>
      <c r="AN58" s="1108"/>
      <c r="AO58" s="1108"/>
      <c r="AP58" s="1108"/>
      <c r="AQ58" s="1108"/>
      <c r="AR58" s="1108"/>
      <c r="AS58" s="1108"/>
      <c r="AT58" s="1108"/>
      <c r="AU58" s="1108"/>
      <c r="AV58" s="1108"/>
      <c r="AW58" s="1108"/>
      <c r="AX58" s="1108"/>
      <c r="AY58" s="1108"/>
      <c r="AZ58" s="1109"/>
      <c r="BA58" s="1109"/>
      <c r="BB58" s="1109"/>
      <c r="BC58" s="1109"/>
      <c r="BD58" s="1109"/>
      <c r="BE58" s="1117"/>
      <c r="BF58" s="1117"/>
      <c r="BG58" s="1117"/>
      <c r="BH58" s="1117"/>
      <c r="BI58" s="1118"/>
      <c r="BJ58" s="248"/>
      <c r="BK58" s="248"/>
      <c r="BL58" s="248"/>
      <c r="BM58" s="248"/>
      <c r="BN58" s="248"/>
      <c r="BO58" s="261"/>
      <c r="BP58" s="261"/>
      <c r="BQ58" s="258">
        <v>52</v>
      </c>
      <c r="BR58" s="259"/>
      <c r="BS58" s="1099"/>
      <c r="BT58" s="1100"/>
      <c r="BU58" s="1100"/>
      <c r="BV58" s="1100"/>
      <c r="BW58" s="1100"/>
      <c r="BX58" s="1100"/>
      <c r="BY58" s="1100"/>
      <c r="BZ58" s="1100"/>
      <c r="CA58" s="1100"/>
      <c r="CB58" s="1100"/>
      <c r="CC58" s="1100"/>
      <c r="CD58" s="1100"/>
      <c r="CE58" s="1100"/>
      <c r="CF58" s="1100"/>
      <c r="CG58" s="1101"/>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7"/>
      <c r="DW58" s="1078"/>
      <c r="DX58" s="1078"/>
      <c r="DY58" s="1078"/>
      <c r="DZ58" s="1079"/>
      <c r="EA58" s="242"/>
    </row>
    <row r="59" spans="1:131" s="243" customFormat="1" ht="26.25" customHeight="1">
      <c r="A59" s="257">
        <v>32</v>
      </c>
      <c r="B59" s="1122"/>
      <c r="C59" s="1123"/>
      <c r="D59" s="1123"/>
      <c r="E59" s="1123"/>
      <c r="F59" s="1123"/>
      <c r="G59" s="1123"/>
      <c r="H59" s="1123"/>
      <c r="I59" s="1123"/>
      <c r="J59" s="1123"/>
      <c r="K59" s="1123"/>
      <c r="L59" s="1123"/>
      <c r="M59" s="1123"/>
      <c r="N59" s="1123"/>
      <c r="O59" s="1123"/>
      <c r="P59" s="1124"/>
      <c r="Q59" s="1125"/>
      <c r="R59" s="1108"/>
      <c r="S59" s="1108"/>
      <c r="T59" s="1108"/>
      <c r="U59" s="1108"/>
      <c r="V59" s="1108"/>
      <c r="W59" s="1108"/>
      <c r="X59" s="1108"/>
      <c r="Y59" s="1108"/>
      <c r="Z59" s="1108"/>
      <c r="AA59" s="1108"/>
      <c r="AB59" s="1108"/>
      <c r="AC59" s="1108"/>
      <c r="AD59" s="1108"/>
      <c r="AE59" s="1126"/>
      <c r="AF59" s="1104"/>
      <c r="AG59" s="1105"/>
      <c r="AH59" s="1105"/>
      <c r="AI59" s="1105"/>
      <c r="AJ59" s="1106"/>
      <c r="AK59" s="1107"/>
      <c r="AL59" s="1108"/>
      <c r="AM59" s="1108"/>
      <c r="AN59" s="1108"/>
      <c r="AO59" s="1108"/>
      <c r="AP59" s="1108"/>
      <c r="AQ59" s="1108"/>
      <c r="AR59" s="1108"/>
      <c r="AS59" s="1108"/>
      <c r="AT59" s="1108"/>
      <c r="AU59" s="1108"/>
      <c r="AV59" s="1108"/>
      <c r="AW59" s="1108"/>
      <c r="AX59" s="1108"/>
      <c r="AY59" s="1108"/>
      <c r="AZ59" s="1109"/>
      <c r="BA59" s="1109"/>
      <c r="BB59" s="1109"/>
      <c r="BC59" s="1109"/>
      <c r="BD59" s="1109"/>
      <c r="BE59" s="1117"/>
      <c r="BF59" s="1117"/>
      <c r="BG59" s="1117"/>
      <c r="BH59" s="1117"/>
      <c r="BI59" s="1118"/>
      <c r="BJ59" s="248"/>
      <c r="BK59" s="248"/>
      <c r="BL59" s="248"/>
      <c r="BM59" s="248"/>
      <c r="BN59" s="248"/>
      <c r="BO59" s="261"/>
      <c r="BP59" s="261"/>
      <c r="BQ59" s="258">
        <v>53</v>
      </c>
      <c r="BR59" s="259"/>
      <c r="BS59" s="1099"/>
      <c r="BT59" s="1100"/>
      <c r="BU59" s="1100"/>
      <c r="BV59" s="1100"/>
      <c r="BW59" s="1100"/>
      <c r="BX59" s="1100"/>
      <c r="BY59" s="1100"/>
      <c r="BZ59" s="1100"/>
      <c r="CA59" s="1100"/>
      <c r="CB59" s="1100"/>
      <c r="CC59" s="1100"/>
      <c r="CD59" s="1100"/>
      <c r="CE59" s="1100"/>
      <c r="CF59" s="1100"/>
      <c r="CG59" s="1101"/>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7"/>
      <c r="DW59" s="1078"/>
      <c r="DX59" s="1078"/>
      <c r="DY59" s="1078"/>
      <c r="DZ59" s="1079"/>
      <c r="EA59" s="242"/>
    </row>
    <row r="60" spans="1:131" s="243" customFormat="1" ht="26.25" customHeight="1">
      <c r="A60" s="257">
        <v>33</v>
      </c>
      <c r="B60" s="1122"/>
      <c r="C60" s="1123"/>
      <c r="D60" s="1123"/>
      <c r="E60" s="1123"/>
      <c r="F60" s="1123"/>
      <c r="G60" s="1123"/>
      <c r="H60" s="1123"/>
      <c r="I60" s="1123"/>
      <c r="J60" s="1123"/>
      <c r="K60" s="1123"/>
      <c r="L60" s="1123"/>
      <c r="M60" s="1123"/>
      <c r="N60" s="1123"/>
      <c r="O60" s="1123"/>
      <c r="P60" s="1124"/>
      <c r="Q60" s="1125"/>
      <c r="R60" s="1108"/>
      <c r="S60" s="1108"/>
      <c r="T60" s="1108"/>
      <c r="U60" s="1108"/>
      <c r="V60" s="1108"/>
      <c r="W60" s="1108"/>
      <c r="X60" s="1108"/>
      <c r="Y60" s="1108"/>
      <c r="Z60" s="1108"/>
      <c r="AA60" s="1108"/>
      <c r="AB60" s="1108"/>
      <c r="AC60" s="1108"/>
      <c r="AD60" s="1108"/>
      <c r="AE60" s="1126"/>
      <c r="AF60" s="1104"/>
      <c r="AG60" s="1105"/>
      <c r="AH60" s="1105"/>
      <c r="AI60" s="1105"/>
      <c r="AJ60" s="1106"/>
      <c r="AK60" s="1107"/>
      <c r="AL60" s="1108"/>
      <c r="AM60" s="1108"/>
      <c r="AN60" s="1108"/>
      <c r="AO60" s="1108"/>
      <c r="AP60" s="1108"/>
      <c r="AQ60" s="1108"/>
      <c r="AR60" s="1108"/>
      <c r="AS60" s="1108"/>
      <c r="AT60" s="1108"/>
      <c r="AU60" s="1108"/>
      <c r="AV60" s="1108"/>
      <c r="AW60" s="1108"/>
      <c r="AX60" s="1108"/>
      <c r="AY60" s="1108"/>
      <c r="AZ60" s="1109"/>
      <c r="BA60" s="1109"/>
      <c r="BB60" s="1109"/>
      <c r="BC60" s="1109"/>
      <c r="BD60" s="1109"/>
      <c r="BE60" s="1117"/>
      <c r="BF60" s="1117"/>
      <c r="BG60" s="1117"/>
      <c r="BH60" s="1117"/>
      <c r="BI60" s="1118"/>
      <c r="BJ60" s="248"/>
      <c r="BK60" s="248"/>
      <c r="BL60" s="248"/>
      <c r="BM60" s="248"/>
      <c r="BN60" s="248"/>
      <c r="BO60" s="261"/>
      <c r="BP60" s="261"/>
      <c r="BQ60" s="258">
        <v>54</v>
      </c>
      <c r="BR60" s="259"/>
      <c r="BS60" s="1099"/>
      <c r="BT60" s="1100"/>
      <c r="BU60" s="1100"/>
      <c r="BV60" s="1100"/>
      <c r="BW60" s="1100"/>
      <c r="BX60" s="1100"/>
      <c r="BY60" s="1100"/>
      <c r="BZ60" s="1100"/>
      <c r="CA60" s="1100"/>
      <c r="CB60" s="1100"/>
      <c r="CC60" s="1100"/>
      <c r="CD60" s="1100"/>
      <c r="CE60" s="1100"/>
      <c r="CF60" s="1100"/>
      <c r="CG60" s="1101"/>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7"/>
      <c r="DW60" s="1078"/>
      <c r="DX60" s="1078"/>
      <c r="DY60" s="1078"/>
      <c r="DZ60" s="1079"/>
      <c r="EA60" s="242"/>
    </row>
    <row r="61" spans="1:131" s="243" customFormat="1" ht="26.25" customHeight="1" thickBot="1">
      <c r="A61" s="257">
        <v>34</v>
      </c>
      <c r="B61" s="1122"/>
      <c r="C61" s="1123"/>
      <c r="D61" s="1123"/>
      <c r="E61" s="1123"/>
      <c r="F61" s="1123"/>
      <c r="G61" s="1123"/>
      <c r="H61" s="1123"/>
      <c r="I61" s="1123"/>
      <c r="J61" s="1123"/>
      <c r="K61" s="1123"/>
      <c r="L61" s="1123"/>
      <c r="M61" s="1123"/>
      <c r="N61" s="1123"/>
      <c r="O61" s="1123"/>
      <c r="P61" s="1124"/>
      <c r="Q61" s="1125"/>
      <c r="R61" s="1108"/>
      <c r="S61" s="1108"/>
      <c r="T61" s="1108"/>
      <c r="U61" s="1108"/>
      <c r="V61" s="1108"/>
      <c r="W61" s="1108"/>
      <c r="X61" s="1108"/>
      <c r="Y61" s="1108"/>
      <c r="Z61" s="1108"/>
      <c r="AA61" s="1108"/>
      <c r="AB61" s="1108"/>
      <c r="AC61" s="1108"/>
      <c r="AD61" s="1108"/>
      <c r="AE61" s="1126"/>
      <c r="AF61" s="1104"/>
      <c r="AG61" s="1105"/>
      <c r="AH61" s="1105"/>
      <c r="AI61" s="1105"/>
      <c r="AJ61" s="1106"/>
      <c r="AK61" s="1107"/>
      <c r="AL61" s="1108"/>
      <c r="AM61" s="1108"/>
      <c r="AN61" s="1108"/>
      <c r="AO61" s="1108"/>
      <c r="AP61" s="1108"/>
      <c r="AQ61" s="1108"/>
      <c r="AR61" s="1108"/>
      <c r="AS61" s="1108"/>
      <c r="AT61" s="1108"/>
      <c r="AU61" s="1108"/>
      <c r="AV61" s="1108"/>
      <c r="AW61" s="1108"/>
      <c r="AX61" s="1108"/>
      <c r="AY61" s="1108"/>
      <c r="AZ61" s="1109"/>
      <c r="BA61" s="1109"/>
      <c r="BB61" s="1109"/>
      <c r="BC61" s="1109"/>
      <c r="BD61" s="1109"/>
      <c r="BE61" s="1117"/>
      <c r="BF61" s="1117"/>
      <c r="BG61" s="1117"/>
      <c r="BH61" s="1117"/>
      <c r="BI61" s="1118"/>
      <c r="BJ61" s="248"/>
      <c r="BK61" s="248"/>
      <c r="BL61" s="248"/>
      <c r="BM61" s="248"/>
      <c r="BN61" s="248"/>
      <c r="BO61" s="261"/>
      <c r="BP61" s="261"/>
      <c r="BQ61" s="258">
        <v>55</v>
      </c>
      <c r="BR61" s="259"/>
      <c r="BS61" s="1099"/>
      <c r="BT61" s="1100"/>
      <c r="BU61" s="1100"/>
      <c r="BV61" s="1100"/>
      <c r="BW61" s="1100"/>
      <c r="BX61" s="1100"/>
      <c r="BY61" s="1100"/>
      <c r="BZ61" s="1100"/>
      <c r="CA61" s="1100"/>
      <c r="CB61" s="1100"/>
      <c r="CC61" s="1100"/>
      <c r="CD61" s="1100"/>
      <c r="CE61" s="1100"/>
      <c r="CF61" s="1100"/>
      <c r="CG61" s="1101"/>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7"/>
      <c r="DW61" s="1078"/>
      <c r="DX61" s="1078"/>
      <c r="DY61" s="1078"/>
      <c r="DZ61" s="1079"/>
      <c r="EA61" s="242"/>
    </row>
    <row r="62" spans="1:131" s="243" customFormat="1" ht="26.25" customHeight="1">
      <c r="A62" s="257">
        <v>35</v>
      </c>
      <c r="B62" s="1122"/>
      <c r="C62" s="1123"/>
      <c r="D62" s="1123"/>
      <c r="E62" s="1123"/>
      <c r="F62" s="1123"/>
      <c r="G62" s="1123"/>
      <c r="H62" s="1123"/>
      <c r="I62" s="1123"/>
      <c r="J62" s="1123"/>
      <c r="K62" s="1123"/>
      <c r="L62" s="1123"/>
      <c r="M62" s="1123"/>
      <c r="N62" s="1123"/>
      <c r="O62" s="1123"/>
      <c r="P62" s="1124"/>
      <c r="Q62" s="1125"/>
      <c r="R62" s="1108"/>
      <c r="S62" s="1108"/>
      <c r="T62" s="1108"/>
      <c r="U62" s="1108"/>
      <c r="V62" s="1108"/>
      <c r="W62" s="1108"/>
      <c r="X62" s="1108"/>
      <c r="Y62" s="1108"/>
      <c r="Z62" s="1108"/>
      <c r="AA62" s="1108"/>
      <c r="AB62" s="1108"/>
      <c r="AC62" s="1108"/>
      <c r="AD62" s="1108"/>
      <c r="AE62" s="1126"/>
      <c r="AF62" s="1104"/>
      <c r="AG62" s="1105"/>
      <c r="AH62" s="1105"/>
      <c r="AI62" s="1105"/>
      <c r="AJ62" s="1106"/>
      <c r="AK62" s="1107"/>
      <c r="AL62" s="1108"/>
      <c r="AM62" s="1108"/>
      <c r="AN62" s="1108"/>
      <c r="AO62" s="1108"/>
      <c r="AP62" s="1108"/>
      <c r="AQ62" s="1108"/>
      <c r="AR62" s="1108"/>
      <c r="AS62" s="1108"/>
      <c r="AT62" s="1108"/>
      <c r="AU62" s="1108"/>
      <c r="AV62" s="1108"/>
      <c r="AW62" s="1108"/>
      <c r="AX62" s="1108"/>
      <c r="AY62" s="1108"/>
      <c r="AZ62" s="1109"/>
      <c r="BA62" s="1109"/>
      <c r="BB62" s="1109"/>
      <c r="BC62" s="1109"/>
      <c r="BD62" s="1109"/>
      <c r="BE62" s="1117"/>
      <c r="BF62" s="1117"/>
      <c r="BG62" s="1117"/>
      <c r="BH62" s="1117"/>
      <c r="BI62" s="1118"/>
      <c r="BJ62" s="1119" t="s">
        <v>410</v>
      </c>
      <c r="BK62" s="1120"/>
      <c r="BL62" s="1120"/>
      <c r="BM62" s="1120"/>
      <c r="BN62" s="1121"/>
      <c r="BO62" s="261"/>
      <c r="BP62" s="261"/>
      <c r="BQ62" s="258">
        <v>56</v>
      </c>
      <c r="BR62" s="259"/>
      <c r="BS62" s="1099"/>
      <c r="BT62" s="1100"/>
      <c r="BU62" s="1100"/>
      <c r="BV62" s="1100"/>
      <c r="BW62" s="1100"/>
      <c r="BX62" s="1100"/>
      <c r="BY62" s="1100"/>
      <c r="BZ62" s="1100"/>
      <c r="CA62" s="1100"/>
      <c r="CB62" s="1100"/>
      <c r="CC62" s="1100"/>
      <c r="CD62" s="1100"/>
      <c r="CE62" s="1100"/>
      <c r="CF62" s="1100"/>
      <c r="CG62" s="1101"/>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7"/>
      <c r="DW62" s="1078"/>
      <c r="DX62" s="1078"/>
      <c r="DY62" s="1078"/>
      <c r="DZ62" s="1079"/>
      <c r="EA62" s="242"/>
    </row>
    <row r="63" spans="1:131" s="243" customFormat="1" ht="26.25" customHeight="1" thickBot="1">
      <c r="A63" s="260" t="s">
        <v>389</v>
      </c>
      <c r="B63" s="1032" t="s">
        <v>411</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3"/>
      <c r="AF63" s="1114">
        <v>133</v>
      </c>
      <c r="AG63" s="1047"/>
      <c r="AH63" s="1047"/>
      <c r="AI63" s="1047"/>
      <c r="AJ63" s="1115"/>
      <c r="AK63" s="1116"/>
      <c r="AL63" s="1051"/>
      <c r="AM63" s="1051"/>
      <c r="AN63" s="1051"/>
      <c r="AO63" s="1051"/>
      <c r="AP63" s="1047">
        <v>1160</v>
      </c>
      <c r="AQ63" s="1047"/>
      <c r="AR63" s="1047"/>
      <c r="AS63" s="1047"/>
      <c r="AT63" s="1047"/>
      <c r="AU63" s="1047">
        <v>712</v>
      </c>
      <c r="AV63" s="1047"/>
      <c r="AW63" s="1047"/>
      <c r="AX63" s="1047"/>
      <c r="AY63" s="1047"/>
      <c r="AZ63" s="1110"/>
      <c r="BA63" s="1110"/>
      <c r="BB63" s="1110"/>
      <c r="BC63" s="1110"/>
      <c r="BD63" s="1110"/>
      <c r="BE63" s="1048"/>
      <c r="BF63" s="1048"/>
      <c r="BG63" s="1048"/>
      <c r="BH63" s="1048"/>
      <c r="BI63" s="1049"/>
      <c r="BJ63" s="1111" t="s">
        <v>128</v>
      </c>
      <c r="BK63" s="1039"/>
      <c r="BL63" s="1039"/>
      <c r="BM63" s="1039"/>
      <c r="BN63" s="1112"/>
      <c r="BO63" s="261"/>
      <c r="BP63" s="261"/>
      <c r="BQ63" s="258">
        <v>57</v>
      </c>
      <c r="BR63" s="259"/>
      <c r="BS63" s="1099"/>
      <c r="BT63" s="1100"/>
      <c r="BU63" s="1100"/>
      <c r="BV63" s="1100"/>
      <c r="BW63" s="1100"/>
      <c r="BX63" s="1100"/>
      <c r="BY63" s="1100"/>
      <c r="BZ63" s="1100"/>
      <c r="CA63" s="1100"/>
      <c r="CB63" s="1100"/>
      <c r="CC63" s="1100"/>
      <c r="CD63" s="1100"/>
      <c r="CE63" s="1100"/>
      <c r="CF63" s="1100"/>
      <c r="CG63" s="1101"/>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7"/>
      <c r="DW63" s="1078"/>
      <c r="DX63" s="1078"/>
      <c r="DY63" s="1078"/>
      <c r="DZ63" s="1079"/>
      <c r="EA63" s="242"/>
    </row>
    <row r="64" spans="1:131" s="243" customFormat="1" ht="26.2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99"/>
      <c r="BT64" s="1100"/>
      <c r="BU64" s="1100"/>
      <c r="BV64" s="1100"/>
      <c r="BW64" s="1100"/>
      <c r="BX64" s="1100"/>
      <c r="BY64" s="1100"/>
      <c r="BZ64" s="1100"/>
      <c r="CA64" s="1100"/>
      <c r="CB64" s="1100"/>
      <c r="CC64" s="1100"/>
      <c r="CD64" s="1100"/>
      <c r="CE64" s="1100"/>
      <c r="CF64" s="1100"/>
      <c r="CG64" s="1101"/>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7"/>
      <c r="DW64" s="1078"/>
      <c r="DX64" s="1078"/>
      <c r="DY64" s="1078"/>
      <c r="DZ64" s="1079"/>
      <c r="EA64" s="242"/>
    </row>
    <row r="65" spans="1:131" s="243" customFormat="1" ht="26.25" customHeight="1" thickBot="1">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99"/>
      <c r="BT65" s="1100"/>
      <c r="BU65" s="1100"/>
      <c r="BV65" s="1100"/>
      <c r="BW65" s="1100"/>
      <c r="BX65" s="1100"/>
      <c r="BY65" s="1100"/>
      <c r="BZ65" s="1100"/>
      <c r="CA65" s="1100"/>
      <c r="CB65" s="1100"/>
      <c r="CC65" s="1100"/>
      <c r="CD65" s="1100"/>
      <c r="CE65" s="1100"/>
      <c r="CF65" s="1100"/>
      <c r="CG65" s="1101"/>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7"/>
      <c r="DW65" s="1078"/>
      <c r="DX65" s="1078"/>
      <c r="DY65" s="1078"/>
      <c r="DZ65" s="1079"/>
      <c r="EA65" s="242"/>
    </row>
    <row r="66" spans="1:131" s="243" customFormat="1" ht="26.25" customHeight="1">
      <c r="A66" s="1080" t="s">
        <v>413</v>
      </c>
      <c r="B66" s="1081"/>
      <c r="C66" s="1081"/>
      <c r="D66" s="1081"/>
      <c r="E66" s="1081"/>
      <c r="F66" s="1081"/>
      <c r="G66" s="1081"/>
      <c r="H66" s="1081"/>
      <c r="I66" s="1081"/>
      <c r="J66" s="1081"/>
      <c r="K66" s="1081"/>
      <c r="L66" s="1081"/>
      <c r="M66" s="1081"/>
      <c r="N66" s="1081"/>
      <c r="O66" s="1081"/>
      <c r="P66" s="1082"/>
      <c r="Q66" s="1086" t="s">
        <v>394</v>
      </c>
      <c r="R66" s="1087"/>
      <c r="S66" s="1087"/>
      <c r="T66" s="1087"/>
      <c r="U66" s="1088"/>
      <c r="V66" s="1086" t="s">
        <v>414</v>
      </c>
      <c r="W66" s="1087"/>
      <c r="X66" s="1087"/>
      <c r="Y66" s="1087"/>
      <c r="Z66" s="1088"/>
      <c r="AA66" s="1086" t="s">
        <v>415</v>
      </c>
      <c r="AB66" s="1087"/>
      <c r="AC66" s="1087"/>
      <c r="AD66" s="1087"/>
      <c r="AE66" s="1088"/>
      <c r="AF66" s="1092" t="s">
        <v>416</v>
      </c>
      <c r="AG66" s="1093"/>
      <c r="AH66" s="1093"/>
      <c r="AI66" s="1093"/>
      <c r="AJ66" s="1094"/>
      <c r="AK66" s="1086" t="s">
        <v>417</v>
      </c>
      <c r="AL66" s="1081"/>
      <c r="AM66" s="1081"/>
      <c r="AN66" s="1081"/>
      <c r="AO66" s="1082"/>
      <c r="AP66" s="1086" t="s">
        <v>418</v>
      </c>
      <c r="AQ66" s="1087"/>
      <c r="AR66" s="1087"/>
      <c r="AS66" s="1087"/>
      <c r="AT66" s="1088"/>
      <c r="AU66" s="1086" t="s">
        <v>419</v>
      </c>
      <c r="AV66" s="1087"/>
      <c r="AW66" s="1087"/>
      <c r="AX66" s="1087"/>
      <c r="AY66" s="1088"/>
      <c r="AZ66" s="1086" t="s">
        <v>377</v>
      </c>
      <c r="BA66" s="1087"/>
      <c r="BB66" s="1087"/>
      <c r="BC66" s="1087"/>
      <c r="BD66" s="1102"/>
      <c r="BE66" s="261"/>
      <c r="BF66" s="261"/>
      <c r="BG66" s="261"/>
      <c r="BH66" s="261"/>
      <c r="BI66" s="261"/>
      <c r="BJ66" s="261"/>
      <c r="BK66" s="261"/>
      <c r="BL66" s="261"/>
      <c r="BM66" s="261"/>
      <c r="BN66" s="261"/>
      <c r="BO66" s="261"/>
      <c r="BP66" s="261"/>
      <c r="BQ66" s="258">
        <v>60</v>
      </c>
      <c r="BR66" s="263"/>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2"/>
    </row>
    <row r="67" spans="1:131" s="243" customFormat="1" ht="26.25" customHeight="1" thickBot="1">
      <c r="A67" s="1083"/>
      <c r="B67" s="1084"/>
      <c r="C67" s="1084"/>
      <c r="D67" s="1084"/>
      <c r="E67" s="1084"/>
      <c r="F67" s="1084"/>
      <c r="G67" s="1084"/>
      <c r="H67" s="1084"/>
      <c r="I67" s="1084"/>
      <c r="J67" s="1084"/>
      <c r="K67" s="1084"/>
      <c r="L67" s="1084"/>
      <c r="M67" s="1084"/>
      <c r="N67" s="1084"/>
      <c r="O67" s="1084"/>
      <c r="P67" s="1085"/>
      <c r="Q67" s="1089"/>
      <c r="R67" s="1090"/>
      <c r="S67" s="1090"/>
      <c r="T67" s="1090"/>
      <c r="U67" s="1091"/>
      <c r="V67" s="1089"/>
      <c r="W67" s="1090"/>
      <c r="X67" s="1090"/>
      <c r="Y67" s="1090"/>
      <c r="Z67" s="1091"/>
      <c r="AA67" s="1089"/>
      <c r="AB67" s="1090"/>
      <c r="AC67" s="1090"/>
      <c r="AD67" s="1090"/>
      <c r="AE67" s="1091"/>
      <c r="AF67" s="1095"/>
      <c r="AG67" s="1096"/>
      <c r="AH67" s="1096"/>
      <c r="AI67" s="1096"/>
      <c r="AJ67" s="1097"/>
      <c r="AK67" s="1098"/>
      <c r="AL67" s="1084"/>
      <c r="AM67" s="1084"/>
      <c r="AN67" s="1084"/>
      <c r="AO67" s="1085"/>
      <c r="AP67" s="1089"/>
      <c r="AQ67" s="1090"/>
      <c r="AR67" s="1090"/>
      <c r="AS67" s="1090"/>
      <c r="AT67" s="1091"/>
      <c r="AU67" s="1089"/>
      <c r="AV67" s="1090"/>
      <c r="AW67" s="1090"/>
      <c r="AX67" s="1090"/>
      <c r="AY67" s="1091"/>
      <c r="AZ67" s="1089"/>
      <c r="BA67" s="1090"/>
      <c r="BB67" s="1090"/>
      <c r="BC67" s="1090"/>
      <c r="BD67" s="1103"/>
      <c r="BE67" s="261"/>
      <c r="BF67" s="261"/>
      <c r="BG67" s="261"/>
      <c r="BH67" s="261"/>
      <c r="BI67" s="261"/>
      <c r="BJ67" s="261"/>
      <c r="BK67" s="261"/>
      <c r="BL67" s="261"/>
      <c r="BM67" s="261"/>
      <c r="BN67" s="261"/>
      <c r="BO67" s="261"/>
      <c r="BP67" s="261"/>
      <c r="BQ67" s="258">
        <v>61</v>
      </c>
      <c r="BR67" s="263"/>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2"/>
    </row>
    <row r="68" spans="1:131" s="243" customFormat="1" ht="26.25" customHeight="1" thickTop="1">
      <c r="A68" s="254">
        <v>1</v>
      </c>
      <c r="B68" s="1062" t="s">
        <v>578</v>
      </c>
      <c r="C68" s="1063"/>
      <c r="D68" s="1063"/>
      <c r="E68" s="1063"/>
      <c r="F68" s="1063"/>
      <c r="G68" s="1063"/>
      <c r="H68" s="1063"/>
      <c r="I68" s="1063"/>
      <c r="J68" s="1063"/>
      <c r="K68" s="1063"/>
      <c r="L68" s="1063"/>
      <c r="M68" s="1063"/>
      <c r="N68" s="1063"/>
      <c r="O68" s="1063"/>
      <c r="P68" s="1064"/>
      <c r="Q68" s="1073">
        <v>13074</v>
      </c>
      <c r="R68" s="1070"/>
      <c r="S68" s="1070"/>
      <c r="T68" s="1070"/>
      <c r="U68" s="1070"/>
      <c r="V68" s="1070">
        <v>12698</v>
      </c>
      <c r="W68" s="1070"/>
      <c r="X68" s="1070"/>
      <c r="Y68" s="1070"/>
      <c r="Z68" s="1070"/>
      <c r="AA68" s="1070">
        <v>376</v>
      </c>
      <c r="AB68" s="1070"/>
      <c r="AC68" s="1070"/>
      <c r="AD68" s="1070"/>
      <c r="AE68" s="1070"/>
      <c r="AF68" s="1070">
        <v>376</v>
      </c>
      <c r="AG68" s="1070"/>
      <c r="AH68" s="1070"/>
      <c r="AI68" s="1070"/>
      <c r="AJ68" s="1070"/>
      <c r="AK68" s="1070">
        <v>251</v>
      </c>
      <c r="AL68" s="1070"/>
      <c r="AM68" s="1070"/>
      <c r="AN68" s="1070"/>
      <c r="AO68" s="1070"/>
      <c r="AP68" s="1070">
        <v>0</v>
      </c>
      <c r="AQ68" s="1070"/>
      <c r="AR68" s="1070"/>
      <c r="AS68" s="1070"/>
      <c r="AT68" s="1070"/>
      <c r="AU68" s="1070" t="s">
        <v>576</v>
      </c>
      <c r="AV68" s="1070"/>
      <c r="AW68" s="1070"/>
      <c r="AX68" s="1070"/>
      <c r="AY68" s="1070"/>
      <c r="AZ68" s="1071"/>
      <c r="BA68" s="1071"/>
      <c r="BB68" s="1071"/>
      <c r="BC68" s="1071"/>
      <c r="BD68" s="1072"/>
      <c r="BE68" s="261"/>
      <c r="BF68" s="261"/>
      <c r="BG68" s="261"/>
      <c r="BH68" s="261"/>
      <c r="BI68" s="261"/>
      <c r="BJ68" s="261"/>
      <c r="BK68" s="261"/>
      <c r="BL68" s="261"/>
      <c r="BM68" s="261"/>
      <c r="BN68" s="261"/>
      <c r="BO68" s="261"/>
      <c r="BP68" s="261"/>
      <c r="BQ68" s="258">
        <v>62</v>
      </c>
      <c r="BR68" s="263"/>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2"/>
    </row>
    <row r="69" spans="1:131" s="243" customFormat="1" ht="26.25" customHeight="1">
      <c r="A69" s="257">
        <v>2</v>
      </c>
      <c r="B69" s="1062" t="s">
        <v>577</v>
      </c>
      <c r="C69" s="1063"/>
      <c r="D69" s="1063"/>
      <c r="E69" s="1063"/>
      <c r="F69" s="1063"/>
      <c r="G69" s="1063"/>
      <c r="H69" s="1063"/>
      <c r="I69" s="1063"/>
      <c r="J69" s="1063"/>
      <c r="K69" s="1063"/>
      <c r="L69" s="1063"/>
      <c r="M69" s="1063"/>
      <c r="N69" s="1063"/>
      <c r="O69" s="1063"/>
      <c r="P69" s="1064"/>
      <c r="Q69" s="1065">
        <v>127</v>
      </c>
      <c r="R69" s="1059"/>
      <c r="S69" s="1059"/>
      <c r="T69" s="1059"/>
      <c r="U69" s="1059"/>
      <c r="V69" s="1059">
        <v>119</v>
      </c>
      <c r="W69" s="1059"/>
      <c r="X69" s="1059"/>
      <c r="Y69" s="1059"/>
      <c r="Z69" s="1059"/>
      <c r="AA69" s="1059">
        <v>8</v>
      </c>
      <c r="AB69" s="1059"/>
      <c r="AC69" s="1059"/>
      <c r="AD69" s="1059"/>
      <c r="AE69" s="1059"/>
      <c r="AF69" s="1059">
        <v>8</v>
      </c>
      <c r="AG69" s="1059"/>
      <c r="AH69" s="1059"/>
      <c r="AI69" s="1059"/>
      <c r="AJ69" s="1059"/>
      <c r="AK69" s="1059">
        <v>0</v>
      </c>
      <c r="AL69" s="1059"/>
      <c r="AM69" s="1059"/>
      <c r="AN69" s="1059"/>
      <c r="AO69" s="1059"/>
      <c r="AP69" s="1059">
        <v>2</v>
      </c>
      <c r="AQ69" s="1059"/>
      <c r="AR69" s="1059"/>
      <c r="AS69" s="1059"/>
      <c r="AT69" s="1059"/>
      <c r="AU69" s="1059">
        <v>1</v>
      </c>
      <c r="AV69" s="1059"/>
      <c r="AW69" s="1059"/>
      <c r="AX69" s="1059"/>
      <c r="AY69" s="1059"/>
      <c r="AZ69" s="1060"/>
      <c r="BA69" s="1060"/>
      <c r="BB69" s="1060"/>
      <c r="BC69" s="1060"/>
      <c r="BD69" s="1061"/>
      <c r="BE69" s="261"/>
      <c r="BF69" s="261"/>
      <c r="BG69" s="261"/>
      <c r="BH69" s="261"/>
      <c r="BI69" s="261"/>
      <c r="BJ69" s="261"/>
      <c r="BK69" s="261"/>
      <c r="BL69" s="261"/>
      <c r="BM69" s="261"/>
      <c r="BN69" s="261"/>
      <c r="BO69" s="261"/>
      <c r="BP69" s="261"/>
      <c r="BQ69" s="258">
        <v>63</v>
      </c>
      <c r="BR69" s="263"/>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2"/>
    </row>
    <row r="70" spans="1:131" s="243" customFormat="1" ht="26.25" customHeight="1">
      <c r="A70" s="257">
        <v>3</v>
      </c>
      <c r="B70" s="1062" t="s">
        <v>579</v>
      </c>
      <c r="C70" s="1063"/>
      <c r="D70" s="1063"/>
      <c r="E70" s="1063"/>
      <c r="F70" s="1063"/>
      <c r="G70" s="1063"/>
      <c r="H70" s="1063"/>
      <c r="I70" s="1063"/>
      <c r="J70" s="1063"/>
      <c r="K70" s="1063"/>
      <c r="L70" s="1063"/>
      <c r="M70" s="1063"/>
      <c r="N70" s="1063"/>
      <c r="O70" s="1063"/>
      <c r="P70" s="1064"/>
      <c r="Q70" s="1065">
        <v>1213</v>
      </c>
      <c r="R70" s="1059"/>
      <c r="S70" s="1059"/>
      <c r="T70" s="1059"/>
      <c r="U70" s="1059"/>
      <c r="V70" s="1059">
        <v>1185</v>
      </c>
      <c r="W70" s="1059"/>
      <c r="X70" s="1059"/>
      <c r="Y70" s="1059"/>
      <c r="Z70" s="1059"/>
      <c r="AA70" s="1059">
        <v>28</v>
      </c>
      <c r="AB70" s="1059"/>
      <c r="AC70" s="1059"/>
      <c r="AD70" s="1059"/>
      <c r="AE70" s="1059"/>
      <c r="AF70" s="1059">
        <v>28</v>
      </c>
      <c r="AG70" s="1059"/>
      <c r="AH70" s="1059"/>
      <c r="AI70" s="1059"/>
      <c r="AJ70" s="1059"/>
      <c r="AK70" s="1059">
        <v>50</v>
      </c>
      <c r="AL70" s="1059"/>
      <c r="AM70" s="1059"/>
      <c r="AN70" s="1059"/>
      <c r="AO70" s="1059"/>
      <c r="AP70" s="1059">
        <v>0</v>
      </c>
      <c r="AQ70" s="1059"/>
      <c r="AR70" s="1059"/>
      <c r="AS70" s="1059"/>
      <c r="AT70" s="1059"/>
      <c r="AU70" s="1059" t="s">
        <v>576</v>
      </c>
      <c r="AV70" s="1059"/>
      <c r="AW70" s="1059"/>
      <c r="AX70" s="1059"/>
      <c r="AY70" s="1059"/>
      <c r="AZ70" s="1060"/>
      <c r="BA70" s="1060"/>
      <c r="BB70" s="1060"/>
      <c r="BC70" s="1060"/>
      <c r="BD70" s="1061"/>
      <c r="BE70" s="261"/>
      <c r="BF70" s="261"/>
      <c r="BG70" s="261"/>
      <c r="BH70" s="261"/>
      <c r="BI70" s="261"/>
      <c r="BJ70" s="261"/>
      <c r="BK70" s="261"/>
      <c r="BL70" s="261"/>
      <c r="BM70" s="261"/>
      <c r="BN70" s="261"/>
      <c r="BO70" s="261"/>
      <c r="BP70" s="261"/>
      <c r="BQ70" s="258">
        <v>64</v>
      </c>
      <c r="BR70" s="263"/>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2"/>
    </row>
    <row r="71" spans="1:131" s="243" customFormat="1" ht="26.25" customHeight="1">
      <c r="A71" s="257">
        <v>4</v>
      </c>
      <c r="B71" s="1062" t="s">
        <v>580</v>
      </c>
      <c r="C71" s="1063"/>
      <c r="D71" s="1063"/>
      <c r="E71" s="1063"/>
      <c r="F71" s="1063"/>
      <c r="G71" s="1063"/>
      <c r="H71" s="1063"/>
      <c r="I71" s="1063"/>
      <c r="J71" s="1063"/>
      <c r="K71" s="1063"/>
      <c r="L71" s="1063"/>
      <c r="M71" s="1063"/>
      <c r="N71" s="1063"/>
      <c r="O71" s="1063"/>
      <c r="P71" s="1064"/>
      <c r="Q71" s="1065">
        <v>747</v>
      </c>
      <c r="R71" s="1059"/>
      <c r="S71" s="1059"/>
      <c r="T71" s="1059"/>
      <c r="U71" s="1059"/>
      <c r="V71" s="1059">
        <v>711</v>
      </c>
      <c r="W71" s="1059"/>
      <c r="X71" s="1059"/>
      <c r="Y71" s="1059"/>
      <c r="Z71" s="1059"/>
      <c r="AA71" s="1059">
        <v>35</v>
      </c>
      <c r="AB71" s="1059"/>
      <c r="AC71" s="1059"/>
      <c r="AD71" s="1059"/>
      <c r="AE71" s="1059"/>
      <c r="AF71" s="1059">
        <v>35</v>
      </c>
      <c r="AG71" s="1059"/>
      <c r="AH71" s="1059"/>
      <c r="AI71" s="1059"/>
      <c r="AJ71" s="1059"/>
      <c r="AK71" s="1059">
        <v>0</v>
      </c>
      <c r="AL71" s="1059"/>
      <c r="AM71" s="1059"/>
      <c r="AN71" s="1059"/>
      <c r="AO71" s="1059"/>
      <c r="AP71" s="1059">
        <v>1872</v>
      </c>
      <c r="AQ71" s="1059"/>
      <c r="AR71" s="1059"/>
      <c r="AS71" s="1059"/>
      <c r="AT71" s="1059"/>
      <c r="AU71" s="1059">
        <v>689</v>
      </c>
      <c r="AV71" s="1059"/>
      <c r="AW71" s="1059"/>
      <c r="AX71" s="1059"/>
      <c r="AY71" s="1059"/>
      <c r="AZ71" s="1060"/>
      <c r="BA71" s="1060"/>
      <c r="BB71" s="1060"/>
      <c r="BC71" s="1060"/>
      <c r="BD71" s="1061"/>
      <c r="BE71" s="261"/>
      <c r="BF71" s="261"/>
      <c r="BG71" s="261"/>
      <c r="BH71" s="261"/>
      <c r="BI71" s="261"/>
      <c r="BJ71" s="261"/>
      <c r="BK71" s="261"/>
      <c r="BL71" s="261"/>
      <c r="BM71" s="261"/>
      <c r="BN71" s="261"/>
      <c r="BO71" s="261"/>
      <c r="BP71" s="261"/>
      <c r="BQ71" s="258">
        <v>65</v>
      </c>
      <c r="BR71" s="263"/>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2"/>
    </row>
    <row r="72" spans="1:131" s="243" customFormat="1" ht="26.25" customHeight="1">
      <c r="A72" s="257">
        <v>5</v>
      </c>
      <c r="B72" s="1062" t="s">
        <v>581</v>
      </c>
      <c r="C72" s="1063"/>
      <c r="D72" s="1063"/>
      <c r="E72" s="1063"/>
      <c r="F72" s="1063"/>
      <c r="G72" s="1063"/>
      <c r="H72" s="1063"/>
      <c r="I72" s="1063"/>
      <c r="J72" s="1063"/>
      <c r="K72" s="1063"/>
      <c r="L72" s="1063"/>
      <c r="M72" s="1063"/>
      <c r="N72" s="1063"/>
      <c r="O72" s="1063"/>
      <c r="P72" s="1064"/>
      <c r="Q72" s="1065">
        <v>1069</v>
      </c>
      <c r="R72" s="1059"/>
      <c r="S72" s="1059"/>
      <c r="T72" s="1059"/>
      <c r="U72" s="1059"/>
      <c r="V72" s="1059">
        <v>1064</v>
      </c>
      <c r="W72" s="1059"/>
      <c r="X72" s="1059"/>
      <c r="Y72" s="1059"/>
      <c r="Z72" s="1059"/>
      <c r="AA72" s="1059">
        <v>5</v>
      </c>
      <c r="AB72" s="1059"/>
      <c r="AC72" s="1059"/>
      <c r="AD72" s="1059"/>
      <c r="AE72" s="1059"/>
      <c r="AF72" s="1059">
        <v>5</v>
      </c>
      <c r="AG72" s="1059"/>
      <c r="AH72" s="1059"/>
      <c r="AI72" s="1059"/>
      <c r="AJ72" s="1059"/>
      <c r="AK72" s="1059">
        <v>0</v>
      </c>
      <c r="AL72" s="1059"/>
      <c r="AM72" s="1059"/>
      <c r="AN72" s="1059"/>
      <c r="AO72" s="1059"/>
      <c r="AP72" s="1059">
        <v>0</v>
      </c>
      <c r="AQ72" s="1059"/>
      <c r="AR72" s="1059"/>
      <c r="AS72" s="1059"/>
      <c r="AT72" s="1059"/>
      <c r="AU72" s="1059" t="s">
        <v>576</v>
      </c>
      <c r="AV72" s="1059"/>
      <c r="AW72" s="1059"/>
      <c r="AX72" s="1059"/>
      <c r="AY72" s="1059"/>
      <c r="AZ72" s="1060"/>
      <c r="BA72" s="1060"/>
      <c r="BB72" s="1060"/>
      <c r="BC72" s="1060"/>
      <c r="BD72" s="1061"/>
      <c r="BE72" s="261"/>
      <c r="BF72" s="261"/>
      <c r="BG72" s="261"/>
      <c r="BH72" s="261"/>
      <c r="BI72" s="261"/>
      <c r="BJ72" s="261"/>
      <c r="BK72" s="261"/>
      <c r="BL72" s="261"/>
      <c r="BM72" s="261"/>
      <c r="BN72" s="261"/>
      <c r="BO72" s="261"/>
      <c r="BP72" s="261"/>
      <c r="BQ72" s="258">
        <v>66</v>
      </c>
      <c r="BR72" s="263"/>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2"/>
    </row>
    <row r="73" spans="1:131" s="243" customFormat="1" ht="26.25" customHeight="1">
      <c r="A73" s="257">
        <v>6</v>
      </c>
      <c r="B73" s="1062" t="s">
        <v>582</v>
      </c>
      <c r="C73" s="1063"/>
      <c r="D73" s="1063"/>
      <c r="E73" s="1063"/>
      <c r="F73" s="1063"/>
      <c r="G73" s="1063"/>
      <c r="H73" s="1063"/>
      <c r="I73" s="1063"/>
      <c r="J73" s="1063"/>
      <c r="K73" s="1063"/>
      <c r="L73" s="1063"/>
      <c r="M73" s="1063"/>
      <c r="N73" s="1063"/>
      <c r="O73" s="1063"/>
      <c r="P73" s="1064"/>
      <c r="Q73" s="1065">
        <v>287396</v>
      </c>
      <c r="R73" s="1059"/>
      <c r="S73" s="1059"/>
      <c r="T73" s="1059"/>
      <c r="U73" s="1059"/>
      <c r="V73" s="1059">
        <v>279979</v>
      </c>
      <c r="W73" s="1059"/>
      <c r="X73" s="1059"/>
      <c r="Y73" s="1059"/>
      <c r="Z73" s="1059"/>
      <c r="AA73" s="1059">
        <v>7417</v>
      </c>
      <c r="AB73" s="1059"/>
      <c r="AC73" s="1059"/>
      <c r="AD73" s="1059"/>
      <c r="AE73" s="1059"/>
      <c r="AF73" s="1059">
        <v>7417</v>
      </c>
      <c r="AG73" s="1059"/>
      <c r="AH73" s="1059"/>
      <c r="AI73" s="1059"/>
      <c r="AJ73" s="1059"/>
      <c r="AK73" s="1059">
        <v>982</v>
      </c>
      <c r="AL73" s="1059"/>
      <c r="AM73" s="1059"/>
      <c r="AN73" s="1059"/>
      <c r="AO73" s="1059"/>
      <c r="AP73" s="1059">
        <v>0</v>
      </c>
      <c r="AQ73" s="1059"/>
      <c r="AR73" s="1059"/>
      <c r="AS73" s="1059"/>
      <c r="AT73" s="1059"/>
      <c r="AU73" s="1059" t="s">
        <v>576</v>
      </c>
      <c r="AV73" s="1059"/>
      <c r="AW73" s="1059"/>
      <c r="AX73" s="1059"/>
      <c r="AY73" s="1059"/>
      <c r="AZ73" s="1060"/>
      <c r="BA73" s="1060"/>
      <c r="BB73" s="1060"/>
      <c r="BC73" s="1060"/>
      <c r="BD73" s="1061"/>
      <c r="BE73" s="261"/>
      <c r="BF73" s="261"/>
      <c r="BG73" s="261"/>
      <c r="BH73" s="261"/>
      <c r="BI73" s="261"/>
      <c r="BJ73" s="261"/>
      <c r="BK73" s="261"/>
      <c r="BL73" s="261"/>
      <c r="BM73" s="261"/>
      <c r="BN73" s="261"/>
      <c r="BO73" s="261"/>
      <c r="BP73" s="261"/>
      <c r="BQ73" s="258">
        <v>67</v>
      </c>
      <c r="BR73" s="263"/>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2"/>
    </row>
    <row r="74" spans="1:131" s="243" customFormat="1" ht="26.25" customHeight="1">
      <c r="A74" s="257">
        <v>7</v>
      </c>
      <c r="B74" s="1062" t="s">
        <v>583</v>
      </c>
      <c r="C74" s="1063"/>
      <c r="D74" s="1063"/>
      <c r="E74" s="1063"/>
      <c r="F74" s="1063"/>
      <c r="G74" s="1063"/>
      <c r="H74" s="1063"/>
      <c r="I74" s="1063"/>
      <c r="J74" s="1063"/>
      <c r="K74" s="1063"/>
      <c r="L74" s="1063"/>
      <c r="M74" s="1063"/>
      <c r="N74" s="1063"/>
      <c r="O74" s="1063"/>
      <c r="P74" s="1064"/>
      <c r="Q74" s="1065">
        <v>830</v>
      </c>
      <c r="R74" s="1059"/>
      <c r="S74" s="1059"/>
      <c r="T74" s="1059"/>
      <c r="U74" s="1059"/>
      <c r="V74" s="1059">
        <v>849</v>
      </c>
      <c r="W74" s="1059"/>
      <c r="X74" s="1059"/>
      <c r="Y74" s="1059"/>
      <c r="Z74" s="1059"/>
      <c r="AA74" s="1059">
        <v>-19</v>
      </c>
      <c r="AB74" s="1059"/>
      <c r="AC74" s="1059"/>
      <c r="AD74" s="1059"/>
      <c r="AE74" s="1059"/>
      <c r="AF74" s="1059">
        <v>-661</v>
      </c>
      <c r="AG74" s="1059"/>
      <c r="AH74" s="1059"/>
      <c r="AI74" s="1059"/>
      <c r="AJ74" s="1059"/>
      <c r="AK74" s="1059">
        <v>281</v>
      </c>
      <c r="AL74" s="1059"/>
      <c r="AM74" s="1059"/>
      <c r="AN74" s="1059"/>
      <c r="AO74" s="1059"/>
      <c r="AP74" s="1059">
        <v>1444</v>
      </c>
      <c r="AQ74" s="1059"/>
      <c r="AR74" s="1059"/>
      <c r="AS74" s="1059"/>
      <c r="AT74" s="1059"/>
      <c r="AU74" s="1059">
        <v>430</v>
      </c>
      <c r="AV74" s="1059"/>
      <c r="AW74" s="1059"/>
      <c r="AX74" s="1059"/>
      <c r="AY74" s="1059"/>
      <c r="AZ74" s="1060"/>
      <c r="BA74" s="1060"/>
      <c r="BB74" s="1060"/>
      <c r="BC74" s="1060"/>
      <c r="BD74" s="1061"/>
      <c r="BE74" s="261"/>
      <c r="BF74" s="261"/>
      <c r="BG74" s="261"/>
      <c r="BH74" s="261"/>
      <c r="BI74" s="261"/>
      <c r="BJ74" s="261"/>
      <c r="BK74" s="261"/>
      <c r="BL74" s="261"/>
      <c r="BM74" s="261"/>
      <c r="BN74" s="261"/>
      <c r="BO74" s="261"/>
      <c r="BP74" s="261"/>
      <c r="BQ74" s="258">
        <v>68</v>
      </c>
      <c r="BR74" s="263"/>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2"/>
    </row>
    <row r="75" spans="1:131" s="243" customFormat="1" ht="26.25" customHeight="1">
      <c r="A75" s="257">
        <v>8</v>
      </c>
      <c r="B75" s="1062" t="s">
        <v>584</v>
      </c>
      <c r="C75" s="1063"/>
      <c r="D75" s="1063"/>
      <c r="E75" s="1063"/>
      <c r="F75" s="1063"/>
      <c r="G75" s="1063"/>
      <c r="H75" s="1063"/>
      <c r="I75" s="1063"/>
      <c r="J75" s="1063"/>
      <c r="K75" s="1063"/>
      <c r="L75" s="1063"/>
      <c r="M75" s="1063"/>
      <c r="N75" s="1063"/>
      <c r="O75" s="1063"/>
      <c r="P75" s="1064"/>
      <c r="Q75" s="1066">
        <v>222</v>
      </c>
      <c r="R75" s="1067"/>
      <c r="S75" s="1067"/>
      <c r="T75" s="1067"/>
      <c r="U75" s="1068"/>
      <c r="V75" s="1069">
        <v>272</v>
      </c>
      <c r="W75" s="1067"/>
      <c r="X75" s="1067"/>
      <c r="Y75" s="1067"/>
      <c r="Z75" s="1068"/>
      <c r="AA75" s="1069">
        <v>-50</v>
      </c>
      <c r="AB75" s="1067"/>
      <c r="AC75" s="1067"/>
      <c r="AD75" s="1067"/>
      <c r="AE75" s="1068"/>
      <c r="AF75" s="1069">
        <v>-88</v>
      </c>
      <c r="AG75" s="1067"/>
      <c r="AH75" s="1067"/>
      <c r="AI75" s="1067"/>
      <c r="AJ75" s="1068"/>
      <c r="AK75" s="1069" t="s">
        <v>576</v>
      </c>
      <c r="AL75" s="1067"/>
      <c r="AM75" s="1067"/>
      <c r="AN75" s="1067"/>
      <c r="AO75" s="1068"/>
      <c r="AP75" s="1069">
        <v>275</v>
      </c>
      <c r="AQ75" s="1067"/>
      <c r="AR75" s="1067"/>
      <c r="AS75" s="1067"/>
      <c r="AT75" s="1068"/>
      <c r="AU75" s="1069">
        <v>31</v>
      </c>
      <c r="AV75" s="1067"/>
      <c r="AW75" s="1067"/>
      <c r="AX75" s="1067"/>
      <c r="AY75" s="1068"/>
      <c r="AZ75" s="1060"/>
      <c r="BA75" s="1060"/>
      <c r="BB75" s="1060"/>
      <c r="BC75" s="1060"/>
      <c r="BD75" s="1061"/>
      <c r="BE75" s="261"/>
      <c r="BF75" s="261"/>
      <c r="BG75" s="261"/>
      <c r="BH75" s="261"/>
      <c r="BI75" s="261"/>
      <c r="BJ75" s="261"/>
      <c r="BK75" s="261"/>
      <c r="BL75" s="261"/>
      <c r="BM75" s="261"/>
      <c r="BN75" s="261"/>
      <c r="BO75" s="261"/>
      <c r="BP75" s="261"/>
      <c r="BQ75" s="258">
        <v>69</v>
      </c>
      <c r="BR75" s="263"/>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2"/>
    </row>
    <row r="76" spans="1:131" s="243" customFormat="1" ht="26.25" customHeight="1">
      <c r="A76" s="257">
        <v>9</v>
      </c>
      <c r="B76" s="1062"/>
      <c r="C76" s="1063"/>
      <c r="D76" s="1063"/>
      <c r="E76" s="1063"/>
      <c r="F76" s="1063"/>
      <c r="G76" s="1063"/>
      <c r="H76" s="1063"/>
      <c r="I76" s="1063"/>
      <c r="J76" s="1063"/>
      <c r="K76" s="1063"/>
      <c r="L76" s="1063"/>
      <c r="M76" s="1063"/>
      <c r="N76" s="1063"/>
      <c r="O76" s="1063"/>
      <c r="P76" s="1064"/>
      <c r="Q76" s="1066"/>
      <c r="R76" s="1067"/>
      <c r="S76" s="1067"/>
      <c r="T76" s="1067"/>
      <c r="U76" s="1068"/>
      <c r="V76" s="1069"/>
      <c r="W76" s="1067"/>
      <c r="X76" s="1067"/>
      <c r="Y76" s="1067"/>
      <c r="Z76" s="1068"/>
      <c r="AA76" s="1069"/>
      <c r="AB76" s="1067"/>
      <c r="AC76" s="1067"/>
      <c r="AD76" s="1067"/>
      <c r="AE76" s="1068"/>
      <c r="AF76" s="1069"/>
      <c r="AG76" s="1067"/>
      <c r="AH76" s="1067"/>
      <c r="AI76" s="1067"/>
      <c r="AJ76" s="1068"/>
      <c r="AK76" s="1069"/>
      <c r="AL76" s="1067"/>
      <c r="AM76" s="1067"/>
      <c r="AN76" s="1067"/>
      <c r="AO76" s="1068"/>
      <c r="AP76" s="1069"/>
      <c r="AQ76" s="1067"/>
      <c r="AR76" s="1067"/>
      <c r="AS76" s="1067"/>
      <c r="AT76" s="1068"/>
      <c r="AU76" s="1069"/>
      <c r="AV76" s="1067"/>
      <c r="AW76" s="1067"/>
      <c r="AX76" s="1067"/>
      <c r="AY76" s="1068"/>
      <c r="AZ76" s="1060"/>
      <c r="BA76" s="1060"/>
      <c r="BB76" s="1060"/>
      <c r="BC76" s="1060"/>
      <c r="BD76" s="1061"/>
      <c r="BE76" s="261"/>
      <c r="BF76" s="261"/>
      <c r="BG76" s="261"/>
      <c r="BH76" s="261"/>
      <c r="BI76" s="261"/>
      <c r="BJ76" s="261"/>
      <c r="BK76" s="261"/>
      <c r="BL76" s="261"/>
      <c r="BM76" s="261"/>
      <c r="BN76" s="261"/>
      <c r="BO76" s="261"/>
      <c r="BP76" s="261"/>
      <c r="BQ76" s="258">
        <v>70</v>
      </c>
      <c r="BR76" s="263"/>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2"/>
    </row>
    <row r="77" spans="1:131" s="243" customFormat="1" ht="26.25" customHeight="1">
      <c r="A77" s="257">
        <v>10</v>
      </c>
      <c r="B77" s="1062"/>
      <c r="C77" s="1063"/>
      <c r="D77" s="1063"/>
      <c r="E77" s="1063"/>
      <c r="F77" s="1063"/>
      <c r="G77" s="1063"/>
      <c r="H77" s="1063"/>
      <c r="I77" s="1063"/>
      <c r="J77" s="1063"/>
      <c r="K77" s="1063"/>
      <c r="L77" s="1063"/>
      <c r="M77" s="1063"/>
      <c r="N77" s="1063"/>
      <c r="O77" s="1063"/>
      <c r="P77" s="1064"/>
      <c r="Q77" s="1066"/>
      <c r="R77" s="1067"/>
      <c r="S77" s="1067"/>
      <c r="T77" s="1067"/>
      <c r="U77" s="1068"/>
      <c r="V77" s="1069"/>
      <c r="W77" s="1067"/>
      <c r="X77" s="1067"/>
      <c r="Y77" s="1067"/>
      <c r="Z77" s="1068"/>
      <c r="AA77" s="1069"/>
      <c r="AB77" s="1067"/>
      <c r="AC77" s="1067"/>
      <c r="AD77" s="1067"/>
      <c r="AE77" s="1068"/>
      <c r="AF77" s="1069"/>
      <c r="AG77" s="1067"/>
      <c r="AH77" s="1067"/>
      <c r="AI77" s="1067"/>
      <c r="AJ77" s="1068"/>
      <c r="AK77" s="1069"/>
      <c r="AL77" s="1067"/>
      <c r="AM77" s="1067"/>
      <c r="AN77" s="1067"/>
      <c r="AO77" s="1068"/>
      <c r="AP77" s="1069"/>
      <c r="AQ77" s="1067"/>
      <c r="AR77" s="1067"/>
      <c r="AS77" s="1067"/>
      <c r="AT77" s="1068"/>
      <c r="AU77" s="1069"/>
      <c r="AV77" s="1067"/>
      <c r="AW77" s="1067"/>
      <c r="AX77" s="1067"/>
      <c r="AY77" s="1068"/>
      <c r="AZ77" s="1060"/>
      <c r="BA77" s="1060"/>
      <c r="BB77" s="1060"/>
      <c r="BC77" s="1060"/>
      <c r="BD77" s="1061"/>
      <c r="BE77" s="261"/>
      <c r="BF77" s="261"/>
      <c r="BG77" s="261"/>
      <c r="BH77" s="261"/>
      <c r="BI77" s="261"/>
      <c r="BJ77" s="261"/>
      <c r="BK77" s="261"/>
      <c r="BL77" s="261"/>
      <c r="BM77" s="261"/>
      <c r="BN77" s="261"/>
      <c r="BO77" s="261"/>
      <c r="BP77" s="261"/>
      <c r="BQ77" s="258">
        <v>71</v>
      </c>
      <c r="BR77" s="263"/>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2"/>
    </row>
    <row r="78" spans="1:131" s="243" customFormat="1" ht="26.25" customHeight="1">
      <c r="A78" s="257">
        <v>11</v>
      </c>
      <c r="B78" s="1062"/>
      <c r="C78" s="1063"/>
      <c r="D78" s="1063"/>
      <c r="E78" s="1063"/>
      <c r="F78" s="1063"/>
      <c r="G78" s="1063"/>
      <c r="H78" s="1063"/>
      <c r="I78" s="1063"/>
      <c r="J78" s="1063"/>
      <c r="K78" s="1063"/>
      <c r="L78" s="1063"/>
      <c r="M78" s="1063"/>
      <c r="N78" s="1063"/>
      <c r="O78" s="1063"/>
      <c r="P78" s="1064"/>
      <c r="Q78" s="1065"/>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60"/>
      <c r="BA78" s="1060"/>
      <c r="BB78" s="1060"/>
      <c r="BC78" s="1060"/>
      <c r="BD78" s="1061"/>
      <c r="BE78" s="261"/>
      <c r="BF78" s="261"/>
      <c r="BG78" s="261"/>
      <c r="BH78" s="261"/>
      <c r="BI78" s="261"/>
      <c r="BJ78" s="264"/>
      <c r="BK78" s="264"/>
      <c r="BL78" s="264"/>
      <c r="BM78" s="264"/>
      <c r="BN78" s="264"/>
      <c r="BO78" s="261"/>
      <c r="BP78" s="261"/>
      <c r="BQ78" s="258">
        <v>72</v>
      </c>
      <c r="BR78" s="263"/>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2"/>
    </row>
    <row r="79" spans="1:131" s="243" customFormat="1" ht="26.25" customHeight="1">
      <c r="A79" s="257">
        <v>12</v>
      </c>
      <c r="B79" s="1062"/>
      <c r="C79" s="1063"/>
      <c r="D79" s="1063"/>
      <c r="E79" s="1063"/>
      <c r="F79" s="1063"/>
      <c r="G79" s="1063"/>
      <c r="H79" s="1063"/>
      <c r="I79" s="1063"/>
      <c r="J79" s="1063"/>
      <c r="K79" s="1063"/>
      <c r="L79" s="1063"/>
      <c r="M79" s="1063"/>
      <c r="N79" s="1063"/>
      <c r="O79" s="1063"/>
      <c r="P79" s="1064"/>
      <c r="Q79" s="1065"/>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60"/>
      <c r="BA79" s="1060"/>
      <c r="BB79" s="1060"/>
      <c r="BC79" s="1060"/>
      <c r="BD79" s="1061"/>
      <c r="BE79" s="261"/>
      <c r="BF79" s="261"/>
      <c r="BG79" s="261"/>
      <c r="BH79" s="261"/>
      <c r="BI79" s="261"/>
      <c r="BJ79" s="264"/>
      <c r="BK79" s="264"/>
      <c r="BL79" s="264"/>
      <c r="BM79" s="264"/>
      <c r="BN79" s="264"/>
      <c r="BO79" s="261"/>
      <c r="BP79" s="261"/>
      <c r="BQ79" s="258">
        <v>73</v>
      </c>
      <c r="BR79" s="263"/>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2"/>
    </row>
    <row r="80" spans="1:131" s="243" customFormat="1" ht="26.25" customHeight="1">
      <c r="A80" s="257">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1"/>
      <c r="BF80" s="261"/>
      <c r="BG80" s="261"/>
      <c r="BH80" s="261"/>
      <c r="BI80" s="261"/>
      <c r="BJ80" s="261"/>
      <c r="BK80" s="261"/>
      <c r="BL80" s="261"/>
      <c r="BM80" s="261"/>
      <c r="BN80" s="261"/>
      <c r="BO80" s="261"/>
      <c r="BP80" s="261"/>
      <c r="BQ80" s="258">
        <v>74</v>
      </c>
      <c r="BR80" s="263"/>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2"/>
    </row>
    <row r="81" spans="1:131" s="243" customFormat="1" ht="26.25" customHeight="1">
      <c r="A81" s="257">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1"/>
      <c r="BF81" s="261"/>
      <c r="BG81" s="261"/>
      <c r="BH81" s="261"/>
      <c r="BI81" s="261"/>
      <c r="BJ81" s="261"/>
      <c r="BK81" s="261"/>
      <c r="BL81" s="261"/>
      <c r="BM81" s="261"/>
      <c r="BN81" s="261"/>
      <c r="BO81" s="261"/>
      <c r="BP81" s="261"/>
      <c r="BQ81" s="258">
        <v>75</v>
      </c>
      <c r="BR81" s="263"/>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2"/>
    </row>
    <row r="82" spans="1:131" s="243" customFormat="1" ht="26.25" customHeight="1">
      <c r="A82" s="257">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1"/>
      <c r="BF82" s="261"/>
      <c r="BG82" s="261"/>
      <c r="BH82" s="261"/>
      <c r="BI82" s="261"/>
      <c r="BJ82" s="261"/>
      <c r="BK82" s="261"/>
      <c r="BL82" s="261"/>
      <c r="BM82" s="261"/>
      <c r="BN82" s="261"/>
      <c r="BO82" s="261"/>
      <c r="BP82" s="261"/>
      <c r="BQ82" s="258">
        <v>76</v>
      </c>
      <c r="BR82" s="263"/>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2"/>
    </row>
    <row r="83" spans="1:131" s="243" customFormat="1" ht="26.25" customHeight="1">
      <c r="A83" s="257">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1"/>
      <c r="BF83" s="261"/>
      <c r="BG83" s="261"/>
      <c r="BH83" s="261"/>
      <c r="BI83" s="261"/>
      <c r="BJ83" s="261"/>
      <c r="BK83" s="261"/>
      <c r="BL83" s="261"/>
      <c r="BM83" s="261"/>
      <c r="BN83" s="261"/>
      <c r="BO83" s="261"/>
      <c r="BP83" s="261"/>
      <c r="BQ83" s="258">
        <v>77</v>
      </c>
      <c r="BR83" s="263"/>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2"/>
    </row>
    <row r="84" spans="1:131" s="243" customFormat="1" ht="26.25" customHeight="1">
      <c r="A84" s="257">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1"/>
      <c r="BF84" s="261"/>
      <c r="BG84" s="261"/>
      <c r="BH84" s="261"/>
      <c r="BI84" s="261"/>
      <c r="BJ84" s="261"/>
      <c r="BK84" s="261"/>
      <c r="BL84" s="261"/>
      <c r="BM84" s="261"/>
      <c r="BN84" s="261"/>
      <c r="BO84" s="261"/>
      <c r="BP84" s="261"/>
      <c r="BQ84" s="258">
        <v>78</v>
      </c>
      <c r="BR84" s="263"/>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2"/>
    </row>
    <row r="85" spans="1:131" s="243" customFormat="1" ht="26.25" customHeight="1">
      <c r="A85" s="257">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1"/>
      <c r="BF85" s="261"/>
      <c r="BG85" s="261"/>
      <c r="BH85" s="261"/>
      <c r="BI85" s="261"/>
      <c r="BJ85" s="261"/>
      <c r="BK85" s="261"/>
      <c r="BL85" s="261"/>
      <c r="BM85" s="261"/>
      <c r="BN85" s="261"/>
      <c r="BO85" s="261"/>
      <c r="BP85" s="261"/>
      <c r="BQ85" s="258">
        <v>79</v>
      </c>
      <c r="BR85" s="263"/>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2"/>
    </row>
    <row r="86" spans="1:131" s="243" customFormat="1" ht="26.25" customHeight="1">
      <c r="A86" s="257">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1"/>
      <c r="BF86" s="261"/>
      <c r="BG86" s="261"/>
      <c r="BH86" s="261"/>
      <c r="BI86" s="261"/>
      <c r="BJ86" s="261"/>
      <c r="BK86" s="261"/>
      <c r="BL86" s="261"/>
      <c r="BM86" s="261"/>
      <c r="BN86" s="261"/>
      <c r="BO86" s="261"/>
      <c r="BP86" s="261"/>
      <c r="BQ86" s="258">
        <v>80</v>
      </c>
      <c r="BR86" s="263"/>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2"/>
    </row>
    <row r="87" spans="1:131" s="243" customFormat="1" ht="26.25" customHeight="1">
      <c r="A87" s="265">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1"/>
      <c r="BF87" s="261"/>
      <c r="BG87" s="261"/>
      <c r="BH87" s="261"/>
      <c r="BI87" s="261"/>
      <c r="BJ87" s="261"/>
      <c r="BK87" s="261"/>
      <c r="BL87" s="261"/>
      <c r="BM87" s="261"/>
      <c r="BN87" s="261"/>
      <c r="BO87" s="261"/>
      <c r="BP87" s="261"/>
      <c r="BQ87" s="258">
        <v>81</v>
      </c>
      <c r="BR87" s="263"/>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2"/>
    </row>
    <row r="88" spans="1:131" s="243" customFormat="1" ht="26.25" customHeight="1" thickBot="1">
      <c r="A88" s="260" t="s">
        <v>389</v>
      </c>
      <c r="B88" s="1032" t="s">
        <v>420</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v>7120</v>
      </c>
      <c r="AG88" s="1047"/>
      <c r="AH88" s="1047"/>
      <c r="AI88" s="1047"/>
      <c r="AJ88" s="1047"/>
      <c r="AK88" s="1051"/>
      <c r="AL88" s="1051"/>
      <c r="AM88" s="1051"/>
      <c r="AN88" s="1051"/>
      <c r="AO88" s="1051"/>
      <c r="AP88" s="1047">
        <v>3593</v>
      </c>
      <c r="AQ88" s="1047"/>
      <c r="AR88" s="1047"/>
      <c r="AS88" s="1047"/>
      <c r="AT88" s="1047"/>
      <c r="AU88" s="1047">
        <v>1151</v>
      </c>
      <c r="AV88" s="1047"/>
      <c r="AW88" s="1047"/>
      <c r="AX88" s="1047"/>
      <c r="AY88" s="1047"/>
      <c r="AZ88" s="1048"/>
      <c r="BA88" s="1048"/>
      <c r="BB88" s="1048"/>
      <c r="BC88" s="1048"/>
      <c r="BD88" s="1049"/>
      <c r="BE88" s="261"/>
      <c r="BF88" s="261"/>
      <c r="BG88" s="261"/>
      <c r="BH88" s="261"/>
      <c r="BI88" s="261"/>
      <c r="BJ88" s="261"/>
      <c r="BK88" s="261"/>
      <c r="BL88" s="261"/>
      <c r="BM88" s="261"/>
      <c r="BN88" s="261"/>
      <c r="BO88" s="261"/>
      <c r="BP88" s="261"/>
      <c r="BQ88" s="258">
        <v>82</v>
      </c>
      <c r="BR88" s="263"/>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2"/>
    </row>
    <row r="89" spans="1:131" s="243" customFormat="1" ht="26.25" hidden="1" customHeight="1">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2"/>
    </row>
    <row r="90" spans="1:131" s="243" customFormat="1" ht="26.25" hidden="1" customHeight="1">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2"/>
    </row>
    <row r="91" spans="1:131" s="243" customFormat="1" ht="26.25" hidden="1" customHeight="1">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2"/>
    </row>
    <row r="92" spans="1:131" s="243" customFormat="1" ht="26.25" hidden="1" customHeight="1">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2"/>
    </row>
    <row r="93" spans="1:131" s="243" customFormat="1" ht="26.25" hidden="1" customHeight="1">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2"/>
    </row>
    <row r="94" spans="1:131" s="243" customFormat="1" ht="26.25" hidden="1" customHeight="1">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2"/>
    </row>
    <row r="95" spans="1:131" s="243" customFormat="1" ht="26.25" hidden="1" customHeight="1">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2"/>
    </row>
    <row r="96" spans="1:131" s="243" customFormat="1" ht="26.25" hidden="1" customHeight="1">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2"/>
    </row>
    <row r="97" spans="1:131" s="243" customFormat="1" ht="26.25" hidden="1" customHeight="1">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2"/>
    </row>
    <row r="98" spans="1:131" s="243" customFormat="1" ht="26.25" hidden="1" customHeight="1">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2"/>
    </row>
    <row r="99" spans="1:131" s="243" customFormat="1" ht="26.25" hidden="1" customHeight="1">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2"/>
    </row>
    <row r="100" spans="1:131" s="243" customFormat="1" ht="26.25" hidden="1" customHeight="1">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2"/>
    </row>
    <row r="101" spans="1:131" s="243" customFormat="1" ht="26.25" hidden="1" customHeight="1">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2"/>
    </row>
    <row r="102" spans="1:131" s="243" customFormat="1" ht="26.25" customHeight="1" thickBot="1">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389</v>
      </c>
      <c r="BR102" s="1032" t="s">
        <v>421</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v>90</v>
      </c>
      <c r="CS102" s="1039"/>
      <c r="CT102" s="1039"/>
      <c r="CU102" s="1039"/>
      <c r="CV102" s="1040"/>
      <c r="CW102" s="1038">
        <v>1</v>
      </c>
      <c r="CX102" s="1039"/>
      <c r="CY102" s="1039"/>
      <c r="CZ102" s="1039"/>
      <c r="DA102" s="1040"/>
      <c r="DB102" s="1038">
        <v>30</v>
      </c>
      <c r="DC102" s="1039"/>
      <c r="DD102" s="1039"/>
      <c r="DE102" s="1039"/>
      <c r="DF102" s="1040"/>
      <c r="DG102" s="1038" t="s">
        <v>588</v>
      </c>
      <c r="DH102" s="1039"/>
      <c r="DI102" s="1039"/>
      <c r="DJ102" s="1039"/>
      <c r="DK102" s="1040"/>
      <c r="DL102" s="1038">
        <v>6</v>
      </c>
      <c r="DM102" s="1039"/>
      <c r="DN102" s="1039"/>
      <c r="DO102" s="1039"/>
      <c r="DP102" s="1040"/>
      <c r="DQ102" s="1038">
        <v>1</v>
      </c>
      <c r="DR102" s="1039"/>
      <c r="DS102" s="1039"/>
      <c r="DT102" s="1039"/>
      <c r="DU102" s="1040"/>
      <c r="DV102" s="1021"/>
      <c r="DW102" s="1022"/>
      <c r="DX102" s="1022"/>
      <c r="DY102" s="1022"/>
      <c r="DZ102" s="1023"/>
      <c r="EA102" s="242"/>
    </row>
    <row r="103" spans="1:131" s="243" customFormat="1" ht="26.25" customHeight="1">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4" t="s">
        <v>422</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2"/>
    </row>
    <row r="104" spans="1:131" s="243" customFormat="1" ht="26.25" customHeight="1">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5" t="s">
        <v>423</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2"/>
    </row>
    <row r="105" spans="1:131" s="243" customFormat="1" ht="11.2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c r="A107" s="271" t="s">
        <v>424</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425</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c r="A108" s="1026" t="s">
        <v>426</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427</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2" customFormat="1" ht="26.25" customHeight="1">
      <c r="A109" s="981" t="s">
        <v>428</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429</v>
      </c>
      <c r="AB109" s="982"/>
      <c r="AC109" s="982"/>
      <c r="AD109" s="982"/>
      <c r="AE109" s="983"/>
      <c r="AF109" s="984" t="s">
        <v>307</v>
      </c>
      <c r="AG109" s="982"/>
      <c r="AH109" s="982"/>
      <c r="AI109" s="982"/>
      <c r="AJ109" s="983"/>
      <c r="AK109" s="984" t="s">
        <v>306</v>
      </c>
      <c r="AL109" s="982"/>
      <c r="AM109" s="982"/>
      <c r="AN109" s="982"/>
      <c r="AO109" s="983"/>
      <c r="AP109" s="984" t="s">
        <v>430</v>
      </c>
      <c r="AQ109" s="982"/>
      <c r="AR109" s="982"/>
      <c r="AS109" s="982"/>
      <c r="AT109" s="1013"/>
      <c r="AU109" s="981" t="s">
        <v>428</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429</v>
      </c>
      <c r="BR109" s="982"/>
      <c r="BS109" s="982"/>
      <c r="BT109" s="982"/>
      <c r="BU109" s="983"/>
      <c r="BV109" s="984" t="s">
        <v>307</v>
      </c>
      <c r="BW109" s="982"/>
      <c r="BX109" s="982"/>
      <c r="BY109" s="982"/>
      <c r="BZ109" s="983"/>
      <c r="CA109" s="984" t="s">
        <v>306</v>
      </c>
      <c r="CB109" s="982"/>
      <c r="CC109" s="982"/>
      <c r="CD109" s="982"/>
      <c r="CE109" s="983"/>
      <c r="CF109" s="1020" t="s">
        <v>430</v>
      </c>
      <c r="CG109" s="1020"/>
      <c r="CH109" s="1020"/>
      <c r="CI109" s="1020"/>
      <c r="CJ109" s="1020"/>
      <c r="CK109" s="984" t="s">
        <v>431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429</v>
      </c>
      <c r="DH109" s="982"/>
      <c r="DI109" s="982"/>
      <c r="DJ109" s="982"/>
      <c r="DK109" s="983"/>
      <c r="DL109" s="984" t="s">
        <v>307</v>
      </c>
      <c r="DM109" s="982"/>
      <c r="DN109" s="982"/>
      <c r="DO109" s="982"/>
      <c r="DP109" s="983"/>
      <c r="DQ109" s="984" t="s">
        <v>306</v>
      </c>
      <c r="DR109" s="982"/>
      <c r="DS109" s="982"/>
      <c r="DT109" s="982"/>
      <c r="DU109" s="983"/>
      <c r="DV109" s="984" t="s">
        <v>430</v>
      </c>
      <c r="DW109" s="982"/>
      <c r="DX109" s="982"/>
      <c r="DY109" s="982"/>
      <c r="DZ109" s="1013"/>
    </row>
    <row r="110" spans="1:131" s="242" customFormat="1" ht="26.25" customHeight="1">
      <c r="A110" s="884" t="s">
        <v>432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4">
        <v>782078</v>
      </c>
      <c r="AB110" s="975"/>
      <c r="AC110" s="975"/>
      <c r="AD110" s="975"/>
      <c r="AE110" s="976"/>
      <c r="AF110" s="977">
        <v>835678</v>
      </c>
      <c r="AG110" s="975"/>
      <c r="AH110" s="975"/>
      <c r="AI110" s="975"/>
      <c r="AJ110" s="976"/>
      <c r="AK110" s="977">
        <v>832613</v>
      </c>
      <c r="AL110" s="975"/>
      <c r="AM110" s="975"/>
      <c r="AN110" s="975"/>
      <c r="AO110" s="976"/>
      <c r="AP110" s="978">
        <v>24.8</v>
      </c>
      <c r="AQ110" s="979"/>
      <c r="AR110" s="979"/>
      <c r="AS110" s="979"/>
      <c r="AT110" s="980"/>
      <c r="AU110" s="1014" t="s">
        <v>72</v>
      </c>
      <c r="AV110" s="1015"/>
      <c r="AW110" s="1015"/>
      <c r="AX110" s="1015"/>
      <c r="AY110" s="1015"/>
      <c r="AZ110" s="940" t="s">
        <v>433</v>
      </c>
      <c r="BA110" s="885"/>
      <c r="BB110" s="885"/>
      <c r="BC110" s="885"/>
      <c r="BD110" s="885"/>
      <c r="BE110" s="885"/>
      <c r="BF110" s="885"/>
      <c r="BG110" s="885"/>
      <c r="BH110" s="885"/>
      <c r="BI110" s="885"/>
      <c r="BJ110" s="885"/>
      <c r="BK110" s="885"/>
      <c r="BL110" s="885"/>
      <c r="BM110" s="885"/>
      <c r="BN110" s="885"/>
      <c r="BO110" s="885"/>
      <c r="BP110" s="886"/>
      <c r="BQ110" s="941">
        <v>7906079</v>
      </c>
      <c r="BR110" s="922"/>
      <c r="BS110" s="922"/>
      <c r="BT110" s="922"/>
      <c r="BU110" s="922"/>
      <c r="BV110" s="922">
        <v>7871346</v>
      </c>
      <c r="BW110" s="922"/>
      <c r="BX110" s="922"/>
      <c r="BY110" s="922"/>
      <c r="BZ110" s="922"/>
      <c r="CA110" s="922">
        <v>7954575</v>
      </c>
      <c r="CB110" s="922"/>
      <c r="CC110" s="922"/>
      <c r="CD110" s="922"/>
      <c r="CE110" s="922"/>
      <c r="CF110" s="946">
        <v>237.4</v>
      </c>
      <c r="CG110" s="947"/>
      <c r="CH110" s="947"/>
      <c r="CI110" s="947"/>
      <c r="CJ110" s="947"/>
      <c r="CK110" s="1010" t="s">
        <v>434</v>
      </c>
      <c r="CL110" s="896"/>
      <c r="CM110" s="971" t="s">
        <v>435</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128</v>
      </c>
      <c r="DH110" s="922"/>
      <c r="DI110" s="922"/>
      <c r="DJ110" s="922"/>
      <c r="DK110" s="922"/>
      <c r="DL110" s="922" t="s">
        <v>408</v>
      </c>
      <c r="DM110" s="922"/>
      <c r="DN110" s="922"/>
      <c r="DO110" s="922"/>
      <c r="DP110" s="922"/>
      <c r="DQ110" s="922" t="s">
        <v>128</v>
      </c>
      <c r="DR110" s="922"/>
      <c r="DS110" s="922"/>
      <c r="DT110" s="922"/>
      <c r="DU110" s="922"/>
      <c r="DV110" s="923" t="s">
        <v>408</v>
      </c>
      <c r="DW110" s="923"/>
      <c r="DX110" s="923"/>
      <c r="DY110" s="923"/>
      <c r="DZ110" s="924"/>
    </row>
    <row r="111" spans="1:131" s="242" customFormat="1" ht="26.25" customHeight="1">
      <c r="A111" s="851" t="s">
        <v>436</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437</v>
      </c>
      <c r="AB111" s="1003"/>
      <c r="AC111" s="1003"/>
      <c r="AD111" s="1003"/>
      <c r="AE111" s="1004"/>
      <c r="AF111" s="1005" t="s">
        <v>128</v>
      </c>
      <c r="AG111" s="1003"/>
      <c r="AH111" s="1003"/>
      <c r="AI111" s="1003"/>
      <c r="AJ111" s="1004"/>
      <c r="AK111" s="1005" t="s">
        <v>437</v>
      </c>
      <c r="AL111" s="1003"/>
      <c r="AM111" s="1003"/>
      <c r="AN111" s="1003"/>
      <c r="AO111" s="1004"/>
      <c r="AP111" s="1006" t="s">
        <v>408</v>
      </c>
      <c r="AQ111" s="1007"/>
      <c r="AR111" s="1007"/>
      <c r="AS111" s="1007"/>
      <c r="AT111" s="1008"/>
      <c r="AU111" s="1016"/>
      <c r="AV111" s="1017"/>
      <c r="AW111" s="1017"/>
      <c r="AX111" s="1017"/>
      <c r="AY111" s="1017"/>
      <c r="AZ111" s="892" t="s">
        <v>438</v>
      </c>
      <c r="BA111" s="827"/>
      <c r="BB111" s="827"/>
      <c r="BC111" s="827"/>
      <c r="BD111" s="827"/>
      <c r="BE111" s="827"/>
      <c r="BF111" s="827"/>
      <c r="BG111" s="827"/>
      <c r="BH111" s="827"/>
      <c r="BI111" s="827"/>
      <c r="BJ111" s="827"/>
      <c r="BK111" s="827"/>
      <c r="BL111" s="827"/>
      <c r="BM111" s="827"/>
      <c r="BN111" s="827"/>
      <c r="BO111" s="827"/>
      <c r="BP111" s="828"/>
      <c r="BQ111" s="893" t="s">
        <v>437</v>
      </c>
      <c r="BR111" s="894"/>
      <c r="BS111" s="894"/>
      <c r="BT111" s="894"/>
      <c r="BU111" s="894"/>
      <c r="BV111" s="894" t="s">
        <v>439</v>
      </c>
      <c r="BW111" s="894"/>
      <c r="BX111" s="894"/>
      <c r="BY111" s="894"/>
      <c r="BZ111" s="894"/>
      <c r="CA111" s="894" t="s">
        <v>128</v>
      </c>
      <c r="CB111" s="894"/>
      <c r="CC111" s="894"/>
      <c r="CD111" s="894"/>
      <c r="CE111" s="894"/>
      <c r="CF111" s="955" t="s">
        <v>408</v>
      </c>
      <c r="CG111" s="956"/>
      <c r="CH111" s="956"/>
      <c r="CI111" s="956"/>
      <c r="CJ111" s="956"/>
      <c r="CK111" s="1011"/>
      <c r="CL111" s="898"/>
      <c r="CM111" s="901" t="s">
        <v>440</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93" t="s">
        <v>439</v>
      </c>
      <c r="DH111" s="894"/>
      <c r="DI111" s="894"/>
      <c r="DJ111" s="894"/>
      <c r="DK111" s="894"/>
      <c r="DL111" s="894" t="s">
        <v>408</v>
      </c>
      <c r="DM111" s="894"/>
      <c r="DN111" s="894"/>
      <c r="DO111" s="894"/>
      <c r="DP111" s="894"/>
      <c r="DQ111" s="894" t="s">
        <v>439</v>
      </c>
      <c r="DR111" s="894"/>
      <c r="DS111" s="894"/>
      <c r="DT111" s="894"/>
      <c r="DU111" s="894"/>
      <c r="DV111" s="871" t="s">
        <v>128</v>
      </c>
      <c r="DW111" s="871"/>
      <c r="DX111" s="871"/>
      <c r="DY111" s="871"/>
      <c r="DZ111" s="872"/>
    </row>
    <row r="112" spans="1:131" s="242" customFormat="1" ht="26.25" customHeight="1">
      <c r="A112" s="996" t="s">
        <v>441</v>
      </c>
      <c r="B112" s="997"/>
      <c r="C112" s="827" t="s">
        <v>442</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437</v>
      </c>
      <c r="AB112" s="857"/>
      <c r="AC112" s="857"/>
      <c r="AD112" s="857"/>
      <c r="AE112" s="858"/>
      <c r="AF112" s="859" t="s">
        <v>439</v>
      </c>
      <c r="AG112" s="857"/>
      <c r="AH112" s="857"/>
      <c r="AI112" s="857"/>
      <c r="AJ112" s="858"/>
      <c r="AK112" s="859" t="s">
        <v>437</v>
      </c>
      <c r="AL112" s="857"/>
      <c r="AM112" s="857"/>
      <c r="AN112" s="857"/>
      <c r="AO112" s="858"/>
      <c r="AP112" s="904" t="s">
        <v>437</v>
      </c>
      <c r="AQ112" s="905"/>
      <c r="AR112" s="905"/>
      <c r="AS112" s="905"/>
      <c r="AT112" s="906"/>
      <c r="AU112" s="1016"/>
      <c r="AV112" s="1017"/>
      <c r="AW112" s="1017"/>
      <c r="AX112" s="1017"/>
      <c r="AY112" s="1017"/>
      <c r="AZ112" s="892" t="s">
        <v>443</v>
      </c>
      <c r="BA112" s="827"/>
      <c r="BB112" s="827"/>
      <c r="BC112" s="827"/>
      <c r="BD112" s="827"/>
      <c r="BE112" s="827"/>
      <c r="BF112" s="827"/>
      <c r="BG112" s="827"/>
      <c r="BH112" s="827"/>
      <c r="BI112" s="827"/>
      <c r="BJ112" s="827"/>
      <c r="BK112" s="827"/>
      <c r="BL112" s="827"/>
      <c r="BM112" s="827"/>
      <c r="BN112" s="827"/>
      <c r="BO112" s="827"/>
      <c r="BP112" s="828"/>
      <c r="BQ112" s="893">
        <v>652700</v>
      </c>
      <c r="BR112" s="894"/>
      <c r="BS112" s="894"/>
      <c r="BT112" s="894"/>
      <c r="BU112" s="894"/>
      <c r="BV112" s="894">
        <v>717908</v>
      </c>
      <c r="BW112" s="894"/>
      <c r="BX112" s="894"/>
      <c r="BY112" s="894"/>
      <c r="BZ112" s="894"/>
      <c r="CA112" s="894">
        <v>712351</v>
      </c>
      <c r="CB112" s="894"/>
      <c r="CC112" s="894"/>
      <c r="CD112" s="894"/>
      <c r="CE112" s="894"/>
      <c r="CF112" s="955">
        <v>21.3</v>
      </c>
      <c r="CG112" s="956"/>
      <c r="CH112" s="956"/>
      <c r="CI112" s="956"/>
      <c r="CJ112" s="956"/>
      <c r="CK112" s="1011"/>
      <c r="CL112" s="898"/>
      <c r="CM112" s="901" t="s">
        <v>444</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93" t="s">
        <v>437</v>
      </c>
      <c r="DH112" s="894"/>
      <c r="DI112" s="894"/>
      <c r="DJ112" s="894"/>
      <c r="DK112" s="894"/>
      <c r="DL112" s="894" t="s">
        <v>439</v>
      </c>
      <c r="DM112" s="894"/>
      <c r="DN112" s="894"/>
      <c r="DO112" s="894"/>
      <c r="DP112" s="894"/>
      <c r="DQ112" s="894" t="s">
        <v>437</v>
      </c>
      <c r="DR112" s="894"/>
      <c r="DS112" s="894"/>
      <c r="DT112" s="894"/>
      <c r="DU112" s="894"/>
      <c r="DV112" s="871" t="s">
        <v>439</v>
      </c>
      <c r="DW112" s="871"/>
      <c r="DX112" s="871"/>
      <c r="DY112" s="871"/>
      <c r="DZ112" s="872"/>
    </row>
    <row r="113" spans="1:130" s="242" customFormat="1" ht="26.25" customHeight="1">
      <c r="A113" s="998"/>
      <c r="B113" s="999"/>
      <c r="C113" s="827" t="s">
        <v>445</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v>35541</v>
      </c>
      <c r="AB113" s="1003"/>
      <c r="AC113" s="1003"/>
      <c r="AD113" s="1003"/>
      <c r="AE113" s="1004"/>
      <c r="AF113" s="1005">
        <v>49772</v>
      </c>
      <c r="AG113" s="1003"/>
      <c r="AH113" s="1003"/>
      <c r="AI113" s="1003"/>
      <c r="AJ113" s="1004"/>
      <c r="AK113" s="1005">
        <v>42066</v>
      </c>
      <c r="AL113" s="1003"/>
      <c r="AM113" s="1003"/>
      <c r="AN113" s="1003"/>
      <c r="AO113" s="1004"/>
      <c r="AP113" s="1006">
        <v>1.3</v>
      </c>
      <c r="AQ113" s="1007"/>
      <c r="AR113" s="1007"/>
      <c r="AS113" s="1007"/>
      <c r="AT113" s="1008"/>
      <c r="AU113" s="1016"/>
      <c r="AV113" s="1017"/>
      <c r="AW113" s="1017"/>
      <c r="AX113" s="1017"/>
      <c r="AY113" s="1017"/>
      <c r="AZ113" s="892" t="s">
        <v>446</v>
      </c>
      <c r="BA113" s="827"/>
      <c r="BB113" s="827"/>
      <c r="BC113" s="827"/>
      <c r="BD113" s="827"/>
      <c r="BE113" s="827"/>
      <c r="BF113" s="827"/>
      <c r="BG113" s="827"/>
      <c r="BH113" s="827"/>
      <c r="BI113" s="827"/>
      <c r="BJ113" s="827"/>
      <c r="BK113" s="827"/>
      <c r="BL113" s="827"/>
      <c r="BM113" s="827"/>
      <c r="BN113" s="827"/>
      <c r="BO113" s="827"/>
      <c r="BP113" s="828"/>
      <c r="BQ113" s="893">
        <v>1410454</v>
      </c>
      <c r="BR113" s="894"/>
      <c r="BS113" s="894"/>
      <c r="BT113" s="894"/>
      <c r="BU113" s="894"/>
      <c r="BV113" s="894">
        <v>1284141</v>
      </c>
      <c r="BW113" s="894"/>
      <c r="BX113" s="894"/>
      <c r="BY113" s="894"/>
      <c r="BZ113" s="894"/>
      <c r="CA113" s="894">
        <v>1151358</v>
      </c>
      <c r="CB113" s="894"/>
      <c r="CC113" s="894"/>
      <c r="CD113" s="894"/>
      <c r="CE113" s="894"/>
      <c r="CF113" s="955">
        <v>34.4</v>
      </c>
      <c r="CG113" s="956"/>
      <c r="CH113" s="956"/>
      <c r="CI113" s="956"/>
      <c r="CJ113" s="956"/>
      <c r="CK113" s="1011"/>
      <c r="CL113" s="898"/>
      <c r="CM113" s="901" t="s">
        <v>447</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437</v>
      </c>
      <c r="DH113" s="857"/>
      <c r="DI113" s="857"/>
      <c r="DJ113" s="857"/>
      <c r="DK113" s="858"/>
      <c r="DL113" s="859" t="s">
        <v>408</v>
      </c>
      <c r="DM113" s="857"/>
      <c r="DN113" s="857"/>
      <c r="DO113" s="857"/>
      <c r="DP113" s="858"/>
      <c r="DQ113" s="859" t="s">
        <v>437</v>
      </c>
      <c r="DR113" s="857"/>
      <c r="DS113" s="857"/>
      <c r="DT113" s="857"/>
      <c r="DU113" s="858"/>
      <c r="DV113" s="904" t="s">
        <v>437</v>
      </c>
      <c r="DW113" s="905"/>
      <c r="DX113" s="905"/>
      <c r="DY113" s="905"/>
      <c r="DZ113" s="906"/>
    </row>
    <row r="114" spans="1:130" s="242" customFormat="1" ht="26.25" customHeight="1">
      <c r="A114" s="998"/>
      <c r="B114" s="999"/>
      <c r="C114" s="827" t="s">
        <v>448</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152709</v>
      </c>
      <c r="AB114" s="857"/>
      <c r="AC114" s="857"/>
      <c r="AD114" s="857"/>
      <c r="AE114" s="858"/>
      <c r="AF114" s="859">
        <v>105296</v>
      </c>
      <c r="AG114" s="857"/>
      <c r="AH114" s="857"/>
      <c r="AI114" s="857"/>
      <c r="AJ114" s="858"/>
      <c r="AK114" s="859">
        <v>110700</v>
      </c>
      <c r="AL114" s="857"/>
      <c r="AM114" s="857"/>
      <c r="AN114" s="857"/>
      <c r="AO114" s="858"/>
      <c r="AP114" s="904">
        <v>3.3</v>
      </c>
      <c r="AQ114" s="905"/>
      <c r="AR114" s="905"/>
      <c r="AS114" s="905"/>
      <c r="AT114" s="906"/>
      <c r="AU114" s="1016"/>
      <c r="AV114" s="1017"/>
      <c r="AW114" s="1017"/>
      <c r="AX114" s="1017"/>
      <c r="AY114" s="1017"/>
      <c r="AZ114" s="892" t="s">
        <v>449</v>
      </c>
      <c r="BA114" s="827"/>
      <c r="BB114" s="827"/>
      <c r="BC114" s="827"/>
      <c r="BD114" s="827"/>
      <c r="BE114" s="827"/>
      <c r="BF114" s="827"/>
      <c r="BG114" s="827"/>
      <c r="BH114" s="827"/>
      <c r="BI114" s="827"/>
      <c r="BJ114" s="827"/>
      <c r="BK114" s="827"/>
      <c r="BL114" s="827"/>
      <c r="BM114" s="827"/>
      <c r="BN114" s="827"/>
      <c r="BO114" s="827"/>
      <c r="BP114" s="828"/>
      <c r="BQ114" s="893">
        <v>1162612</v>
      </c>
      <c r="BR114" s="894"/>
      <c r="BS114" s="894"/>
      <c r="BT114" s="894"/>
      <c r="BU114" s="894"/>
      <c r="BV114" s="894">
        <v>1175662</v>
      </c>
      <c r="BW114" s="894"/>
      <c r="BX114" s="894"/>
      <c r="BY114" s="894"/>
      <c r="BZ114" s="894"/>
      <c r="CA114" s="894">
        <v>999706</v>
      </c>
      <c r="CB114" s="894"/>
      <c r="CC114" s="894"/>
      <c r="CD114" s="894"/>
      <c r="CE114" s="894"/>
      <c r="CF114" s="955">
        <v>29.8</v>
      </c>
      <c r="CG114" s="956"/>
      <c r="CH114" s="956"/>
      <c r="CI114" s="956"/>
      <c r="CJ114" s="956"/>
      <c r="CK114" s="1011"/>
      <c r="CL114" s="898"/>
      <c r="CM114" s="901" t="s">
        <v>450</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439</v>
      </c>
      <c r="DH114" s="857"/>
      <c r="DI114" s="857"/>
      <c r="DJ114" s="857"/>
      <c r="DK114" s="858"/>
      <c r="DL114" s="859" t="s">
        <v>128</v>
      </c>
      <c r="DM114" s="857"/>
      <c r="DN114" s="857"/>
      <c r="DO114" s="857"/>
      <c r="DP114" s="858"/>
      <c r="DQ114" s="859" t="s">
        <v>128</v>
      </c>
      <c r="DR114" s="857"/>
      <c r="DS114" s="857"/>
      <c r="DT114" s="857"/>
      <c r="DU114" s="858"/>
      <c r="DV114" s="904" t="s">
        <v>437</v>
      </c>
      <c r="DW114" s="905"/>
      <c r="DX114" s="905"/>
      <c r="DY114" s="905"/>
      <c r="DZ114" s="906"/>
    </row>
    <row r="115" spans="1:130" s="242" customFormat="1" ht="26.25" customHeight="1">
      <c r="A115" s="998"/>
      <c r="B115" s="999"/>
      <c r="C115" s="827" t="s">
        <v>451</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v>65</v>
      </c>
      <c r="AB115" s="1003"/>
      <c r="AC115" s="1003"/>
      <c r="AD115" s="1003"/>
      <c r="AE115" s="1004"/>
      <c r="AF115" s="1005">
        <v>58</v>
      </c>
      <c r="AG115" s="1003"/>
      <c r="AH115" s="1003"/>
      <c r="AI115" s="1003"/>
      <c r="AJ115" s="1004"/>
      <c r="AK115" s="1005">
        <v>26</v>
      </c>
      <c r="AL115" s="1003"/>
      <c r="AM115" s="1003"/>
      <c r="AN115" s="1003"/>
      <c r="AO115" s="1004"/>
      <c r="AP115" s="1006">
        <v>0</v>
      </c>
      <c r="AQ115" s="1007"/>
      <c r="AR115" s="1007"/>
      <c r="AS115" s="1007"/>
      <c r="AT115" s="1008"/>
      <c r="AU115" s="1016"/>
      <c r="AV115" s="1017"/>
      <c r="AW115" s="1017"/>
      <c r="AX115" s="1017"/>
      <c r="AY115" s="1017"/>
      <c r="AZ115" s="892" t="s">
        <v>452</v>
      </c>
      <c r="BA115" s="827"/>
      <c r="BB115" s="827"/>
      <c r="BC115" s="827"/>
      <c r="BD115" s="827"/>
      <c r="BE115" s="827"/>
      <c r="BF115" s="827"/>
      <c r="BG115" s="827"/>
      <c r="BH115" s="827"/>
      <c r="BI115" s="827"/>
      <c r="BJ115" s="827"/>
      <c r="BK115" s="827"/>
      <c r="BL115" s="827"/>
      <c r="BM115" s="827"/>
      <c r="BN115" s="827"/>
      <c r="BO115" s="827"/>
      <c r="BP115" s="828"/>
      <c r="BQ115" s="893">
        <v>1803</v>
      </c>
      <c r="BR115" s="894"/>
      <c r="BS115" s="894"/>
      <c r="BT115" s="894"/>
      <c r="BU115" s="894"/>
      <c r="BV115" s="894">
        <v>1193</v>
      </c>
      <c r="BW115" s="894"/>
      <c r="BX115" s="894"/>
      <c r="BY115" s="894"/>
      <c r="BZ115" s="894"/>
      <c r="CA115" s="894">
        <v>592</v>
      </c>
      <c r="CB115" s="894"/>
      <c r="CC115" s="894"/>
      <c r="CD115" s="894"/>
      <c r="CE115" s="894"/>
      <c r="CF115" s="955">
        <v>0</v>
      </c>
      <c r="CG115" s="956"/>
      <c r="CH115" s="956"/>
      <c r="CI115" s="956"/>
      <c r="CJ115" s="956"/>
      <c r="CK115" s="1011"/>
      <c r="CL115" s="898"/>
      <c r="CM115" s="892" t="s">
        <v>453</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437</v>
      </c>
      <c r="DH115" s="857"/>
      <c r="DI115" s="857"/>
      <c r="DJ115" s="857"/>
      <c r="DK115" s="858"/>
      <c r="DL115" s="859" t="s">
        <v>128</v>
      </c>
      <c r="DM115" s="857"/>
      <c r="DN115" s="857"/>
      <c r="DO115" s="857"/>
      <c r="DP115" s="858"/>
      <c r="DQ115" s="859" t="s">
        <v>437</v>
      </c>
      <c r="DR115" s="857"/>
      <c r="DS115" s="857"/>
      <c r="DT115" s="857"/>
      <c r="DU115" s="858"/>
      <c r="DV115" s="904" t="s">
        <v>437</v>
      </c>
      <c r="DW115" s="905"/>
      <c r="DX115" s="905"/>
      <c r="DY115" s="905"/>
      <c r="DZ115" s="906"/>
    </row>
    <row r="116" spans="1:130" s="242" customFormat="1" ht="26.25" customHeight="1">
      <c r="A116" s="1000"/>
      <c r="B116" s="1001"/>
      <c r="C116" s="960" t="s">
        <v>454</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t="s">
        <v>437</v>
      </c>
      <c r="AB116" s="857"/>
      <c r="AC116" s="857"/>
      <c r="AD116" s="857"/>
      <c r="AE116" s="858"/>
      <c r="AF116" s="859">
        <v>28</v>
      </c>
      <c r="AG116" s="857"/>
      <c r="AH116" s="857"/>
      <c r="AI116" s="857"/>
      <c r="AJ116" s="858"/>
      <c r="AK116" s="859">
        <v>40</v>
      </c>
      <c r="AL116" s="857"/>
      <c r="AM116" s="857"/>
      <c r="AN116" s="857"/>
      <c r="AO116" s="858"/>
      <c r="AP116" s="904">
        <v>0</v>
      </c>
      <c r="AQ116" s="905"/>
      <c r="AR116" s="905"/>
      <c r="AS116" s="905"/>
      <c r="AT116" s="906"/>
      <c r="AU116" s="1016"/>
      <c r="AV116" s="1017"/>
      <c r="AW116" s="1017"/>
      <c r="AX116" s="1017"/>
      <c r="AY116" s="1017"/>
      <c r="AZ116" s="943" t="s">
        <v>455</v>
      </c>
      <c r="BA116" s="944"/>
      <c r="BB116" s="944"/>
      <c r="BC116" s="944"/>
      <c r="BD116" s="944"/>
      <c r="BE116" s="944"/>
      <c r="BF116" s="944"/>
      <c r="BG116" s="944"/>
      <c r="BH116" s="944"/>
      <c r="BI116" s="944"/>
      <c r="BJ116" s="944"/>
      <c r="BK116" s="944"/>
      <c r="BL116" s="944"/>
      <c r="BM116" s="944"/>
      <c r="BN116" s="944"/>
      <c r="BO116" s="944"/>
      <c r="BP116" s="945"/>
      <c r="BQ116" s="893" t="s">
        <v>439</v>
      </c>
      <c r="BR116" s="894"/>
      <c r="BS116" s="894"/>
      <c r="BT116" s="894"/>
      <c r="BU116" s="894"/>
      <c r="BV116" s="894" t="s">
        <v>408</v>
      </c>
      <c r="BW116" s="894"/>
      <c r="BX116" s="894"/>
      <c r="BY116" s="894"/>
      <c r="BZ116" s="894"/>
      <c r="CA116" s="894" t="s">
        <v>439</v>
      </c>
      <c r="CB116" s="894"/>
      <c r="CC116" s="894"/>
      <c r="CD116" s="894"/>
      <c r="CE116" s="894"/>
      <c r="CF116" s="955" t="s">
        <v>128</v>
      </c>
      <c r="CG116" s="956"/>
      <c r="CH116" s="956"/>
      <c r="CI116" s="956"/>
      <c r="CJ116" s="956"/>
      <c r="CK116" s="1011"/>
      <c r="CL116" s="898"/>
      <c r="CM116" s="901" t="s">
        <v>456</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t="s">
        <v>437</v>
      </c>
      <c r="DH116" s="857"/>
      <c r="DI116" s="857"/>
      <c r="DJ116" s="857"/>
      <c r="DK116" s="858"/>
      <c r="DL116" s="859" t="s">
        <v>437</v>
      </c>
      <c r="DM116" s="857"/>
      <c r="DN116" s="857"/>
      <c r="DO116" s="857"/>
      <c r="DP116" s="858"/>
      <c r="DQ116" s="859" t="s">
        <v>437</v>
      </c>
      <c r="DR116" s="857"/>
      <c r="DS116" s="857"/>
      <c r="DT116" s="857"/>
      <c r="DU116" s="858"/>
      <c r="DV116" s="904" t="s">
        <v>128</v>
      </c>
      <c r="DW116" s="905"/>
      <c r="DX116" s="905"/>
      <c r="DY116" s="905"/>
      <c r="DZ116" s="906"/>
    </row>
    <row r="117" spans="1:130" s="242" customFormat="1" ht="26.25" customHeight="1">
      <c r="A117" s="98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457</v>
      </c>
      <c r="Z117" s="983"/>
      <c r="AA117" s="988">
        <v>970393</v>
      </c>
      <c r="AB117" s="989"/>
      <c r="AC117" s="989"/>
      <c r="AD117" s="989"/>
      <c r="AE117" s="990"/>
      <c r="AF117" s="991">
        <v>990832</v>
      </c>
      <c r="AG117" s="989"/>
      <c r="AH117" s="989"/>
      <c r="AI117" s="989"/>
      <c r="AJ117" s="990"/>
      <c r="AK117" s="991">
        <v>985445</v>
      </c>
      <c r="AL117" s="989"/>
      <c r="AM117" s="989"/>
      <c r="AN117" s="989"/>
      <c r="AO117" s="990"/>
      <c r="AP117" s="992"/>
      <c r="AQ117" s="993"/>
      <c r="AR117" s="993"/>
      <c r="AS117" s="993"/>
      <c r="AT117" s="994"/>
      <c r="AU117" s="1016"/>
      <c r="AV117" s="1017"/>
      <c r="AW117" s="1017"/>
      <c r="AX117" s="1017"/>
      <c r="AY117" s="1017"/>
      <c r="AZ117" s="943" t="s">
        <v>458</v>
      </c>
      <c r="BA117" s="944"/>
      <c r="BB117" s="944"/>
      <c r="BC117" s="944"/>
      <c r="BD117" s="944"/>
      <c r="BE117" s="944"/>
      <c r="BF117" s="944"/>
      <c r="BG117" s="944"/>
      <c r="BH117" s="944"/>
      <c r="BI117" s="944"/>
      <c r="BJ117" s="944"/>
      <c r="BK117" s="944"/>
      <c r="BL117" s="944"/>
      <c r="BM117" s="944"/>
      <c r="BN117" s="944"/>
      <c r="BO117" s="944"/>
      <c r="BP117" s="945"/>
      <c r="BQ117" s="893" t="s">
        <v>408</v>
      </c>
      <c r="BR117" s="894"/>
      <c r="BS117" s="894"/>
      <c r="BT117" s="894"/>
      <c r="BU117" s="894"/>
      <c r="BV117" s="894" t="s">
        <v>408</v>
      </c>
      <c r="BW117" s="894"/>
      <c r="BX117" s="894"/>
      <c r="BY117" s="894"/>
      <c r="BZ117" s="894"/>
      <c r="CA117" s="894" t="s">
        <v>437</v>
      </c>
      <c r="CB117" s="894"/>
      <c r="CC117" s="894"/>
      <c r="CD117" s="894"/>
      <c r="CE117" s="894"/>
      <c r="CF117" s="955" t="s">
        <v>408</v>
      </c>
      <c r="CG117" s="956"/>
      <c r="CH117" s="956"/>
      <c r="CI117" s="956"/>
      <c r="CJ117" s="956"/>
      <c r="CK117" s="1011"/>
      <c r="CL117" s="898"/>
      <c r="CM117" s="901" t="s">
        <v>459</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128</v>
      </c>
      <c r="DH117" s="857"/>
      <c r="DI117" s="857"/>
      <c r="DJ117" s="857"/>
      <c r="DK117" s="858"/>
      <c r="DL117" s="859" t="s">
        <v>128</v>
      </c>
      <c r="DM117" s="857"/>
      <c r="DN117" s="857"/>
      <c r="DO117" s="857"/>
      <c r="DP117" s="858"/>
      <c r="DQ117" s="859" t="s">
        <v>128</v>
      </c>
      <c r="DR117" s="857"/>
      <c r="DS117" s="857"/>
      <c r="DT117" s="857"/>
      <c r="DU117" s="858"/>
      <c r="DV117" s="904" t="s">
        <v>408</v>
      </c>
      <c r="DW117" s="905"/>
      <c r="DX117" s="905"/>
      <c r="DY117" s="905"/>
      <c r="DZ117" s="906"/>
    </row>
    <row r="118" spans="1:130" s="242" customFormat="1" ht="26.25" customHeight="1">
      <c r="A118" s="981" t="s">
        <v>431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429</v>
      </c>
      <c r="AB118" s="982"/>
      <c r="AC118" s="982"/>
      <c r="AD118" s="982"/>
      <c r="AE118" s="983"/>
      <c r="AF118" s="984" t="s">
        <v>307</v>
      </c>
      <c r="AG118" s="982"/>
      <c r="AH118" s="982"/>
      <c r="AI118" s="982"/>
      <c r="AJ118" s="983"/>
      <c r="AK118" s="984" t="s">
        <v>306</v>
      </c>
      <c r="AL118" s="982"/>
      <c r="AM118" s="982"/>
      <c r="AN118" s="982"/>
      <c r="AO118" s="983"/>
      <c r="AP118" s="985" t="s">
        <v>430</v>
      </c>
      <c r="AQ118" s="986"/>
      <c r="AR118" s="986"/>
      <c r="AS118" s="986"/>
      <c r="AT118" s="987"/>
      <c r="AU118" s="1016"/>
      <c r="AV118" s="1017"/>
      <c r="AW118" s="1017"/>
      <c r="AX118" s="1017"/>
      <c r="AY118" s="1017"/>
      <c r="AZ118" s="959" t="s">
        <v>460</v>
      </c>
      <c r="BA118" s="960"/>
      <c r="BB118" s="960"/>
      <c r="BC118" s="960"/>
      <c r="BD118" s="960"/>
      <c r="BE118" s="960"/>
      <c r="BF118" s="960"/>
      <c r="BG118" s="960"/>
      <c r="BH118" s="960"/>
      <c r="BI118" s="960"/>
      <c r="BJ118" s="960"/>
      <c r="BK118" s="960"/>
      <c r="BL118" s="960"/>
      <c r="BM118" s="960"/>
      <c r="BN118" s="960"/>
      <c r="BO118" s="960"/>
      <c r="BP118" s="961"/>
      <c r="BQ118" s="962" t="s">
        <v>437</v>
      </c>
      <c r="BR118" s="925"/>
      <c r="BS118" s="925"/>
      <c r="BT118" s="925"/>
      <c r="BU118" s="925"/>
      <c r="BV118" s="925" t="s">
        <v>128</v>
      </c>
      <c r="BW118" s="925"/>
      <c r="BX118" s="925"/>
      <c r="BY118" s="925"/>
      <c r="BZ118" s="925"/>
      <c r="CA118" s="925">
        <v>3268</v>
      </c>
      <c r="CB118" s="925"/>
      <c r="CC118" s="925"/>
      <c r="CD118" s="925"/>
      <c r="CE118" s="925"/>
      <c r="CF118" s="955">
        <v>0.1</v>
      </c>
      <c r="CG118" s="956"/>
      <c r="CH118" s="956"/>
      <c r="CI118" s="956"/>
      <c r="CJ118" s="956"/>
      <c r="CK118" s="1011"/>
      <c r="CL118" s="898"/>
      <c r="CM118" s="901" t="s">
        <v>461</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408</v>
      </c>
      <c r="DH118" s="857"/>
      <c r="DI118" s="857"/>
      <c r="DJ118" s="857"/>
      <c r="DK118" s="858"/>
      <c r="DL118" s="859" t="s">
        <v>408</v>
      </c>
      <c r="DM118" s="857"/>
      <c r="DN118" s="857"/>
      <c r="DO118" s="857"/>
      <c r="DP118" s="858"/>
      <c r="DQ118" s="859" t="s">
        <v>128</v>
      </c>
      <c r="DR118" s="857"/>
      <c r="DS118" s="857"/>
      <c r="DT118" s="857"/>
      <c r="DU118" s="858"/>
      <c r="DV118" s="904" t="s">
        <v>128</v>
      </c>
      <c r="DW118" s="905"/>
      <c r="DX118" s="905"/>
      <c r="DY118" s="905"/>
      <c r="DZ118" s="906"/>
    </row>
    <row r="119" spans="1:130" s="242" customFormat="1" ht="26.25" customHeight="1">
      <c r="A119" s="895" t="s">
        <v>434</v>
      </c>
      <c r="B119" s="896"/>
      <c r="C119" s="971" t="s">
        <v>435</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408</v>
      </c>
      <c r="AB119" s="975"/>
      <c r="AC119" s="975"/>
      <c r="AD119" s="975"/>
      <c r="AE119" s="976"/>
      <c r="AF119" s="977" t="s">
        <v>128</v>
      </c>
      <c r="AG119" s="975"/>
      <c r="AH119" s="975"/>
      <c r="AI119" s="975"/>
      <c r="AJ119" s="976"/>
      <c r="AK119" s="977" t="s">
        <v>128</v>
      </c>
      <c r="AL119" s="975"/>
      <c r="AM119" s="975"/>
      <c r="AN119" s="975"/>
      <c r="AO119" s="976"/>
      <c r="AP119" s="978" t="s">
        <v>408</v>
      </c>
      <c r="AQ119" s="979"/>
      <c r="AR119" s="979"/>
      <c r="AS119" s="979"/>
      <c r="AT119" s="980"/>
      <c r="AU119" s="1018"/>
      <c r="AV119" s="1019"/>
      <c r="AW119" s="1019"/>
      <c r="AX119" s="1019"/>
      <c r="AY119" s="1019"/>
      <c r="AZ119" s="273" t="s">
        <v>187</v>
      </c>
      <c r="BA119" s="273"/>
      <c r="BB119" s="273"/>
      <c r="BC119" s="273"/>
      <c r="BD119" s="273"/>
      <c r="BE119" s="273"/>
      <c r="BF119" s="273"/>
      <c r="BG119" s="273"/>
      <c r="BH119" s="273"/>
      <c r="BI119" s="273"/>
      <c r="BJ119" s="273"/>
      <c r="BK119" s="273"/>
      <c r="BL119" s="273"/>
      <c r="BM119" s="273"/>
      <c r="BN119" s="273"/>
      <c r="BO119" s="957" t="s">
        <v>462</v>
      </c>
      <c r="BP119" s="958"/>
      <c r="BQ119" s="962">
        <v>11133648</v>
      </c>
      <c r="BR119" s="925"/>
      <c r="BS119" s="925"/>
      <c r="BT119" s="925"/>
      <c r="BU119" s="925"/>
      <c r="BV119" s="925">
        <v>11050250</v>
      </c>
      <c r="BW119" s="925"/>
      <c r="BX119" s="925"/>
      <c r="BY119" s="925"/>
      <c r="BZ119" s="925"/>
      <c r="CA119" s="925">
        <v>10821850</v>
      </c>
      <c r="CB119" s="925"/>
      <c r="CC119" s="925"/>
      <c r="CD119" s="925"/>
      <c r="CE119" s="925"/>
      <c r="CF119" s="823"/>
      <c r="CG119" s="824"/>
      <c r="CH119" s="824"/>
      <c r="CI119" s="824"/>
      <c r="CJ119" s="914"/>
      <c r="CK119" s="1012"/>
      <c r="CL119" s="900"/>
      <c r="CM119" s="918" t="s">
        <v>463</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t="s">
        <v>128</v>
      </c>
      <c r="DH119" s="840"/>
      <c r="DI119" s="840"/>
      <c r="DJ119" s="840"/>
      <c r="DK119" s="841"/>
      <c r="DL119" s="842" t="s">
        <v>128</v>
      </c>
      <c r="DM119" s="840"/>
      <c r="DN119" s="840"/>
      <c r="DO119" s="840"/>
      <c r="DP119" s="841"/>
      <c r="DQ119" s="842" t="s">
        <v>128</v>
      </c>
      <c r="DR119" s="840"/>
      <c r="DS119" s="840"/>
      <c r="DT119" s="840"/>
      <c r="DU119" s="841"/>
      <c r="DV119" s="928" t="s">
        <v>128</v>
      </c>
      <c r="DW119" s="929"/>
      <c r="DX119" s="929"/>
      <c r="DY119" s="929"/>
      <c r="DZ119" s="930"/>
    </row>
    <row r="120" spans="1:130" s="242" customFormat="1" ht="26.25" customHeight="1">
      <c r="A120" s="897"/>
      <c r="B120" s="898"/>
      <c r="C120" s="901" t="s">
        <v>440</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t="s">
        <v>128</v>
      </c>
      <c r="AB120" s="857"/>
      <c r="AC120" s="857"/>
      <c r="AD120" s="857"/>
      <c r="AE120" s="858"/>
      <c r="AF120" s="859" t="s">
        <v>128</v>
      </c>
      <c r="AG120" s="857"/>
      <c r="AH120" s="857"/>
      <c r="AI120" s="857"/>
      <c r="AJ120" s="858"/>
      <c r="AK120" s="859" t="s">
        <v>437</v>
      </c>
      <c r="AL120" s="857"/>
      <c r="AM120" s="857"/>
      <c r="AN120" s="857"/>
      <c r="AO120" s="858"/>
      <c r="AP120" s="904" t="s">
        <v>128</v>
      </c>
      <c r="AQ120" s="905"/>
      <c r="AR120" s="905"/>
      <c r="AS120" s="905"/>
      <c r="AT120" s="906"/>
      <c r="AU120" s="963" t="s">
        <v>464</v>
      </c>
      <c r="AV120" s="964"/>
      <c r="AW120" s="964"/>
      <c r="AX120" s="964"/>
      <c r="AY120" s="965"/>
      <c r="AZ120" s="940" t="s">
        <v>465</v>
      </c>
      <c r="BA120" s="885"/>
      <c r="BB120" s="885"/>
      <c r="BC120" s="885"/>
      <c r="BD120" s="885"/>
      <c r="BE120" s="885"/>
      <c r="BF120" s="885"/>
      <c r="BG120" s="885"/>
      <c r="BH120" s="885"/>
      <c r="BI120" s="885"/>
      <c r="BJ120" s="885"/>
      <c r="BK120" s="885"/>
      <c r="BL120" s="885"/>
      <c r="BM120" s="885"/>
      <c r="BN120" s="885"/>
      <c r="BO120" s="885"/>
      <c r="BP120" s="886"/>
      <c r="BQ120" s="941">
        <v>3710723</v>
      </c>
      <c r="BR120" s="922"/>
      <c r="BS120" s="922"/>
      <c r="BT120" s="922"/>
      <c r="BU120" s="922"/>
      <c r="BV120" s="922">
        <v>3458840</v>
      </c>
      <c r="BW120" s="922"/>
      <c r="BX120" s="922"/>
      <c r="BY120" s="922"/>
      <c r="BZ120" s="922"/>
      <c r="CA120" s="922">
        <v>3405330</v>
      </c>
      <c r="CB120" s="922"/>
      <c r="CC120" s="922"/>
      <c r="CD120" s="922"/>
      <c r="CE120" s="922"/>
      <c r="CF120" s="946">
        <v>101.6</v>
      </c>
      <c r="CG120" s="947"/>
      <c r="CH120" s="947"/>
      <c r="CI120" s="947"/>
      <c r="CJ120" s="947"/>
      <c r="CK120" s="948" t="s">
        <v>466</v>
      </c>
      <c r="CL120" s="932"/>
      <c r="CM120" s="932"/>
      <c r="CN120" s="932"/>
      <c r="CO120" s="933"/>
      <c r="CP120" s="952" t="s">
        <v>405</v>
      </c>
      <c r="CQ120" s="953"/>
      <c r="CR120" s="953"/>
      <c r="CS120" s="953"/>
      <c r="CT120" s="953"/>
      <c r="CU120" s="953"/>
      <c r="CV120" s="953"/>
      <c r="CW120" s="953"/>
      <c r="CX120" s="953"/>
      <c r="CY120" s="953"/>
      <c r="CZ120" s="953"/>
      <c r="DA120" s="953"/>
      <c r="DB120" s="953"/>
      <c r="DC120" s="953"/>
      <c r="DD120" s="953"/>
      <c r="DE120" s="953"/>
      <c r="DF120" s="954"/>
      <c r="DG120" s="941" t="s">
        <v>128</v>
      </c>
      <c r="DH120" s="922"/>
      <c r="DI120" s="922"/>
      <c r="DJ120" s="922"/>
      <c r="DK120" s="922"/>
      <c r="DL120" s="922">
        <v>717908</v>
      </c>
      <c r="DM120" s="922"/>
      <c r="DN120" s="922"/>
      <c r="DO120" s="922"/>
      <c r="DP120" s="922"/>
      <c r="DQ120" s="922">
        <v>712351</v>
      </c>
      <c r="DR120" s="922"/>
      <c r="DS120" s="922"/>
      <c r="DT120" s="922"/>
      <c r="DU120" s="922"/>
      <c r="DV120" s="923">
        <v>21.3</v>
      </c>
      <c r="DW120" s="923"/>
      <c r="DX120" s="923"/>
      <c r="DY120" s="923"/>
      <c r="DZ120" s="924"/>
    </row>
    <row r="121" spans="1:130" s="242" customFormat="1" ht="26.25" customHeight="1">
      <c r="A121" s="897"/>
      <c r="B121" s="898"/>
      <c r="C121" s="943" t="s">
        <v>467</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t="s">
        <v>128</v>
      </c>
      <c r="AB121" s="857"/>
      <c r="AC121" s="857"/>
      <c r="AD121" s="857"/>
      <c r="AE121" s="858"/>
      <c r="AF121" s="859" t="s">
        <v>408</v>
      </c>
      <c r="AG121" s="857"/>
      <c r="AH121" s="857"/>
      <c r="AI121" s="857"/>
      <c r="AJ121" s="858"/>
      <c r="AK121" s="859" t="s">
        <v>128</v>
      </c>
      <c r="AL121" s="857"/>
      <c r="AM121" s="857"/>
      <c r="AN121" s="857"/>
      <c r="AO121" s="858"/>
      <c r="AP121" s="904" t="s">
        <v>128</v>
      </c>
      <c r="AQ121" s="905"/>
      <c r="AR121" s="905"/>
      <c r="AS121" s="905"/>
      <c r="AT121" s="906"/>
      <c r="AU121" s="966"/>
      <c r="AV121" s="967"/>
      <c r="AW121" s="967"/>
      <c r="AX121" s="967"/>
      <c r="AY121" s="968"/>
      <c r="AZ121" s="892" t="s">
        <v>468</v>
      </c>
      <c r="BA121" s="827"/>
      <c r="BB121" s="827"/>
      <c r="BC121" s="827"/>
      <c r="BD121" s="827"/>
      <c r="BE121" s="827"/>
      <c r="BF121" s="827"/>
      <c r="BG121" s="827"/>
      <c r="BH121" s="827"/>
      <c r="BI121" s="827"/>
      <c r="BJ121" s="827"/>
      <c r="BK121" s="827"/>
      <c r="BL121" s="827"/>
      <c r="BM121" s="827"/>
      <c r="BN121" s="827"/>
      <c r="BO121" s="827"/>
      <c r="BP121" s="828"/>
      <c r="BQ121" s="893">
        <v>166907</v>
      </c>
      <c r="BR121" s="894"/>
      <c r="BS121" s="894"/>
      <c r="BT121" s="894"/>
      <c r="BU121" s="894"/>
      <c r="BV121" s="894">
        <v>182269</v>
      </c>
      <c r="BW121" s="894"/>
      <c r="BX121" s="894"/>
      <c r="BY121" s="894"/>
      <c r="BZ121" s="894"/>
      <c r="CA121" s="894">
        <v>206708</v>
      </c>
      <c r="CB121" s="894"/>
      <c r="CC121" s="894"/>
      <c r="CD121" s="894"/>
      <c r="CE121" s="894"/>
      <c r="CF121" s="955">
        <v>6.2</v>
      </c>
      <c r="CG121" s="956"/>
      <c r="CH121" s="956"/>
      <c r="CI121" s="956"/>
      <c r="CJ121" s="956"/>
      <c r="CK121" s="949"/>
      <c r="CL121" s="935"/>
      <c r="CM121" s="935"/>
      <c r="CN121" s="935"/>
      <c r="CO121" s="936"/>
      <c r="CP121" s="915" t="s">
        <v>407</v>
      </c>
      <c r="CQ121" s="916"/>
      <c r="CR121" s="916"/>
      <c r="CS121" s="916"/>
      <c r="CT121" s="916"/>
      <c r="CU121" s="916"/>
      <c r="CV121" s="916"/>
      <c r="CW121" s="916"/>
      <c r="CX121" s="916"/>
      <c r="CY121" s="916"/>
      <c r="CZ121" s="916"/>
      <c r="DA121" s="916"/>
      <c r="DB121" s="916"/>
      <c r="DC121" s="916"/>
      <c r="DD121" s="916"/>
      <c r="DE121" s="916"/>
      <c r="DF121" s="917"/>
      <c r="DG121" s="893" t="s">
        <v>128</v>
      </c>
      <c r="DH121" s="894"/>
      <c r="DI121" s="894"/>
      <c r="DJ121" s="894"/>
      <c r="DK121" s="894"/>
      <c r="DL121" s="894" t="s">
        <v>128</v>
      </c>
      <c r="DM121" s="894"/>
      <c r="DN121" s="894"/>
      <c r="DO121" s="894"/>
      <c r="DP121" s="894"/>
      <c r="DQ121" s="894" t="s">
        <v>128</v>
      </c>
      <c r="DR121" s="894"/>
      <c r="DS121" s="894"/>
      <c r="DT121" s="894"/>
      <c r="DU121" s="894"/>
      <c r="DV121" s="871" t="s">
        <v>128</v>
      </c>
      <c r="DW121" s="871"/>
      <c r="DX121" s="871"/>
      <c r="DY121" s="871"/>
      <c r="DZ121" s="872"/>
    </row>
    <row r="122" spans="1:130" s="242" customFormat="1" ht="26.25" customHeight="1">
      <c r="A122" s="897"/>
      <c r="B122" s="898"/>
      <c r="C122" s="901" t="s">
        <v>450</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408</v>
      </c>
      <c r="AB122" s="857"/>
      <c r="AC122" s="857"/>
      <c r="AD122" s="857"/>
      <c r="AE122" s="858"/>
      <c r="AF122" s="859" t="s">
        <v>437</v>
      </c>
      <c r="AG122" s="857"/>
      <c r="AH122" s="857"/>
      <c r="AI122" s="857"/>
      <c r="AJ122" s="858"/>
      <c r="AK122" s="859" t="s">
        <v>437</v>
      </c>
      <c r="AL122" s="857"/>
      <c r="AM122" s="857"/>
      <c r="AN122" s="857"/>
      <c r="AO122" s="858"/>
      <c r="AP122" s="904" t="s">
        <v>128</v>
      </c>
      <c r="AQ122" s="905"/>
      <c r="AR122" s="905"/>
      <c r="AS122" s="905"/>
      <c r="AT122" s="906"/>
      <c r="AU122" s="966"/>
      <c r="AV122" s="967"/>
      <c r="AW122" s="967"/>
      <c r="AX122" s="967"/>
      <c r="AY122" s="968"/>
      <c r="AZ122" s="959" t="s">
        <v>469</v>
      </c>
      <c r="BA122" s="960"/>
      <c r="BB122" s="960"/>
      <c r="BC122" s="960"/>
      <c r="BD122" s="960"/>
      <c r="BE122" s="960"/>
      <c r="BF122" s="960"/>
      <c r="BG122" s="960"/>
      <c r="BH122" s="960"/>
      <c r="BI122" s="960"/>
      <c r="BJ122" s="960"/>
      <c r="BK122" s="960"/>
      <c r="BL122" s="960"/>
      <c r="BM122" s="960"/>
      <c r="BN122" s="960"/>
      <c r="BO122" s="960"/>
      <c r="BP122" s="961"/>
      <c r="BQ122" s="962">
        <v>6525454</v>
      </c>
      <c r="BR122" s="925"/>
      <c r="BS122" s="925"/>
      <c r="BT122" s="925"/>
      <c r="BU122" s="925"/>
      <c r="BV122" s="925">
        <v>6517771</v>
      </c>
      <c r="BW122" s="925"/>
      <c r="BX122" s="925"/>
      <c r="BY122" s="925"/>
      <c r="BZ122" s="925"/>
      <c r="CA122" s="925">
        <v>6512888</v>
      </c>
      <c r="CB122" s="925"/>
      <c r="CC122" s="925"/>
      <c r="CD122" s="925"/>
      <c r="CE122" s="925"/>
      <c r="CF122" s="926">
        <v>194.4</v>
      </c>
      <c r="CG122" s="927"/>
      <c r="CH122" s="927"/>
      <c r="CI122" s="927"/>
      <c r="CJ122" s="927"/>
      <c r="CK122" s="949"/>
      <c r="CL122" s="935"/>
      <c r="CM122" s="935"/>
      <c r="CN122" s="935"/>
      <c r="CO122" s="936"/>
      <c r="CP122" s="915" t="s">
        <v>470</v>
      </c>
      <c r="CQ122" s="916"/>
      <c r="CR122" s="916"/>
      <c r="CS122" s="916"/>
      <c r="CT122" s="916"/>
      <c r="CU122" s="916"/>
      <c r="CV122" s="916"/>
      <c r="CW122" s="916"/>
      <c r="CX122" s="916"/>
      <c r="CY122" s="916"/>
      <c r="CZ122" s="916"/>
      <c r="DA122" s="916"/>
      <c r="DB122" s="916"/>
      <c r="DC122" s="916"/>
      <c r="DD122" s="916"/>
      <c r="DE122" s="916"/>
      <c r="DF122" s="917"/>
      <c r="DG122" s="893" t="s">
        <v>128</v>
      </c>
      <c r="DH122" s="894"/>
      <c r="DI122" s="894"/>
      <c r="DJ122" s="894"/>
      <c r="DK122" s="894"/>
      <c r="DL122" s="894" t="s">
        <v>128</v>
      </c>
      <c r="DM122" s="894"/>
      <c r="DN122" s="894"/>
      <c r="DO122" s="894"/>
      <c r="DP122" s="894"/>
      <c r="DQ122" s="894" t="s">
        <v>128</v>
      </c>
      <c r="DR122" s="894"/>
      <c r="DS122" s="894"/>
      <c r="DT122" s="894"/>
      <c r="DU122" s="894"/>
      <c r="DV122" s="871" t="s">
        <v>128</v>
      </c>
      <c r="DW122" s="871"/>
      <c r="DX122" s="871"/>
      <c r="DY122" s="871"/>
      <c r="DZ122" s="872"/>
    </row>
    <row r="123" spans="1:130" s="242" customFormat="1" ht="26.25" customHeight="1">
      <c r="A123" s="897"/>
      <c r="B123" s="898"/>
      <c r="C123" s="901" t="s">
        <v>456</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t="s">
        <v>128</v>
      </c>
      <c r="AB123" s="857"/>
      <c r="AC123" s="857"/>
      <c r="AD123" s="857"/>
      <c r="AE123" s="858"/>
      <c r="AF123" s="859" t="s">
        <v>437</v>
      </c>
      <c r="AG123" s="857"/>
      <c r="AH123" s="857"/>
      <c r="AI123" s="857"/>
      <c r="AJ123" s="858"/>
      <c r="AK123" s="859" t="s">
        <v>437</v>
      </c>
      <c r="AL123" s="857"/>
      <c r="AM123" s="857"/>
      <c r="AN123" s="857"/>
      <c r="AO123" s="858"/>
      <c r="AP123" s="904" t="s">
        <v>128</v>
      </c>
      <c r="AQ123" s="905"/>
      <c r="AR123" s="905"/>
      <c r="AS123" s="905"/>
      <c r="AT123" s="906"/>
      <c r="AU123" s="969"/>
      <c r="AV123" s="970"/>
      <c r="AW123" s="970"/>
      <c r="AX123" s="970"/>
      <c r="AY123" s="970"/>
      <c r="AZ123" s="273" t="s">
        <v>187</v>
      </c>
      <c r="BA123" s="273"/>
      <c r="BB123" s="273"/>
      <c r="BC123" s="273"/>
      <c r="BD123" s="273"/>
      <c r="BE123" s="273"/>
      <c r="BF123" s="273"/>
      <c r="BG123" s="273"/>
      <c r="BH123" s="273"/>
      <c r="BI123" s="273"/>
      <c r="BJ123" s="273"/>
      <c r="BK123" s="273"/>
      <c r="BL123" s="273"/>
      <c r="BM123" s="273"/>
      <c r="BN123" s="273"/>
      <c r="BO123" s="957" t="s">
        <v>471</v>
      </c>
      <c r="BP123" s="958"/>
      <c r="BQ123" s="912">
        <v>10403084</v>
      </c>
      <c r="BR123" s="913"/>
      <c r="BS123" s="913"/>
      <c r="BT123" s="913"/>
      <c r="BU123" s="913"/>
      <c r="BV123" s="913">
        <v>10158880</v>
      </c>
      <c r="BW123" s="913"/>
      <c r="BX123" s="913"/>
      <c r="BY123" s="913"/>
      <c r="BZ123" s="913"/>
      <c r="CA123" s="913">
        <v>10124926</v>
      </c>
      <c r="CB123" s="913"/>
      <c r="CC123" s="913"/>
      <c r="CD123" s="913"/>
      <c r="CE123" s="913"/>
      <c r="CF123" s="823"/>
      <c r="CG123" s="824"/>
      <c r="CH123" s="824"/>
      <c r="CI123" s="824"/>
      <c r="CJ123" s="914"/>
      <c r="CK123" s="949"/>
      <c r="CL123" s="935"/>
      <c r="CM123" s="935"/>
      <c r="CN123" s="935"/>
      <c r="CO123" s="936"/>
      <c r="CP123" s="915" t="s">
        <v>472</v>
      </c>
      <c r="CQ123" s="916"/>
      <c r="CR123" s="916"/>
      <c r="CS123" s="916"/>
      <c r="CT123" s="916"/>
      <c r="CU123" s="916"/>
      <c r="CV123" s="916"/>
      <c r="CW123" s="916"/>
      <c r="CX123" s="916"/>
      <c r="CY123" s="916"/>
      <c r="CZ123" s="916"/>
      <c r="DA123" s="916"/>
      <c r="DB123" s="916"/>
      <c r="DC123" s="916"/>
      <c r="DD123" s="916"/>
      <c r="DE123" s="916"/>
      <c r="DF123" s="917"/>
      <c r="DG123" s="856" t="s">
        <v>408</v>
      </c>
      <c r="DH123" s="857"/>
      <c r="DI123" s="857"/>
      <c r="DJ123" s="857"/>
      <c r="DK123" s="858"/>
      <c r="DL123" s="859" t="s">
        <v>408</v>
      </c>
      <c r="DM123" s="857"/>
      <c r="DN123" s="857"/>
      <c r="DO123" s="857"/>
      <c r="DP123" s="858"/>
      <c r="DQ123" s="859" t="s">
        <v>128</v>
      </c>
      <c r="DR123" s="857"/>
      <c r="DS123" s="857"/>
      <c r="DT123" s="857"/>
      <c r="DU123" s="858"/>
      <c r="DV123" s="904" t="s">
        <v>408</v>
      </c>
      <c r="DW123" s="905"/>
      <c r="DX123" s="905"/>
      <c r="DY123" s="905"/>
      <c r="DZ123" s="906"/>
    </row>
    <row r="124" spans="1:130" s="242" customFormat="1" ht="26.25" customHeight="1" thickBot="1">
      <c r="A124" s="897"/>
      <c r="B124" s="898"/>
      <c r="C124" s="901" t="s">
        <v>459</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408</v>
      </c>
      <c r="AB124" s="857"/>
      <c r="AC124" s="857"/>
      <c r="AD124" s="857"/>
      <c r="AE124" s="858"/>
      <c r="AF124" s="859" t="s">
        <v>408</v>
      </c>
      <c r="AG124" s="857"/>
      <c r="AH124" s="857"/>
      <c r="AI124" s="857"/>
      <c r="AJ124" s="858"/>
      <c r="AK124" s="859" t="s">
        <v>128</v>
      </c>
      <c r="AL124" s="857"/>
      <c r="AM124" s="857"/>
      <c r="AN124" s="857"/>
      <c r="AO124" s="858"/>
      <c r="AP124" s="904" t="s">
        <v>408</v>
      </c>
      <c r="AQ124" s="905"/>
      <c r="AR124" s="905"/>
      <c r="AS124" s="905"/>
      <c r="AT124" s="906"/>
      <c r="AU124" s="907" t="s">
        <v>473</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v>22.5</v>
      </c>
      <c r="BR124" s="911"/>
      <c r="BS124" s="911"/>
      <c r="BT124" s="911"/>
      <c r="BU124" s="911"/>
      <c r="BV124" s="911">
        <v>27.6</v>
      </c>
      <c r="BW124" s="911"/>
      <c r="BX124" s="911"/>
      <c r="BY124" s="911"/>
      <c r="BZ124" s="911"/>
      <c r="CA124" s="911">
        <v>20.7</v>
      </c>
      <c r="CB124" s="911"/>
      <c r="CC124" s="911"/>
      <c r="CD124" s="911"/>
      <c r="CE124" s="911"/>
      <c r="CF124" s="801"/>
      <c r="CG124" s="802"/>
      <c r="CH124" s="802"/>
      <c r="CI124" s="802"/>
      <c r="CJ124" s="942"/>
      <c r="CK124" s="950"/>
      <c r="CL124" s="950"/>
      <c r="CM124" s="950"/>
      <c r="CN124" s="950"/>
      <c r="CO124" s="951"/>
      <c r="CP124" s="915" t="s">
        <v>474</v>
      </c>
      <c r="CQ124" s="916"/>
      <c r="CR124" s="916"/>
      <c r="CS124" s="916"/>
      <c r="CT124" s="916"/>
      <c r="CU124" s="916"/>
      <c r="CV124" s="916"/>
      <c r="CW124" s="916"/>
      <c r="CX124" s="916"/>
      <c r="CY124" s="916"/>
      <c r="CZ124" s="916"/>
      <c r="DA124" s="916"/>
      <c r="DB124" s="916"/>
      <c r="DC124" s="916"/>
      <c r="DD124" s="916"/>
      <c r="DE124" s="916"/>
      <c r="DF124" s="917"/>
      <c r="DG124" s="839">
        <v>652700</v>
      </c>
      <c r="DH124" s="840"/>
      <c r="DI124" s="840"/>
      <c r="DJ124" s="840"/>
      <c r="DK124" s="841"/>
      <c r="DL124" s="842" t="s">
        <v>128</v>
      </c>
      <c r="DM124" s="840"/>
      <c r="DN124" s="840"/>
      <c r="DO124" s="840"/>
      <c r="DP124" s="841"/>
      <c r="DQ124" s="842" t="s">
        <v>128</v>
      </c>
      <c r="DR124" s="840"/>
      <c r="DS124" s="840"/>
      <c r="DT124" s="840"/>
      <c r="DU124" s="841"/>
      <c r="DV124" s="928" t="s">
        <v>128</v>
      </c>
      <c r="DW124" s="929"/>
      <c r="DX124" s="929"/>
      <c r="DY124" s="929"/>
      <c r="DZ124" s="930"/>
    </row>
    <row r="125" spans="1:130" s="242" customFormat="1" ht="26.25" customHeight="1">
      <c r="A125" s="897"/>
      <c r="B125" s="898"/>
      <c r="C125" s="901" t="s">
        <v>461</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408</v>
      </c>
      <c r="AB125" s="857"/>
      <c r="AC125" s="857"/>
      <c r="AD125" s="857"/>
      <c r="AE125" s="858"/>
      <c r="AF125" s="859" t="s">
        <v>391</v>
      </c>
      <c r="AG125" s="857"/>
      <c r="AH125" s="857"/>
      <c r="AI125" s="857"/>
      <c r="AJ125" s="858"/>
      <c r="AK125" s="859" t="s">
        <v>128</v>
      </c>
      <c r="AL125" s="857"/>
      <c r="AM125" s="857"/>
      <c r="AN125" s="857"/>
      <c r="AO125" s="858"/>
      <c r="AP125" s="904" t="s">
        <v>128</v>
      </c>
      <c r="AQ125" s="905"/>
      <c r="AR125" s="905"/>
      <c r="AS125" s="905"/>
      <c r="AT125" s="906"/>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1" t="s">
        <v>475</v>
      </c>
      <c r="CL125" s="932"/>
      <c r="CM125" s="932"/>
      <c r="CN125" s="932"/>
      <c r="CO125" s="933"/>
      <c r="CP125" s="940" t="s">
        <v>476</v>
      </c>
      <c r="CQ125" s="885"/>
      <c r="CR125" s="885"/>
      <c r="CS125" s="885"/>
      <c r="CT125" s="885"/>
      <c r="CU125" s="885"/>
      <c r="CV125" s="885"/>
      <c r="CW125" s="885"/>
      <c r="CX125" s="885"/>
      <c r="CY125" s="885"/>
      <c r="CZ125" s="885"/>
      <c r="DA125" s="885"/>
      <c r="DB125" s="885"/>
      <c r="DC125" s="885"/>
      <c r="DD125" s="885"/>
      <c r="DE125" s="885"/>
      <c r="DF125" s="886"/>
      <c r="DG125" s="941" t="s">
        <v>128</v>
      </c>
      <c r="DH125" s="922"/>
      <c r="DI125" s="922"/>
      <c r="DJ125" s="922"/>
      <c r="DK125" s="922"/>
      <c r="DL125" s="922" t="s">
        <v>477</v>
      </c>
      <c r="DM125" s="922"/>
      <c r="DN125" s="922"/>
      <c r="DO125" s="922"/>
      <c r="DP125" s="922"/>
      <c r="DQ125" s="922" t="s">
        <v>477</v>
      </c>
      <c r="DR125" s="922"/>
      <c r="DS125" s="922"/>
      <c r="DT125" s="922"/>
      <c r="DU125" s="922"/>
      <c r="DV125" s="923" t="s">
        <v>128</v>
      </c>
      <c r="DW125" s="923"/>
      <c r="DX125" s="923"/>
      <c r="DY125" s="923"/>
      <c r="DZ125" s="924"/>
    </row>
    <row r="126" spans="1:130" s="242" customFormat="1" ht="26.25" customHeight="1" thickBot="1">
      <c r="A126" s="897"/>
      <c r="B126" s="898"/>
      <c r="C126" s="901" t="s">
        <v>463</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t="s">
        <v>478</v>
      </c>
      <c r="AB126" s="857"/>
      <c r="AC126" s="857"/>
      <c r="AD126" s="857"/>
      <c r="AE126" s="858"/>
      <c r="AF126" s="859" t="s">
        <v>478</v>
      </c>
      <c r="AG126" s="857"/>
      <c r="AH126" s="857"/>
      <c r="AI126" s="857"/>
      <c r="AJ126" s="858"/>
      <c r="AK126" s="859" t="s">
        <v>128</v>
      </c>
      <c r="AL126" s="857"/>
      <c r="AM126" s="857"/>
      <c r="AN126" s="857"/>
      <c r="AO126" s="858"/>
      <c r="AP126" s="904" t="s">
        <v>128</v>
      </c>
      <c r="AQ126" s="905"/>
      <c r="AR126" s="905"/>
      <c r="AS126" s="905"/>
      <c r="AT126" s="906"/>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4"/>
      <c r="CL126" s="935"/>
      <c r="CM126" s="935"/>
      <c r="CN126" s="935"/>
      <c r="CO126" s="936"/>
      <c r="CP126" s="892" t="s">
        <v>479</v>
      </c>
      <c r="CQ126" s="827"/>
      <c r="CR126" s="827"/>
      <c r="CS126" s="827"/>
      <c r="CT126" s="827"/>
      <c r="CU126" s="827"/>
      <c r="CV126" s="827"/>
      <c r="CW126" s="827"/>
      <c r="CX126" s="827"/>
      <c r="CY126" s="827"/>
      <c r="CZ126" s="827"/>
      <c r="DA126" s="827"/>
      <c r="DB126" s="827"/>
      <c r="DC126" s="827"/>
      <c r="DD126" s="827"/>
      <c r="DE126" s="827"/>
      <c r="DF126" s="828"/>
      <c r="DG126" s="893" t="s">
        <v>128</v>
      </c>
      <c r="DH126" s="894"/>
      <c r="DI126" s="894"/>
      <c r="DJ126" s="894"/>
      <c r="DK126" s="894"/>
      <c r="DL126" s="894" t="s">
        <v>128</v>
      </c>
      <c r="DM126" s="894"/>
      <c r="DN126" s="894"/>
      <c r="DO126" s="894"/>
      <c r="DP126" s="894"/>
      <c r="DQ126" s="894" t="s">
        <v>128</v>
      </c>
      <c r="DR126" s="894"/>
      <c r="DS126" s="894"/>
      <c r="DT126" s="894"/>
      <c r="DU126" s="894"/>
      <c r="DV126" s="871" t="s">
        <v>128</v>
      </c>
      <c r="DW126" s="871"/>
      <c r="DX126" s="871"/>
      <c r="DY126" s="871"/>
      <c r="DZ126" s="872"/>
    </row>
    <row r="127" spans="1:130" s="242" customFormat="1" ht="26.25" customHeight="1">
      <c r="A127" s="899"/>
      <c r="B127" s="900"/>
      <c r="C127" s="918" t="s">
        <v>480</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v>65</v>
      </c>
      <c r="AB127" s="857"/>
      <c r="AC127" s="857"/>
      <c r="AD127" s="857"/>
      <c r="AE127" s="858"/>
      <c r="AF127" s="859">
        <v>58</v>
      </c>
      <c r="AG127" s="857"/>
      <c r="AH127" s="857"/>
      <c r="AI127" s="857"/>
      <c r="AJ127" s="858"/>
      <c r="AK127" s="859">
        <v>26</v>
      </c>
      <c r="AL127" s="857"/>
      <c r="AM127" s="857"/>
      <c r="AN127" s="857"/>
      <c r="AO127" s="858"/>
      <c r="AP127" s="904">
        <v>0</v>
      </c>
      <c r="AQ127" s="905"/>
      <c r="AR127" s="905"/>
      <c r="AS127" s="905"/>
      <c r="AT127" s="906"/>
      <c r="AU127" s="278"/>
      <c r="AV127" s="278"/>
      <c r="AW127" s="278"/>
      <c r="AX127" s="921" t="s">
        <v>481</v>
      </c>
      <c r="AY127" s="889"/>
      <c r="AZ127" s="889"/>
      <c r="BA127" s="889"/>
      <c r="BB127" s="889"/>
      <c r="BC127" s="889"/>
      <c r="BD127" s="889"/>
      <c r="BE127" s="890"/>
      <c r="BF127" s="888" t="s">
        <v>482</v>
      </c>
      <c r="BG127" s="889"/>
      <c r="BH127" s="889"/>
      <c r="BI127" s="889"/>
      <c r="BJ127" s="889"/>
      <c r="BK127" s="889"/>
      <c r="BL127" s="890"/>
      <c r="BM127" s="888" t="s">
        <v>483</v>
      </c>
      <c r="BN127" s="889"/>
      <c r="BO127" s="889"/>
      <c r="BP127" s="889"/>
      <c r="BQ127" s="889"/>
      <c r="BR127" s="889"/>
      <c r="BS127" s="890"/>
      <c r="BT127" s="888" t="s">
        <v>484</v>
      </c>
      <c r="BU127" s="889"/>
      <c r="BV127" s="889"/>
      <c r="BW127" s="889"/>
      <c r="BX127" s="889"/>
      <c r="BY127" s="889"/>
      <c r="BZ127" s="891"/>
      <c r="CA127" s="278"/>
      <c r="CB127" s="278"/>
      <c r="CC127" s="278"/>
      <c r="CD127" s="279"/>
      <c r="CE127" s="279"/>
      <c r="CF127" s="279"/>
      <c r="CG127" s="276"/>
      <c r="CH127" s="276"/>
      <c r="CI127" s="276"/>
      <c r="CJ127" s="277"/>
      <c r="CK127" s="934"/>
      <c r="CL127" s="935"/>
      <c r="CM127" s="935"/>
      <c r="CN127" s="935"/>
      <c r="CO127" s="936"/>
      <c r="CP127" s="892" t="s">
        <v>485</v>
      </c>
      <c r="CQ127" s="827"/>
      <c r="CR127" s="827"/>
      <c r="CS127" s="827"/>
      <c r="CT127" s="827"/>
      <c r="CU127" s="827"/>
      <c r="CV127" s="827"/>
      <c r="CW127" s="827"/>
      <c r="CX127" s="827"/>
      <c r="CY127" s="827"/>
      <c r="CZ127" s="827"/>
      <c r="DA127" s="827"/>
      <c r="DB127" s="827"/>
      <c r="DC127" s="827"/>
      <c r="DD127" s="827"/>
      <c r="DE127" s="827"/>
      <c r="DF127" s="828"/>
      <c r="DG127" s="893" t="s">
        <v>128</v>
      </c>
      <c r="DH127" s="894"/>
      <c r="DI127" s="894"/>
      <c r="DJ127" s="894"/>
      <c r="DK127" s="894"/>
      <c r="DL127" s="894" t="s">
        <v>128</v>
      </c>
      <c r="DM127" s="894"/>
      <c r="DN127" s="894"/>
      <c r="DO127" s="894"/>
      <c r="DP127" s="894"/>
      <c r="DQ127" s="894" t="s">
        <v>391</v>
      </c>
      <c r="DR127" s="894"/>
      <c r="DS127" s="894"/>
      <c r="DT127" s="894"/>
      <c r="DU127" s="894"/>
      <c r="DV127" s="871" t="s">
        <v>128</v>
      </c>
      <c r="DW127" s="871"/>
      <c r="DX127" s="871"/>
      <c r="DY127" s="871"/>
      <c r="DZ127" s="872"/>
    </row>
    <row r="128" spans="1:130" s="242" customFormat="1" ht="26.25" customHeight="1" thickBot="1">
      <c r="A128" s="873" t="s">
        <v>486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487</v>
      </c>
      <c r="X128" s="875"/>
      <c r="Y128" s="875"/>
      <c r="Z128" s="876"/>
      <c r="AA128" s="877">
        <v>30065</v>
      </c>
      <c r="AB128" s="878"/>
      <c r="AC128" s="878"/>
      <c r="AD128" s="878"/>
      <c r="AE128" s="879"/>
      <c r="AF128" s="880">
        <v>28078</v>
      </c>
      <c r="AG128" s="878"/>
      <c r="AH128" s="878"/>
      <c r="AI128" s="878"/>
      <c r="AJ128" s="879"/>
      <c r="AK128" s="880">
        <v>16466</v>
      </c>
      <c r="AL128" s="878"/>
      <c r="AM128" s="878"/>
      <c r="AN128" s="878"/>
      <c r="AO128" s="879"/>
      <c r="AP128" s="881"/>
      <c r="AQ128" s="882"/>
      <c r="AR128" s="882"/>
      <c r="AS128" s="882"/>
      <c r="AT128" s="883"/>
      <c r="AU128" s="278"/>
      <c r="AV128" s="278"/>
      <c r="AW128" s="278"/>
      <c r="AX128" s="884" t="s">
        <v>488</v>
      </c>
      <c r="AY128" s="885"/>
      <c r="AZ128" s="885"/>
      <c r="BA128" s="885"/>
      <c r="BB128" s="885"/>
      <c r="BC128" s="885"/>
      <c r="BD128" s="885"/>
      <c r="BE128" s="886"/>
      <c r="BF128" s="863" t="s">
        <v>128</v>
      </c>
      <c r="BG128" s="864"/>
      <c r="BH128" s="864"/>
      <c r="BI128" s="864"/>
      <c r="BJ128" s="864"/>
      <c r="BK128" s="864"/>
      <c r="BL128" s="887"/>
      <c r="BM128" s="863">
        <v>15</v>
      </c>
      <c r="BN128" s="864"/>
      <c r="BO128" s="864"/>
      <c r="BP128" s="864"/>
      <c r="BQ128" s="864"/>
      <c r="BR128" s="864"/>
      <c r="BS128" s="887"/>
      <c r="BT128" s="863">
        <v>20</v>
      </c>
      <c r="BU128" s="864"/>
      <c r="BV128" s="864"/>
      <c r="BW128" s="864"/>
      <c r="BX128" s="864"/>
      <c r="BY128" s="864"/>
      <c r="BZ128" s="865"/>
      <c r="CA128" s="279"/>
      <c r="CB128" s="279"/>
      <c r="CC128" s="279"/>
      <c r="CD128" s="279"/>
      <c r="CE128" s="279"/>
      <c r="CF128" s="279"/>
      <c r="CG128" s="276"/>
      <c r="CH128" s="276"/>
      <c r="CI128" s="276"/>
      <c r="CJ128" s="277"/>
      <c r="CK128" s="937"/>
      <c r="CL128" s="938"/>
      <c r="CM128" s="938"/>
      <c r="CN128" s="938"/>
      <c r="CO128" s="939"/>
      <c r="CP128" s="866" t="s">
        <v>489</v>
      </c>
      <c r="CQ128" s="805"/>
      <c r="CR128" s="805"/>
      <c r="CS128" s="805"/>
      <c r="CT128" s="805"/>
      <c r="CU128" s="805"/>
      <c r="CV128" s="805"/>
      <c r="CW128" s="805"/>
      <c r="CX128" s="805"/>
      <c r="CY128" s="805"/>
      <c r="CZ128" s="805"/>
      <c r="DA128" s="805"/>
      <c r="DB128" s="805"/>
      <c r="DC128" s="805"/>
      <c r="DD128" s="805"/>
      <c r="DE128" s="805"/>
      <c r="DF128" s="806"/>
      <c r="DG128" s="867">
        <v>1803</v>
      </c>
      <c r="DH128" s="868"/>
      <c r="DI128" s="868"/>
      <c r="DJ128" s="868"/>
      <c r="DK128" s="868"/>
      <c r="DL128" s="868">
        <v>1193</v>
      </c>
      <c r="DM128" s="868"/>
      <c r="DN128" s="868"/>
      <c r="DO128" s="868"/>
      <c r="DP128" s="868"/>
      <c r="DQ128" s="868">
        <v>592</v>
      </c>
      <c r="DR128" s="868"/>
      <c r="DS128" s="868"/>
      <c r="DT128" s="868"/>
      <c r="DU128" s="868"/>
      <c r="DV128" s="869">
        <v>0</v>
      </c>
      <c r="DW128" s="869"/>
      <c r="DX128" s="869"/>
      <c r="DY128" s="869"/>
      <c r="DZ128" s="870"/>
    </row>
    <row r="129" spans="1:131" s="242" customFormat="1" ht="26.25" customHeight="1">
      <c r="A129" s="851" t="s">
        <v>106</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490</v>
      </c>
      <c r="X129" s="854"/>
      <c r="Y129" s="854"/>
      <c r="Z129" s="855"/>
      <c r="AA129" s="856">
        <v>3780932</v>
      </c>
      <c r="AB129" s="857"/>
      <c r="AC129" s="857"/>
      <c r="AD129" s="857"/>
      <c r="AE129" s="858"/>
      <c r="AF129" s="859">
        <v>3862161</v>
      </c>
      <c r="AG129" s="857"/>
      <c r="AH129" s="857"/>
      <c r="AI129" s="857"/>
      <c r="AJ129" s="858"/>
      <c r="AK129" s="859">
        <v>3977539</v>
      </c>
      <c r="AL129" s="857"/>
      <c r="AM129" s="857"/>
      <c r="AN129" s="857"/>
      <c r="AO129" s="858"/>
      <c r="AP129" s="860"/>
      <c r="AQ129" s="861"/>
      <c r="AR129" s="861"/>
      <c r="AS129" s="861"/>
      <c r="AT129" s="862"/>
      <c r="AU129" s="280"/>
      <c r="AV129" s="280"/>
      <c r="AW129" s="280"/>
      <c r="AX129" s="826" t="s">
        <v>491</v>
      </c>
      <c r="AY129" s="827"/>
      <c r="AZ129" s="827"/>
      <c r="BA129" s="827"/>
      <c r="BB129" s="827"/>
      <c r="BC129" s="827"/>
      <c r="BD129" s="827"/>
      <c r="BE129" s="828"/>
      <c r="BF129" s="846" t="s">
        <v>128</v>
      </c>
      <c r="BG129" s="847"/>
      <c r="BH129" s="847"/>
      <c r="BI129" s="847"/>
      <c r="BJ129" s="847"/>
      <c r="BK129" s="847"/>
      <c r="BL129" s="848"/>
      <c r="BM129" s="846">
        <v>20</v>
      </c>
      <c r="BN129" s="847"/>
      <c r="BO129" s="847"/>
      <c r="BP129" s="847"/>
      <c r="BQ129" s="847"/>
      <c r="BR129" s="847"/>
      <c r="BS129" s="848"/>
      <c r="BT129" s="846">
        <v>30</v>
      </c>
      <c r="BU129" s="849"/>
      <c r="BV129" s="849"/>
      <c r="BW129" s="849"/>
      <c r="BX129" s="849"/>
      <c r="BY129" s="849"/>
      <c r="BZ129" s="850"/>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c r="A130" s="851" t="s">
        <v>492</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493</v>
      </c>
      <c r="X130" s="854"/>
      <c r="Y130" s="854"/>
      <c r="Z130" s="855"/>
      <c r="AA130" s="856">
        <v>541601</v>
      </c>
      <c r="AB130" s="857"/>
      <c r="AC130" s="857"/>
      <c r="AD130" s="857"/>
      <c r="AE130" s="858"/>
      <c r="AF130" s="859">
        <v>634594</v>
      </c>
      <c r="AG130" s="857"/>
      <c r="AH130" s="857"/>
      <c r="AI130" s="857"/>
      <c r="AJ130" s="858"/>
      <c r="AK130" s="859">
        <v>626692</v>
      </c>
      <c r="AL130" s="857"/>
      <c r="AM130" s="857"/>
      <c r="AN130" s="857"/>
      <c r="AO130" s="858"/>
      <c r="AP130" s="860"/>
      <c r="AQ130" s="861"/>
      <c r="AR130" s="861"/>
      <c r="AS130" s="861"/>
      <c r="AT130" s="862"/>
      <c r="AU130" s="280"/>
      <c r="AV130" s="280"/>
      <c r="AW130" s="280"/>
      <c r="AX130" s="826" t="s">
        <v>494</v>
      </c>
      <c r="AY130" s="827"/>
      <c r="AZ130" s="827"/>
      <c r="BA130" s="827"/>
      <c r="BB130" s="827"/>
      <c r="BC130" s="827"/>
      <c r="BD130" s="827"/>
      <c r="BE130" s="828"/>
      <c r="BF130" s="829">
        <v>10.8</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495</v>
      </c>
      <c r="X131" s="837"/>
      <c r="Y131" s="837"/>
      <c r="Z131" s="838"/>
      <c r="AA131" s="839">
        <v>3239331</v>
      </c>
      <c r="AB131" s="840"/>
      <c r="AC131" s="840"/>
      <c r="AD131" s="840"/>
      <c r="AE131" s="841"/>
      <c r="AF131" s="842">
        <v>3227567</v>
      </c>
      <c r="AG131" s="840"/>
      <c r="AH131" s="840"/>
      <c r="AI131" s="840"/>
      <c r="AJ131" s="841"/>
      <c r="AK131" s="842">
        <v>3350847</v>
      </c>
      <c r="AL131" s="840"/>
      <c r="AM131" s="840"/>
      <c r="AN131" s="840"/>
      <c r="AO131" s="841"/>
      <c r="AP131" s="843"/>
      <c r="AQ131" s="844"/>
      <c r="AR131" s="844"/>
      <c r="AS131" s="844"/>
      <c r="AT131" s="845"/>
      <c r="AU131" s="280"/>
      <c r="AV131" s="280"/>
      <c r="AW131" s="280"/>
      <c r="AX131" s="804" t="s">
        <v>496</v>
      </c>
      <c r="AY131" s="805"/>
      <c r="AZ131" s="805"/>
      <c r="BA131" s="805"/>
      <c r="BB131" s="805"/>
      <c r="BC131" s="805"/>
      <c r="BD131" s="805"/>
      <c r="BE131" s="806"/>
      <c r="BF131" s="807">
        <v>20.7</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c r="A132" s="813" t="s">
        <v>497</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498</v>
      </c>
      <c r="W132" s="817"/>
      <c r="X132" s="817"/>
      <c r="Y132" s="817"/>
      <c r="Z132" s="818"/>
      <c r="AA132" s="819">
        <v>12.308930459999999</v>
      </c>
      <c r="AB132" s="820"/>
      <c r="AC132" s="820"/>
      <c r="AD132" s="820"/>
      <c r="AE132" s="821"/>
      <c r="AF132" s="822">
        <v>10.167410930000001</v>
      </c>
      <c r="AG132" s="820"/>
      <c r="AH132" s="820"/>
      <c r="AI132" s="820"/>
      <c r="AJ132" s="821"/>
      <c r="AK132" s="822">
        <v>10.21493969</v>
      </c>
      <c r="AL132" s="820"/>
      <c r="AM132" s="820"/>
      <c r="AN132" s="820"/>
      <c r="AO132" s="821"/>
      <c r="AP132" s="823"/>
      <c r="AQ132" s="824"/>
      <c r="AR132" s="824"/>
      <c r="AS132" s="824"/>
      <c r="AT132" s="825"/>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499</v>
      </c>
      <c r="W133" s="796"/>
      <c r="X133" s="796"/>
      <c r="Y133" s="796"/>
      <c r="Z133" s="797"/>
      <c r="AA133" s="798">
        <v>9.1</v>
      </c>
      <c r="AB133" s="799"/>
      <c r="AC133" s="799"/>
      <c r="AD133" s="799"/>
      <c r="AE133" s="800"/>
      <c r="AF133" s="798">
        <v>10.1</v>
      </c>
      <c r="AG133" s="799"/>
      <c r="AH133" s="799"/>
      <c r="AI133" s="799"/>
      <c r="AJ133" s="800"/>
      <c r="AK133" s="798">
        <v>10.8</v>
      </c>
      <c r="AL133" s="799"/>
      <c r="AM133" s="799"/>
      <c r="AN133" s="799"/>
      <c r="AO133" s="800"/>
      <c r="AP133" s="801"/>
      <c r="AQ133" s="802"/>
      <c r="AR133" s="802"/>
      <c r="AS133" s="802"/>
      <c r="AT133" s="80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ag7i+WWJR2Tv7bnG8oQcglD62XROuWpnv50ruotgMxeoyk6y9EgFfz2L6k6QRI/cA4lHF8AY92QyIvElNNlfeg==" saltValue="DqNQoljV9G9u8dHsU67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500</v>
      </c>
    </row>
    <row r="98" spans="24:120" hidden="1">
      <c r="CS98" s="286"/>
      <c r="CX98" s="286"/>
      <c r="DC98" s="286"/>
      <c r="DH98" s="286"/>
    </row>
    <row r="99" spans="24:120" hidden="1">
      <c r="CS99" s="286"/>
      <c r="CX99" s="286"/>
      <c r="DC99" s="286"/>
      <c r="DH99" s="286"/>
    </row>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sheetData>
  <sheetProtection algorithmName="SHA-512" hashValue="iOnI4+PWQoRQ4T/f3KmOKuyLWW+pHBUIpLdQUzvwA+QtgVXmqA8540dP7nBsC6q8dSwmN2Zxa1ISl5jV8VGejQ==" saltValue="hWYRz/xcYXO6cjkTl63B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4TcOARrZX9ZOgn2Y5FsJ0JVyQW9+lAK+cQezaJ5nBaNiPT1+4x5rgJnWUnotlSExmpOglrmGC1E0meq3MhPTA==" saltValue="IdPVFCoQ8GpemWzagOFMM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501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502</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05" t="s">
        <v>503</v>
      </c>
      <c r="AP7" s="299"/>
      <c r="AQ7" s="300" t="s">
        <v>504</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06"/>
      <c r="AP8" s="305" t="s">
        <v>505</v>
      </c>
      <c r="AQ8" s="306" t="s">
        <v>506</v>
      </c>
      <c r="AR8" s="307" t="s">
        <v>507</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19" t="s">
        <v>508</v>
      </c>
      <c r="AL9" s="1220"/>
      <c r="AM9" s="1220"/>
      <c r="AN9" s="1221"/>
      <c r="AO9" s="308">
        <v>1114276</v>
      </c>
      <c r="AP9" s="308">
        <v>140620</v>
      </c>
      <c r="AQ9" s="309">
        <v>140211</v>
      </c>
      <c r="AR9" s="310">
        <v>0.3</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19" t="s">
        <v>509</v>
      </c>
      <c r="AL10" s="1220"/>
      <c r="AM10" s="1220"/>
      <c r="AN10" s="1221"/>
      <c r="AO10" s="311">
        <v>191624</v>
      </c>
      <c r="AP10" s="311">
        <v>24183</v>
      </c>
      <c r="AQ10" s="312">
        <v>17469</v>
      </c>
      <c r="AR10" s="313">
        <v>38.4</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19" t="s">
        <v>510</v>
      </c>
      <c r="AL11" s="1220"/>
      <c r="AM11" s="1220"/>
      <c r="AN11" s="1221"/>
      <c r="AO11" s="311">
        <v>179379</v>
      </c>
      <c r="AP11" s="311">
        <v>22637</v>
      </c>
      <c r="AQ11" s="312">
        <v>23430</v>
      </c>
      <c r="AR11" s="313">
        <v>-3.4</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19" t="s">
        <v>511</v>
      </c>
      <c r="AL12" s="1220"/>
      <c r="AM12" s="1220"/>
      <c r="AN12" s="1221"/>
      <c r="AO12" s="311" t="s">
        <v>512</v>
      </c>
      <c r="AP12" s="311" t="s">
        <v>512</v>
      </c>
      <c r="AQ12" s="312">
        <v>2927</v>
      </c>
      <c r="AR12" s="313" t="s">
        <v>512</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19" t="s">
        <v>513</v>
      </c>
      <c r="AL13" s="1220"/>
      <c r="AM13" s="1220"/>
      <c r="AN13" s="1221"/>
      <c r="AO13" s="311" t="s">
        <v>512</v>
      </c>
      <c r="AP13" s="311" t="s">
        <v>512</v>
      </c>
      <c r="AQ13" s="312" t="s">
        <v>512</v>
      </c>
      <c r="AR13" s="313" t="s">
        <v>512</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19" t="s">
        <v>514</v>
      </c>
      <c r="AL14" s="1220"/>
      <c r="AM14" s="1220"/>
      <c r="AN14" s="1221"/>
      <c r="AO14" s="311">
        <v>45097</v>
      </c>
      <c r="AP14" s="311">
        <v>5691</v>
      </c>
      <c r="AQ14" s="312">
        <v>6472</v>
      </c>
      <c r="AR14" s="313">
        <v>-12.1</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19" t="s">
        <v>515</v>
      </c>
      <c r="AL15" s="1220"/>
      <c r="AM15" s="1220"/>
      <c r="AN15" s="1221"/>
      <c r="AO15" s="311">
        <v>22703</v>
      </c>
      <c r="AP15" s="311">
        <v>2865</v>
      </c>
      <c r="AQ15" s="312">
        <v>3599</v>
      </c>
      <c r="AR15" s="313">
        <v>-20.399999999999999</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2" t="s">
        <v>516</v>
      </c>
      <c r="AL16" s="1223"/>
      <c r="AM16" s="1223"/>
      <c r="AN16" s="1224"/>
      <c r="AO16" s="311">
        <v>-129078</v>
      </c>
      <c r="AP16" s="311">
        <v>-16290</v>
      </c>
      <c r="AQ16" s="312">
        <v>-14458</v>
      </c>
      <c r="AR16" s="313">
        <v>12.7</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2" t="s">
        <v>187</v>
      </c>
      <c r="AL17" s="1223"/>
      <c r="AM17" s="1223"/>
      <c r="AN17" s="1224"/>
      <c r="AO17" s="311">
        <v>1424001</v>
      </c>
      <c r="AP17" s="311">
        <v>179707</v>
      </c>
      <c r="AQ17" s="312">
        <v>179649</v>
      </c>
      <c r="AR17" s="313">
        <v>0</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517</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518</v>
      </c>
      <c r="AP20" s="319" t="s">
        <v>519</v>
      </c>
      <c r="AQ20" s="320" t="s">
        <v>520</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6" t="s">
        <v>521</v>
      </c>
      <c r="AL21" s="1217"/>
      <c r="AM21" s="1217"/>
      <c r="AN21" s="1218"/>
      <c r="AO21" s="323">
        <v>16.41</v>
      </c>
      <c r="AP21" s="324">
        <v>16.079999999999998</v>
      </c>
      <c r="AQ21" s="325">
        <v>0.33</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6" t="s">
        <v>522</v>
      </c>
      <c r="AL22" s="1217"/>
      <c r="AM22" s="1217"/>
      <c r="AN22" s="1218"/>
      <c r="AO22" s="328">
        <v>96.2</v>
      </c>
      <c r="AP22" s="329">
        <v>96</v>
      </c>
      <c r="AQ22" s="330">
        <v>0.2</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523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524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525</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05" t="s">
        <v>503</v>
      </c>
      <c r="AP30" s="299"/>
      <c r="AQ30" s="300" t="s">
        <v>504</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06"/>
      <c r="AP31" s="305" t="s">
        <v>505</v>
      </c>
      <c r="AQ31" s="306" t="s">
        <v>506</v>
      </c>
      <c r="AR31" s="307" t="s">
        <v>507</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07" t="s">
        <v>526</v>
      </c>
      <c r="AL32" s="1208"/>
      <c r="AM32" s="1208"/>
      <c r="AN32" s="1209"/>
      <c r="AO32" s="338">
        <v>832613</v>
      </c>
      <c r="AP32" s="338">
        <v>105075</v>
      </c>
      <c r="AQ32" s="339">
        <v>107391</v>
      </c>
      <c r="AR32" s="340">
        <v>-2.2000000000000002</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07" t="s">
        <v>527</v>
      </c>
      <c r="AL33" s="1208"/>
      <c r="AM33" s="1208"/>
      <c r="AN33" s="1209"/>
      <c r="AO33" s="338" t="s">
        <v>512</v>
      </c>
      <c r="AP33" s="338" t="s">
        <v>512</v>
      </c>
      <c r="AQ33" s="339">
        <v>130</v>
      </c>
      <c r="AR33" s="340" t="s">
        <v>512</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07" t="s">
        <v>528</v>
      </c>
      <c r="AL34" s="1208"/>
      <c r="AM34" s="1208"/>
      <c r="AN34" s="1209"/>
      <c r="AO34" s="338" t="s">
        <v>512</v>
      </c>
      <c r="AP34" s="338" t="s">
        <v>512</v>
      </c>
      <c r="AQ34" s="339">
        <v>239</v>
      </c>
      <c r="AR34" s="340" t="s">
        <v>512</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07" t="s">
        <v>529</v>
      </c>
      <c r="AL35" s="1208"/>
      <c r="AM35" s="1208"/>
      <c r="AN35" s="1209"/>
      <c r="AO35" s="338">
        <v>42066</v>
      </c>
      <c r="AP35" s="338">
        <v>5309</v>
      </c>
      <c r="AQ35" s="339">
        <v>23019</v>
      </c>
      <c r="AR35" s="340">
        <v>-76.900000000000006</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07" t="s">
        <v>530</v>
      </c>
      <c r="AL36" s="1208"/>
      <c r="AM36" s="1208"/>
      <c r="AN36" s="1209"/>
      <c r="AO36" s="338">
        <v>110700</v>
      </c>
      <c r="AP36" s="338">
        <v>13970</v>
      </c>
      <c r="AQ36" s="339">
        <v>3575</v>
      </c>
      <c r="AR36" s="340">
        <v>290.8</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07" t="s">
        <v>531</v>
      </c>
      <c r="AL37" s="1208"/>
      <c r="AM37" s="1208"/>
      <c r="AN37" s="1209"/>
      <c r="AO37" s="338">
        <v>26</v>
      </c>
      <c r="AP37" s="338">
        <v>3</v>
      </c>
      <c r="AQ37" s="339">
        <v>750</v>
      </c>
      <c r="AR37" s="340">
        <v>-99.6</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0" t="s">
        <v>532</v>
      </c>
      <c r="AL38" s="1211"/>
      <c r="AM38" s="1211"/>
      <c r="AN38" s="1212"/>
      <c r="AO38" s="341">
        <v>40</v>
      </c>
      <c r="AP38" s="341">
        <v>5</v>
      </c>
      <c r="AQ38" s="342">
        <v>17</v>
      </c>
      <c r="AR38" s="330">
        <v>-70.599999999999994</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0" t="s">
        <v>533</v>
      </c>
      <c r="AL39" s="1211"/>
      <c r="AM39" s="1211"/>
      <c r="AN39" s="1212"/>
      <c r="AO39" s="338">
        <v>-16466</v>
      </c>
      <c r="AP39" s="338">
        <v>-2078</v>
      </c>
      <c r="AQ39" s="339">
        <v>-4961</v>
      </c>
      <c r="AR39" s="340">
        <v>-58.1</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07" t="s">
        <v>534</v>
      </c>
      <c r="AL40" s="1208"/>
      <c r="AM40" s="1208"/>
      <c r="AN40" s="1209"/>
      <c r="AO40" s="338">
        <v>-626692</v>
      </c>
      <c r="AP40" s="338">
        <v>-79088</v>
      </c>
      <c r="AQ40" s="339">
        <v>-92273</v>
      </c>
      <c r="AR40" s="340">
        <v>-14.3</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13" t="s">
        <v>298</v>
      </c>
      <c r="AL41" s="1214"/>
      <c r="AM41" s="1214"/>
      <c r="AN41" s="1215"/>
      <c r="AO41" s="338">
        <v>342287</v>
      </c>
      <c r="AP41" s="338">
        <v>43196</v>
      </c>
      <c r="AQ41" s="339">
        <v>37889</v>
      </c>
      <c r="AR41" s="340">
        <v>14</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535</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536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537</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0" t="s">
        <v>503</v>
      </c>
      <c r="AN49" s="1202" t="s">
        <v>538</v>
      </c>
      <c r="AO49" s="1203"/>
      <c r="AP49" s="1203"/>
      <c r="AQ49" s="1203"/>
      <c r="AR49" s="1204"/>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1"/>
      <c r="AN50" s="354" t="s">
        <v>539</v>
      </c>
      <c r="AO50" s="355" t="s">
        <v>540</v>
      </c>
      <c r="AP50" s="356" t="s">
        <v>541</v>
      </c>
      <c r="AQ50" s="357" t="s">
        <v>542</v>
      </c>
      <c r="AR50" s="358" t="s">
        <v>543</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544</v>
      </c>
      <c r="AL51" s="351"/>
      <c r="AM51" s="359">
        <v>1163698</v>
      </c>
      <c r="AN51" s="360">
        <v>138982</v>
      </c>
      <c r="AO51" s="361">
        <v>-4</v>
      </c>
      <c r="AP51" s="362">
        <v>162193</v>
      </c>
      <c r="AQ51" s="363">
        <v>-7.7</v>
      </c>
      <c r="AR51" s="364">
        <v>3.7</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545</v>
      </c>
      <c r="AM52" s="367">
        <v>960444</v>
      </c>
      <c r="AN52" s="368">
        <v>114707</v>
      </c>
      <c r="AO52" s="369">
        <v>27.8</v>
      </c>
      <c r="AP52" s="370">
        <v>79985</v>
      </c>
      <c r="AQ52" s="371">
        <v>-8.8000000000000007</v>
      </c>
      <c r="AR52" s="372">
        <v>36.6</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546</v>
      </c>
      <c r="AL53" s="351"/>
      <c r="AM53" s="359">
        <v>1316758</v>
      </c>
      <c r="AN53" s="360">
        <v>159183</v>
      </c>
      <c r="AO53" s="361">
        <v>14.5</v>
      </c>
      <c r="AP53" s="362">
        <v>168868</v>
      </c>
      <c r="AQ53" s="363">
        <v>4.0999999999999996</v>
      </c>
      <c r="AR53" s="364">
        <v>10.4</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545</v>
      </c>
      <c r="AM54" s="367">
        <v>888565</v>
      </c>
      <c r="AN54" s="368">
        <v>107418</v>
      </c>
      <c r="AO54" s="369">
        <v>-6.4</v>
      </c>
      <c r="AP54" s="370">
        <v>79360</v>
      </c>
      <c r="AQ54" s="371">
        <v>-0.8</v>
      </c>
      <c r="AR54" s="372">
        <v>-5.6</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547</v>
      </c>
      <c r="AL55" s="351"/>
      <c r="AM55" s="359">
        <v>1360285</v>
      </c>
      <c r="AN55" s="360">
        <v>167502</v>
      </c>
      <c r="AO55" s="361">
        <v>5.2</v>
      </c>
      <c r="AP55" s="362">
        <v>202870</v>
      </c>
      <c r="AQ55" s="363">
        <v>20.100000000000001</v>
      </c>
      <c r="AR55" s="364">
        <v>-14.9</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545</v>
      </c>
      <c r="AM56" s="367">
        <v>839064</v>
      </c>
      <c r="AN56" s="368">
        <v>103320</v>
      </c>
      <c r="AO56" s="369">
        <v>-3.8</v>
      </c>
      <c r="AP56" s="370">
        <v>79735</v>
      </c>
      <c r="AQ56" s="371">
        <v>0.5</v>
      </c>
      <c r="AR56" s="372">
        <v>-4.3</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548</v>
      </c>
      <c r="AL57" s="351"/>
      <c r="AM57" s="359">
        <v>1175245</v>
      </c>
      <c r="AN57" s="360">
        <v>146375</v>
      </c>
      <c r="AO57" s="361">
        <v>-12.6</v>
      </c>
      <c r="AP57" s="362">
        <v>167497</v>
      </c>
      <c r="AQ57" s="363">
        <v>-17.399999999999999</v>
      </c>
      <c r="AR57" s="364">
        <v>4.8</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545</v>
      </c>
      <c r="AM58" s="367">
        <v>626163</v>
      </c>
      <c r="AN58" s="368">
        <v>77988</v>
      </c>
      <c r="AO58" s="369">
        <v>-24.5</v>
      </c>
      <c r="AP58" s="370">
        <v>82571</v>
      </c>
      <c r="AQ58" s="371">
        <v>3.6</v>
      </c>
      <c r="AR58" s="372">
        <v>-28.1</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549</v>
      </c>
      <c r="AL59" s="351"/>
      <c r="AM59" s="359">
        <v>1266906</v>
      </c>
      <c r="AN59" s="360">
        <v>159882</v>
      </c>
      <c r="AO59" s="361">
        <v>9.1999999999999993</v>
      </c>
      <c r="AP59" s="362">
        <v>190274</v>
      </c>
      <c r="AQ59" s="363">
        <v>13.6</v>
      </c>
      <c r="AR59" s="364">
        <v>-4.4000000000000004</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545</v>
      </c>
      <c r="AM60" s="367">
        <v>702810</v>
      </c>
      <c r="AN60" s="368">
        <v>88694</v>
      </c>
      <c r="AO60" s="369">
        <v>13.7</v>
      </c>
      <c r="AP60" s="370">
        <v>88584</v>
      </c>
      <c r="AQ60" s="371">
        <v>7.3</v>
      </c>
      <c r="AR60" s="372">
        <v>6.4</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550</v>
      </c>
      <c r="AL61" s="373"/>
      <c r="AM61" s="374">
        <v>1256578</v>
      </c>
      <c r="AN61" s="375">
        <v>154385</v>
      </c>
      <c r="AO61" s="376">
        <v>2.5</v>
      </c>
      <c r="AP61" s="377">
        <v>178340</v>
      </c>
      <c r="AQ61" s="378">
        <v>2.5</v>
      </c>
      <c r="AR61" s="364">
        <v>0</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545</v>
      </c>
      <c r="AM62" s="367">
        <v>803409</v>
      </c>
      <c r="AN62" s="368">
        <v>98425</v>
      </c>
      <c r="AO62" s="369">
        <v>1.4</v>
      </c>
      <c r="AP62" s="370">
        <v>82047</v>
      </c>
      <c r="AQ62" s="371">
        <v>0.4</v>
      </c>
      <c r="AR62" s="372">
        <v>1</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YrxxcxVA7+nJB3cZBrYjdV/65oTlx4CNE4ZWUDc0ElH67ax5BjzL1Pm7LZESkZY9fo60nUtePPySOv9GMLjfRA==" saltValue="d7tZpTQfFipYSTonwxut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552</v>
      </c>
    </row>
    <row r="120" spans="125:125" ht="13.5" hidden="1" customHeight="1"/>
    <row r="121" spans="125:125" ht="13.5" hidden="1" customHeight="1">
      <c r="DU121" s="286"/>
    </row>
  </sheetData>
  <sheetProtection algorithmName="SHA-512" hashValue="c0Jj/RX+eM90AFJpQp4Us56W7YIUbQwCEzJpZcHRlpmYaZ3Z1I05XyCYAt62d2JWmnz3Ts3lLU5ms7ZYUp3rXw==" saltValue="k0UmB/9kE++YgDXcurT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553</v>
      </c>
    </row>
  </sheetData>
  <sheetProtection algorithmName="SHA-512" hashValue="x3/rgCgtsGMRM4tBhJI4ZYJ1xb4SC3bBr4lmqP8TT8kOYNfOPTGNAQNBE7co1StXyw5UPV74UJAaGhteYXUQhw==" saltValue="9Kq2fJabLHFLNbB6NLd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25" t="s">
        <v>3</v>
      </c>
      <c r="D47" s="1225"/>
      <c r="E47" s="1226"/>
      <c r="F47" s="11">
        <v>17</v>
      </c>
      <c r="G47" s="12">
        <v>17.559999999999999</v>
      </c>
      <c r="H47" s="12">
        <v>19.63</v>
      </c>
      <c r="I47" s="12">
        <v>20.73</v>
      </c>
      <c r="J47" s="13">
        <v>20.84</v>
      </c>
    </row>
    <row r="48" spans="2:10" ht="57.75" customHeight="1">
      <c r="B48" s="14"/>
      <c r="C48" s="1227" t="s">
        <v>4</v>
      </c>
      <c r="D48" s="1227"/>
      <c r="E48" s="1228"/>
      <c r="F48" s="15">
        <v>1.45</v>
      </c>
      <c r="G48" s="16">
        <v>1.36</v>
      </c>
      <c r="H48" s="16">
        <v>1.44</v>
      </c>
      <c r="I48" s="16">
        <v>1.28</v>
      </c>
      <c r="J48" s="17">
        <v>1.44</v>
      </c>
    </row>
    <row r="49" spans="2:10" ht="57.75" customHeight="1" thickBot="1">
      <c r="B49" s="18"/>
      <c r="C49" s="1229" t="s">
        <v>5</v>
      </c>
      <c r="D49" s="1229"/>
      <c r="E49" s="1230"/>
      <c r="F49" s="19" t="s">
        <v>559</v>
      </c>
      <c r="G49" s="20" t="s">
        <v>560</v>
      </c>
      <c r="H49" s="20">
        <v>0.86</v>
      </c>
      <c r="I49" s="20">
        <v>0.65</v>
      </c>
      <c r="J49" s="21">
        <v>0.25</v>
      </c>
    </row>
    <row r="50" spans="2:10" ht="13.5" customHeight="1"/>
  </sheetData>
  <sheetProtection algorithmName="SHA-512" hashValue="DJ02OBGqMcMizr7sL84zaMYxoM8wQ1x5prME7s9FSh0LrnSpnv2XvO0+zxRGca9sIKbKB3KWTTOVrkwwpW5YIw==" saltValue="MLQ9oZ3eKGFuktG6dbkH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2021-03-01T04:08:29Z</cp:lastPrinted>
  <dcterms:created xsi:type="dcterms:W3CDTF">2021-02-05T05:08:46Z</dcterms:created>
  <dcterms:modified xsi:type="dcterms:W3CDTF">2021-10-26T05:55:59Z</dcterms:modified>
  <cp:category/>
</cp:coreProperties>
</file>