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2_鹿屋市()\"/>
    </mc:Choice>
  </mc:AlternateContent>
  <workbookProtection workbookAlgorithmName="SHA-512" workbookHashValue="hyTN3ZrxKz/XwPOxNWni7GAlTSGL4LRT0cRwtSapW51nBh6S8koz/MWsPKm2Aw1PTEwPIkU9rcJUyvjJCq1Pfw==" workbookSaltValue="1dtCr7U+gL4BbZIKn6OiEQ=="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<sst xmlns="http://schemas.openxmlformats.org/spreadsheetml/2006/main" count="220" uniqueCount="108">
  <si>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</si>
  <si>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</si>
  <si>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</si>
  <si>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</si>
  <si>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</si>
  <si>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</si>
  <si>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</si>
  <si>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</si>
  <si>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</si>
  <si>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</si>
  <si>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</si>
  <si>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</si>
  <si>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</si>
  <si>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</si>
  <si>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</si>
  <si>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</si>
  <si>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</si>
  <si>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</si>
  <si>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</si>
  <si>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</si>
  <si>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</si>
  <si>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</si>
  <si>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</si>
  <si>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</si>
  <si>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</si>
  <si>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</si>
  <si>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</si>
  <si>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</si>
  <si>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</si>
  <si>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</si>
  <si>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</si>
  <si>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</si>
  <si>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</si>
  <si>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</si>
  <si>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</si>
  <si>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</si>
  <si>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</si>
  <si>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</si>
  <si>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</si>
  <si>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</si>
  <si>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</si>
  <si>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</si>
  <si>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</si>
  <si>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</si>
  <si>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</si>
  <si>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</si>
  <si>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</si>
  <si>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</si>
  <si>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</si>
  <si>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</si>
  <si>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</si>
  <si>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</si>
  <si>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</si>
  <si>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</si>
  <si>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</si>
  <si>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</si>
  <si>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</si>
  <si>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</si>
  <si>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</si>
  <si>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</si>
  <si>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</si>
  <si>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</si>
  <si>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</si>
  <si>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</si>
  <si>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</si>
  <si>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</si>
  <si>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</si>
  <si>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</si>
  <si>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</si>
  <si>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</si>
  <si>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</si>
  <si>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</si>
  <si>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</si>
  <si>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</si>
  <si>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</si>
  <si>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</si>
  <si>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</si>
  <si>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</si>
  <si>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</si>
  <si>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</si>
  <si>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</si>
  <si>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</si>
  <si>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</si>
  <si>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</si>
  <si>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</si>
  <si>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</si>
  <si>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</si>
  <si>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</si>
  <si>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</si>
  <si>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</si>
  <si>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</si>
  <si>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</si>
  <si>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</si>
  <si>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</si>
  <si>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</si>
  <si>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</si>
  <si>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</si>
  <si>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</si>
  <si>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</si>
  <si>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</si>
  <si>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</si>
  <si>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</si>
  <si>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</si>
  <si>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</si>
  <si>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</si>
  <si>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類似団体平均値と同様、高い数値で推移しているため、老朽化が進行している状況は変わらない。
②管路経年化率
　管路全体に占める法定耐用年数を経過している管路が、類似団体平均値と同様、年々上昇傾向にあり、老朽化が進行している状況にある。
③管路更新率
　類似団体平均値より低い水準で推移しており、管路更新が進んでいない状況である。
　今後は、策定済のアセットマネジメント及び平成30年度策定した水道事業ビジョンに基づいて計画的更新を実施していく必要がある。</t>
    <rPh sb="153" eb="155">
      <t>スイイ</t>
    </rPh>
    <rPh sb="160" eb="162">
      <t>カンロ</t>
    </rPh>
    <rPh sb="183" eb="185">
      <t>サクテイ</t>
    </rPh>
    <rPh sb="185" eb="186">
      <t>スミ</t>
    </rPh>
    <rPh sb="197" eb="198">
      <t>オヨ</t>
    </rPh>
    <rPh sb="199" eb="201">
      <t>ヘイセイ</t>
    </rPh>
    <rPh sb="203" eb="205">
      <t>ネンド</t>
    </rPh>
    <rPh sb="205" eb="206">
      <t>サク</t>
    </rPh>
    <phoneticPr fontId="4"/>
  </si>
  <si>
    <t>「有形固定資産減価償却率・管路経年化率」が上昇している中で「企業債残高対給水収益比率」が低く、「経常収支比率」が高いことは、必要な更新投資が進まない中で健全性を維持している状況にあると言える。
　このような中で、将来見込まれる人口減少による給水収益の減少や更新費用の増大に対応するため、策定済のアセットマネジメントにおける更新需要を踏まえ、平成30年度策定した水道事業ビジョンにおける経営戦略（投資・財政計画）に基づき、計画的かつ効率的に老朽化した施設及び管路の更新に取り組む必要がある。</t>
    <rPh sb="106" eb="108">
      <t>ショウライ</t>
    </rPh>
    <rPh sb="108" eb="110">
      <t>ミコ</t>
    </rPh>
    <rPh sb="113" eb="115">
      <t>ジンコウ</t>
    </rPh>
    <rPh sb="115" eb="117">
      <t>ゲンショウ</t>
    </rPh>
    <rPh sb="120" eb="122">
      <t>キュウスイ</t>
    </rPh>
    <rPh sb="122" eb="124">
      <t>シュウエキ</t>
    </rPh>
    <rPh sb="125" eb="127">
      <t>ゲンショウ</t>
    </rPh>
    <rPh sb="128" eb="130">
      <t>コウシン</t>
    </rPh>
    <rPh sb="130" eb="132">
      <t>ヒヨウ</t>
    </rPh>
    <rPh sb="133" eb="135">
      <t>ゾウダイ</t>
    </rPh>
    <rPh sb="136" eb="138">
      <t>タイオウ</t>
    </rPh>
    <rPh sb="143" eb="145">
      <t>サクテイ</t>
    </rPh>
    <rPh sb="145" eb="146">
      <t>スミ</t>
    </rPh>
    <rPh sb="219" eb="222">
      <t>ロウキュウカ</t>
    </rPh>
    <rPh sb="226" eb="227">
      <t>オヨ</t>
    </rPh>
    <rPh sb="228" eb="230">
      <t>カンロ</t>
    </rPh>
    <phoneticPr fontId="4"/>
  </si>
  <si>
    <t>①経常収支比率
　事業の主な財源となる給水収益は、平成29年度の簡易水道統合により一時的に増加したが平成30年度は減少しており、今後も減少が見込まれる。そのようなことから、高い水準を維持するためにも民間委託の検討や施設統廃合等による更なるコスト縮減が必要である。
②累積欠損金比率
　累積欠損金はなし。
③流動比率
　類似団体の平均値よりも高い水準で推移しており、短期的な債務に対し、支払能力は十分あると言える。
④企業債残高対給水収益比率
　類似団体の平均値と比較すると低い水準にある。その要因としては、必要な更新投資の先送りや大型事業がなかったことで資金残が年々増加し財源に余裕があったため、特に直近5年は企業債の借入を行う必要がなかったこと等が考えられる。
⑤料金回収率
　類似団体の平均値よりも高い水準で推移しているが、人口減少等により今後も水需要の減少が見込まれることから、引き続き経費削減に努めていく必要がある。
⑥給水原価
　類似団体の平均値よりも低い水準で推移しているが、今後も水需要の減少が見込まれることから、引き続き経費縮減等により、同原価の抑制に努めていく必要がある。
⑦施設利用率
　類似団体の平均値よりも高い水準で推移しており、概ね適正な施設規模といえるが、今後においては施設の統廃合や配水系統の見直し等による維持管理経費の縮減を図り、効率的な経営を検討する必要がある。
⑧有収率
　類似団体の平均値よりも低い水準で推移している。その原因である不明水量が増加していることから、その要因と推測される特定できない漏水量を減らすための対策を強化する必要がある。
　</t>
    <rPh sb="50" eb="52">
      <t>ヘイセイ</t>
    </rPh>
    <rPh sb="54" eb="56">
      <t>ネンド</t>
    </rPh>
    <rPh sb="57" eb="59">
      <t>ゲンショウ</t>
    </rPh>
    <rPh sb="99" eb="101">
      <t>ミンカン</t>
    </rPh>
    <rPh sb="101" eb="103">
      <t>イタク</t>
    </rPh>
    <rPh sb="104" eb="106">
      <t>ケントウ</t>
    </rPh>
    <rPh sb="107" eb="109">
      <t>シセツ</t>
    </rPh>
    <rPh sb="109" eb="112">
      <t>トウハイゴウ</t>
    </rPh>
    <rPh sb="112" eb="113">
      <t>トウ</t>
    </rPh>
    <rPh sb="116" eb="117">
      <t>サラ</t>
    </rPh>
    <rPh sb="125" eb="127">
      <t>ヒツヨウ</t>
    </rPh>
    <rPh sb="133" eb="135">
      <t>ルイセキ</t>
    </rPh>
    <rPh sb="135" eb="137">
      <t>ケッソン</t>
    </rPh>
    <rPh sb="137" eb="138">
      <t>キン</t>
    </rPh>
    <rPh sb="138" eb="140">
      <t>ヒリツ</t>
    </rPh>
    <rPh sb="142" eb="144">
      <t>ルイセキ</t>
    </rPh>
    <rPh sb="144" eb="146">
      <t>ケッソン</t>
    </rPh>
    <rPh sb="146" eb="147">
      <t>キン</t>
    </rPh>
    <rPh sb="258" eb="260">
      <t>トウシ</t>
    </rPh>
    <rPh sb="267" eb="269">
      <t>ジギョウ</t>
    </rPh>
    <rPh sb="277" eb="279">
      <t>シキン</t>
    </rPh>
    <rPh sb="279" eb="280">
      <t>ザン</t>
    </rPh>
    <rPh sb="281" eb="283">
      <t>ネンネン</t>
    </rPh>
    <rPh sb="283" eb="285">
      <t>ゾウカ</t>
    </rPh>
    <rPh sb="286" eb="288">
      <t>ザイゲン</t>
    </rPh>
    <rPh sb="289" eb="291">
      <t>ヨユウ</t>
    </rPh>
    <rPh sb="298" eb="299">
      <t>トク</t>
    </rPh>
    <rPh sb="300" eb="302">
      <t>チョッキン</t>
    </rPh>
    <rPh sb="303" eb="304">
      <t>ネン</t>
    </rPh>
    <rPh sb="305" eb="307">
      <t>キギョウ</t>
    </rPh>
    <rPh sb="307" eb="308">
      <t>サイ</t>
    </rPh>
    <rPh sb="309" eb="310">
      <t>カ</t>
    </rPh>
    <rPh sb="310" eb="311">
      <t>イ</t>
    </rPh>
    <rPh sb="312" eb="313">
      <t>オコナ</t>
    </rPh>
    <rPh sb="314" eb="316">
      <t>ヒツヨウ</t>
    </rPh>
    <rPh sb="323" eb="324">
      <t>トウ</t>
    </rPh>
    <rPh sb="325" eb="326">
      <t>カンガ</t>
    </rPh>
    <rPh sb="564" eb="565">
      <t>トウ</t>
    </rPh>
    <rPh sb="568" eb="570">
      <t>イジ</t>
    </rPh>
    <rPh sb="570" eb="572">
      <t>カンリ</t>
    </rPh>
    <rPh sb="572" eb="574">
      <t>ケイヒ</t>
    </rPh>
    <rPh sb="575" eb="577">
      <t>シュクゲン</t>
    </rPh>
    <rPh sb="578" eb="579">
      <t>ハカ</t>
    </rPh>
    <rPh sb="630" eb="632">
      <t>ゲンイン</t>
    </rPh>
    <rPh sb="635" eb="637">
      <t>フメイ</t>
    </rPh>
    <rPh sb="637" eb="639">
      <t>スイリョウ</t>
    </rPh>
    <rPh sb="640" eb="642">
      <t>ゾウカ</t>
    </rPh>
    <rPh sb="653" eb="655">
      <t>ヨウイン</t>
    </rPh>
    <rPh sb="656" eb="658">
      <t>スイソク</t>
    </rPh>
    <rPh sb="661" eb="663">
      <t>トクテイ</t>
    </rPh>
    <rPh sb="667" eb="669">
      <t>ロウスイ</t>
    </rPh>
    <rPh sb="669" eb="670">
      <t>リョウ</t>
    </rPh>
    <rPh sb="671" eb="672">
      <t>ヘ</t>
    </rPh>
    <rPh sb="677" eb="679">
      <t>タイサク</t>
    </rPh>
    <rPh sb="680" eb="682">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</si>
</sst>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0.57999999999999996</c:v>
                </c:pt>
                <c:pt idx="1">
                  <c:v>0.63</c:v>
                </c:pt>
                <c:pt idx="2">
                  <c:v>0.48</c:v>
                </c:pt>
                <c:pt idx="3">
                  <c:v>0.28999999999999998</c:v>
                </c:pt>
                <c:pt idx="4">
                  <c:v>0.33</c:v>
                </c:pt>
              </c:numCache>
            </c:numRef>
          </c:val>
          <c:extLst>
            <c:ext xmlns:c16="http://schemas.microsoft.com/office/drawing/2014/chart" uri="{C3380CC4-5D6E-409C-BE32-E72D297353CC}">
              <c16:uniqueId val="{00000000-C3BB-4649-9FC9-CE10AB649AA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C3BB-4649-9FC9-CE10AB649AA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75.41</c:v>
                </c:pt>
                <c:pt idx="1">
                  <c:v>75.14</c:v>
                </c:pt>
                <c:pt idx="2">
                  <c:v>75.36</c:v>
                </c:pt>
                <c:pt idx="3">
                  <c:v>77.3</c:v>
                </c:pt>
                <c:pt idx="4">
                  <c:v>79.16</c:v>
                </c:pt>
              </c:numCache>
            </c:numRef>
          </c:val>
          <c:extLst>
            <c:ext xmlns:c16="http://schemas.microsoft.com/office/drawing/2014/chart" uri="{C3380CC4-5D6E-409C-BE32-E72D297353CC}">
              <c16:uniqueId val="{00000000-22F0-4614-8E3A-795E0608B2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22F0-4614-8E3A-795E0608B2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85.81</c:v>
                </c:pt>
                <c:pt idx="1">
                  <c:v>86.24</c:v>
                </c:pt>
                <c:pt idx="2">
                  <c:v>86.5</c:v>
                </c:pt>
                <c:pt idx="3">
                  <c:v>81.09</c:v>
                </c:pt>
                <c:pt idx="4">
                  <c:v>79.58</c:v>
                </c:pt>
              </c:numCache>
            </c:numRef>
          </c:val>
          <c:extLst>
            <c:ext xmlns:c16="http://schemas.microsoft.com/office/drawing/2014/chart" uri="{C3380CC4-5D6E-409C-BE32-E72D297353CC}">
              <c16:uniqueId val="{00000000-0AE3-43EF-9FA9-5DC4A733C1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0AE3-43EF-9FA9-5DC4A733C1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125.97</c:v>
                </c:pt>
                <c:pt idx="1">
                  <c:v>129.96</c:v>
                </c:pt>
                <c:pt idx="2">
                  <c:v>128.94999999999999</c:v>
                </c:pt>
                <c:pt idx="3">
                  <c:v>124.5</c:v>
                </c:pt>
                <c:pt idx="4">
                  <c:v>125.98</c:v>
                </c:pt>
              </c:numCache>
            </c:numRef>
          </c:val>
          <c:extLst>
            <c:ext xmlns:c16="http://schemas.microsoft.com/office/drawing/2014/chart" uri="{C3380CC4-5D6E-409C-BE32-E72D297353CC}">
              <c16:uniqueId val="{00000000-28CF-4732-9E22-8AB11D6256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28CF-4732-9E22-8AB11D6256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48.53</c:v>
                </c:pt>
                <c:pt idx="1">
                  <c:v>49.62</c:v>
                </c:pt>
                <c:pt idx="2">
                  <c:v>50.41</c:v>
                </c:pt>
                <c:pt idx="3">
                  <c:v>50.18</c:v>
                </c:pt>
                <c:pt idx="4">
                  <c:v>51.7</c:v>
                </c:pt>
              </c:numCache>
            </c:numRef>
          </c:val>
          <c:extLst>
            <c:ext xmlns:c16="http://schemas.microsoft.com/office/drawing/2014/chart" uri="{C3380CC4-5D6E-409C-BE32-E72D297353CC}">
              <c16:uniqueId val="{00000000-96D5-4E5C-8945-20C9B4258E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96D5-4E5C-8945-20C9B4258E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10.85</c:v>
                </c:pt>
                <c:pt idx="1">
                  <c:v>11.38</c:v>
                </c:pt>
                <c:pt idx="2">
                  <c:v>15.46</c:v>
                </c:pt>
                <c:pt idx="3">
                  <c:v>18.239999999999998</c:v>
                </c:pt>
                <c:pt idx="4">
                  <c:v>22.63</c:v>
                </c:pt>
              </c:numCache>
            </c:numRef>
          </c:val>
          <c:extLst>
            <c:ext xmlns:c16="http://schemas.microsoft.com/office/drawing/2014/chart" uri="{C3380CC4-5D6E-409C-BE32-E72D297353CC}">
              <c16:uniqueId val="{00000000-0437-4B52-A539-8D83F0FCA0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437-4B52-A539-8D83F0FCA0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B3-4127-A869-D48A448D84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AEB3-4127-A869-D48A448D84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786.67</c:v>
                </c:pt>
                <c:pt idx="1">
                  <c:v>863.65</c:v>
                </c:pt>
                <c:pt idx="2">
                  <c:v>922.52</c:v>
                </c:pt>
                <c:pt idx="3">
                  <c:v>953.09</c:v>
                </c:pt>
                <c:pt idx="4">
                  <c:v>1242.95</c:v>
                </c:pt>
              </c:numCache>
            </c:numRef>
          </c:val>
          <c:extLst>
            <c:ext xmlns:c16="http://schemas.microsoft.com/office/drawing/2014/chart" uri="{C3380CC4-5D6E-409C-BE32-E72D297353CC}">
              <c16:uniqueId val="{00000000-0F34-413A-83B0-143EDC8F48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0F34-413A-83B0-143EDC8F48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179.31</c:v>
                </c:pt>
                <c:pt idx="1">
                  <c:v>170.81</c:v>
                </c:pt>
                <c:pt idx="2">
                  <c:v>162.16</c:v>
                </c:pt>
                <c:pt idx="3">
                  <c:v>174.34</c:v>
                </c:pt>
                <c:pt idx="4">
                  <c:v>164.01</c:v>
                </c:pt>
              </c:numCache>
            </c:numRef>
          </c:val>
          <c:extLst>
            <c:ext xmlns:c16="http://schemas.microsoft.com/office/drawing/2014/chart" uri="{C3380CC4-5D6E-409C-BE32-E72D297353CC}">
              <c16:uniqueId val="{00000000-3349-433D-98FF-672DB702AB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3349-433D-98FF-672DB702AB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123.09</c:v>
                </c:pt>
                <c:pt idx="1">
                  <c:v>124.89</c:v>
                </c:pt>
                <c:pt idx="2">
                  <c:v>124.62</c:v>
                </c:pt>
                <c:pt idx="3">
                  <c:v>120.95</c:v>
                </c:pt>
                <c:pt idx="4">
                  <c:v>117.68</c:v>
                </c:pt>
              </c:numCache>
            </c:numRef>
          </c:val>
          <c:extLst>
            <c:ext xmlns:c16="http://schemas.microsoft.com/office/drawing/2014/chart" uri="{C3380CC4-5D6E-409C-BE32-E72D297353CC}">
              <c16:uniqueId val="{00000000-3360-4EEF-B9D6-309F2B96AA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3360-4EEF-B9D6-309F2B96AA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119.94</c:v>
                </c:pt>
                <c:pt idx="1">
                  <c:v>118.17</c:v>
                </c:pt>
                <c:pt idx="2">
                  <c:v>118.47</c:v>
                </c:pt>
                <c:pt idx="3">
                  <c:v>122.52</c:v>
                </c:pt>
                <c:pt idx="4">
                  <c:v>126.02</c:v>
                </c:pt>
              </c:numCache>
            </c:numRef>
          </c:val>
          <c:extLst>
            <c:ext xmlns:c16="http://schemas.microsoft.com/office/drawing/2014/chart" uri="{C3380CC4-5D6E-409C-BE32-E72D297353CC}">
              <c16:uniqueId val="{00000000-812A-4648-8384-3BB9E59390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12A-4648-8384-3BB9E59390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鹿屋市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103665</v>
      </c>
      <c r="AM8" s="60"/>
      <c r="AN8" s="60"/>
      <c r="AO8" s="60"/>
      <c r="AP8" s="60"/>
      <c r="AQ8" s="60"/>
      <c r="AR8" s="60"/>
      <c r="AS8" s="60"/>
      <c r="AT8" s="51">
        <f>データ!$S$6</f>
        <v>448.15</v>
      </c>
      <c r="AU8" s="52"/>
      <c r="AV8" s="52"/>
      <c r="AW8" s="52"/>
      <c r="AX8" s="52"/>
      <c r="AY8" s="52"/>
      <c r="AZ8" s="52"/>
      <c r="BA8" s="52"/>
      <c r="BB8" s="53">
        <f>データ!$T$6</f>
        <v>231.32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81.709999999999994</v>
      </c>
      <c r="J10" s="52"/>
      <c r="K10" s="52"/>
      <c r="L10" s="52"/>
      <c r="M10" s="52"/>
      <c r="N10" s="52"/>
      <c r="O10" s="63"/>
      <c r="P10" s="53">
        <f>データ!$P$6</f>
        <v>95.36</v>
      </c>
      <c r="Q10" s="53"/>
      <c r="R10" s="53"/>
      <c r="S10" s="53"/>
      <c r="T10" s="53"/>
      <c r="U10" s="53"/>
      <c r="V10" s="53"/>
      <c r="W10" s="60">
        <f>データ!$Q$6</f>
        <v>2754</v>
      </c>
      <c r="X10" s="60"/>
      <c r="Y10" s="60"/>
      <c r="Z10" s="60"/>
      <c r="AA10" s="60"/>
      <c r="AB10" s="60"/>
      <c r="AC10" s="60"/>
      <c r="AD10" s="2"/>
      <c r="AE10" s="2"/>
      <c r="AF10" s="2"/>
      <c r="AG10" s="2"/>
      <c r="AH10" s="4"/>
      <c r="AI10" s="4"/>
      <c r="AJ10" s="4"/>
      <c r="AK10" s="4"/>
      <c r="AL10" s="60">
        <f>データ!$U$6</f>
        <v>97647</v>
      </c>
      <c r="AM10" s="60"/>
      <c r="AN10" s="60"/>
      <c r="AO10" s="60"/>
      <c r="AP10" s="60"/>
      <c r="AQ10" s="60"/>
      <c r="AR10" s="60"/>
      <c r="AS10" s="60"/>
      <c r="AT10" s="51">
        <f>データ!$V$6</f>
        <v>238.59</v>
      </c>
      <c r="AU10" s="52"/>
      <c r="AV10" s="52"/>
      <c r="AW10" s="52"/>
      <c r="AX10" s="52"/>
      <c r="AY10" s="52"/>
      <c r="AZ10" s="52"/>
      <c r="BA10" s="52"/>
      <c r="BB10" s="53">
        <f>データ!$W$6</f>
        <v>409.27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3KPpV/AZTFHQGfKRKmY616JhM3S+ujcoOIyzl5DIy2sGsieIFilPPRQV4M92cVTkBkYbI43bL3qqkUy1jFHKw==" saltValue="8ekmmhPORtkWHwqJl+DD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462039</v>
      </c>
      <c r="D6" s="34">
        <f t="shared" si="3"/>
        <v>46</v>
      </c>
      <c r="E6" s="34">
        <f t="shared" si="3"/>
        <v>1</v>
      </c>
      <c r="F6" s="34">
        <f t="shared" si="3"/>
        <v>0</v>
      </c>
      <c r="G6" s="34">
        <f t="shared" si="3"/>
        <v>1</v>
      </c>
      <c r="H6" s="34" t="str">
        <f t="shared" si="3"/>
        <v>鹿児島県　鹿屋市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81.709999999999994</v>
      </c>
      <c r="P6" s="35">
        <f t="shared" si="3"/>
        <v>95.36</v>
      </c>
      <c r="Q6" s="35">
        <f t="shared" si="3"/>
        <v>2754</v>
      </c>
      <c r="R6" s="35">
        <f t="shared" si="3"/>
        <v>103665</v>
      </c>
      <c r="S6" s="35">
        <f t="shared" si="3"/>
        <v>448.15</v>
      </c>
      <c r="T6" s="35">
        <f t="shared" si="3"/>
        <v>231.32</v>
      </c>
      <c r="U6" s="35">
        <f t="shared" si="3"/>
        <v>97647</v>
      </c>
      <c r="V6" s="35">
        <f t="shared" si="3"/>
        <v>238.59</v>
      </c>
      <c r="W6" s="35">
        <f t="shared" si="3"/>
        <v>409.27</v>
      </c>
      <c r="X6" s="36">
        <f>IF(X7="",NA(),X7)</f>
        <v>125.97</v>
      </c>
      <c r="Y6" s="36">
        <f t="shared" ref="Y6:AG6" si="4">IF(Y7="",NA(),Y7)</f>
        <v>129.96</v>
      </c>
      <c r="Z6" s="36">
        <f t="shared" si="4"/>
        <v>128.94999999999999</v>
      </c>
      <c r="AA6" s="36">
        <f t="shared" si="4"/>
        <v>124.5</v>
      </c>
      <c r="AB6" s="36">
        <f t="shared" si="4"/>
        <v>125.98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786.67</v>
      </c>
      <c r="AU6" s="36">
        <f t="shared" ref="AU6:BC6" si="6">IF(AU7="",NA(),AU7)</f>
        <v>863.65</v>
      </c>
      <c r="AV6" s="36">
        <f t="shared" si="6"/>
        <v>922.52</v>
      </c>
      <c r="AW6" s="36">
        <f t="shared" si="6"/>
        <v>953.09</v>
      </c>
      <c r="AX6" s="36">
        <f t="shared" si="6"/>
        <v>1242.95</v>
      </c>
      <c r="AY6" s="36">
        <f t="shared" si="6"/>
        <v>335.95</v>
      </c>
      <c r="AZ6" s="36">
        <f t="shared" si="6"/>
        <v>346.59</v>
      </c>
      <c r="BA6" s="36">
        <f t="shared" si="6"/>
        <v>357.82</v>
      </c>
      <c r="BB6" s="36">
        <f t="shared" si="6"/>
        <v>355.5</v>
      </c>
      <c r="BC6" s="36">
        <f t="shared" si="6"/>
        <v>349.83</v>
      </c>
      <c r="BD6" s="35" t="str">
        <f>IF(BD7="","",IF(BD7="-","【-】","【"&amp;SUBSTITUTE(TEXT(BD7,"#,##0.00"),"-","△")&amp;"】"))</f>
        <v>【261.93】</v>
      </c>
      <c r="BE6" s="36">
        <f>IF(BE7="",NA(),BE7)</f>
        <v>179.31</v>
      </c>
      <c r="BF6" s="36">
        <f t="shared" ref="BF6:BN6" si="7">IF(BF7="",NA(),BF7)</f>
        <v>170.81</v>
      </c>
      <c r="BG6" s="36">
        <f t="shared" si="7"/>
        <v>162.16</v>
      </c>
      <c r="BH6" s="36">
        <f t="shared" si="7"/>
        <v>174.34</v>
      </c>
      <c r="BI6" s="36">
        <f t="shared" si="7"/>
        <v>164.01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123.09</v>
      </c>
      <c r="BQ6" s="36">
        <f t="shared" ref="BQ6:BY6" si="8">IF(BQ7="",NA(),BQ7)</f>
        <v>124.89</v>
      </c>
      <c r="BR6" s="36">
        <f t="shared" si="8"/>
        <v>124.62</v>
      </c>
      <c r="BS6" s="36">
        <f t="shared" si="8"/>
        <v>120.95</v>
      </c>
      <c r="BT6" s="36">
        <f t="shared" si="8"/>
        <v>117.68</v>
      </c>
      <c r="BU6" s="36">
        <f t="shared" si="8"/>
        <v>105.21</v>
      </c>
      <c r="BV6" s="36">
        <f t="shared" si="8"/>
        <v>105.71</v>
      </c>
      <c r="BW6" s="36">
        <f t="shared" si="8"/>
        <v>106.01</v>
      </c>
      <c r="BX6" s="36">
        <f t="shared" si="8"/>
        <v>104.57</v>
      </c>
      <c r="BY6" s="36">
        <f t="shared" si="8"/>
        <v>103.54</v>
      </c>
      <c r="BZ6" s="35" t="str">
        <f>IF(BZ7="","",IF(BZ7="-","【-】","【"&amp;SUBSTITUTE(TEXT(BZ7,"#,##0.00"),"-","△")&amp;"】"))</f>
        <v>【103.91】</v>
      </c>
      <c r="CA6" s="36">
        <f>IF(CA7="",NA(),CA7)</f>
        <v>119.94</v>
      </c>
      <c r="CB6" s="36">
        <f t="shared" ref="CB6:CJ6" si="9">IF(CB7="",NA(),CB7)</f>
        <v>118.17</v>
      </c>
      <c r="CC6" s="36">
        <f t="shared" si="9"/>
        <v>118.47</v>
      </c>
      <c r="CD6" s="36">
        <f t="shared" si="9"/>
        <v>122.52</v>
      </c>
      <c r="CE6" s="36">
        <f t="shared" si="9"/>
        <v>126.02</v>
      </c>
      <c r="CF6" s="36">
        <f t="shared" si="9"/>
        <v>162.59</v>
      </c>
      <c r="CG6" s="36">
        <f t="shared" si="9"/>
        <v>162.15</v>
      </c>
      <c r="CH6" s="36">
        <f t="shared" si="9"/>
        <v>162.24</v>
      </c>
      <c r="CI6" s="36">
        <f t="shared" si="9"/>
        <v>165.47</v>
      </c>
      <c r="CJ6" s="36">
        <f t="shared" si="9"/>
        <v>167.46</v>
      </c>
      <c r="CK6" s="35" t="str">
        <f>IF(CK7="","",IF(CK7="-","【-】","【"&amp;SUBSTITUTE(TEXT(CK7,"#,##0.00"),"-","△")&amp;"】"))</f>
        <v>【167.11】</v>
      </c>
      <c r="CL6" s="36">
        <f>IF(CL7="",NA(),CL7)</f>
        <v>75.41</v>
      </c>
      <c r="CM6" s="36">
        <f t="shared" ref="CM6:CU6" si="10">IF(CM7="",NA(),CM7)</f>
        <v>75.14</v>
      </c>
      <c r="CN6" s="36">
        <f t="shared" si="10"/>
        <v>75.36</v>
      </c>
      <c r="CO6" s="36">
        <f t="shared" si="10"/>
        <v>77.3</v>
      </c>
      <c r="CP6" s="36">
        <f t="shared" si="10"/>
        <v>79.16</v>
      </c>
      <c r="CQ6" s="36">
        <f t="shared" si="10"/>
        <v>59.17</v>
      </c>
      <c r="CR6" s="36">
        <f t="shared" si="10"/>
        <v>59.34</v>
      </c>
      <c r="CS6" s="36">
        <f t="shared" si="10"/>
        <v>59.11</v>
      </c>
      <c r="CT6" s="36">
        <f t="shared" si="10"/>
        <v>59.74</v>
      </c>
      <c r="CU6" s="36">
        <f t="shared" si="10"/>
        <v>59.46</v>
      </c>
      <c r="CV6" s="35" t="str">
        <f>IF(CV7="","",IF(CV7="-","【-】","【"&amp;SUBSTITUTE(TEXT(CV7,"#,##0.00"),"-","△")&amp;"】"))</f>
        <v>【60.27】</v>
      </c>
      <c r="CW6" s="36">
        <f>IF(CW7="",NA(),CW7)</f>
        <v>85.81</v>
      </c>
      <c r="CX6" s="36">
        <f t="shared" ref="CX6:DF6" si="11">IF(CX7="",NA(),CX7)</f>
        <v>86.24</v>
      </c>
      <c r="CY6" s="36">
        <f t="shared" si="11"/>
        <v>86.5</v>
      </c>
      <c r="CZ6" s="36">
        <f t="shared" si="11"/>
        <v>81.09</v>
      </c>
      <c r="DA6" s="36">
        <f t="shared" si="11"/>
        <v>79.58</v>
      </c>
      <c r="DB6" s="36">
        <f t="shared" si="11"/>
        <v>87.6</v>
      </c>
      <c r="DC6" s="36">
        <f t="shared" si="11"/>
        <v>87.74</v>
      </c>
      <c r="DD6" s="36">
        <f t="shared" si="11"/>
        <v>87.91</v>
      </c>
      <c r="DE6" s="36">
        <f t="shared" si="11"/>
        <v>87.28</v>
      </c>
      <c r="DF6" s="36">
        <f t="shared" si="11"/>
        <v>87.41</v>
      </c>
      <c r="DG6" s="35" t="str">
        <f>IF(DG7="","",IF(DG7="-","【-】","【"&amp;SUBSTITUTE(TEXT(DG7,"#,##0.00"),"-","△")&amp;"】"))</f>
        <v>【89.92】</v>
      </c>
      <c r="DH6" s="36">
        <f>IF(DH7="",NA(),DH7)</f>
        <v>48.53</v>
      </c>
      <c r="DI6" s="36">
        <f t="shared" ref="DI6:DQ6" si="12">IF(DI7="",NA(),DI7)</f>
        <v>49.62</v>
      </c>
      <c r="DJ6" s="36">
        <f t="shared" si="12"/>
        <v>50.41</v>
      </c>
      <c r="DK6" s="36">
        <f t="shared" si="12"/>
        <v>50.18</v>
      </c>
      <c r="DL6" s="36">
        <f t="shared" si="12"/>
        <v>51.7</v>
      </c>
      <c r="DM6" s="36">
        <f t="shared" si="12"/>
        <v>45.25</v>
      </c>
      <c r="DN6" s="36">
        <f t="shared" si="12"/>
        <v>46.27</v>
      </c>
      <c r="DO6" s="36">
        <f t="shared" si="12"/>
        <v>46.88</v>
      </c>
      <c r="DP6" s="36">
        <f t="shared" si="12"/>
        <v>46.94</v>
      </c>
      <c r="DQ6" s="36">
        <f t="shared" si="12"/>
        <v>47.62</v>
      </c>
      <c r="DR6" s="35" t="str">
        <f>IF(DR7="","",IF(DR7="-","【-】","【"&amp;SUBSTITUTE(TEXT(DR7,"#,##0.00"),"-","△")&amp;"】"))</f>
        <v>【48.85】</v>
      </c>
      <c r="DS6" s="36">
        <f>IF(DS7="",NA(),DS7)</f>
        <v>10.85</v>
      </c>
      <c r="DT6" s="36">
        <f t="shared" ref="DT6:EB6" si="13">IF(DT7="",NA(),DT7)</f>
        <v>11.38</v>
      </c>
      <c r="DU6" s="36">
        <f t="shared" si="13"/>
        <v>15.46</v>
      </c>
      <c r="DV6" s="36">
        <f t="shared" si="13"/>
        <v>18.239999999999998</v>
      </c>
      <c r="DW6" s="36">
        <f t="shared" si="13"/>
        <v>22.63</v>
      </c>
      <c r="DX6" s="36">
        <f t="shared" si="13"/>
        <v>10.71</v>
      </c>
      <c r="DY6" s="36">
        <f t="shared" si="13"/>
        <v>10.93</v>
      </c>
      <c r="DZ6" s="36">
        <f t="shared" si="13"/>
        <v>13.39</v>
      </c>
      <c r="EA6" s="36">
        <f t="shared" si="13"/>
        <v>14.48</v>
      </c>
      <c r="EB6" s="36">
        <f t="shared" si="13"/>
        <v>16.27</v>
      </c>
      <c r="EC6" s="35" t="str">
        <f>IF(EC7="","",IF(EC7="-","【-】","【"&amp;SUBSTITUTE(TEXT(EC7,"#,##0.00"),"-","△")&amp;"】"))</f>
        <v>【17.80】</v>
      </c>
      <c r="ED6" s="36">
        <f>IF(ED7="",NA(),ED7)</f>
        <v>0.57999999999999996</v>
      </c>
      <c r="EE6" s="36">
        <f t="shared" ref="EE6:EM6" si="14">IF(EE7="",NA(),EE7)</f>
        <v>0.63</v>
      </c>
      <c r="EF6" s="36">
        <f t="shared" si="14"/>
        <v>0.48</v>
      </c>
      <c r="EG6" s="36">
        <f t="shared" si="14"/>
        <v>0.28999999999999998</v>
      </c>
      <c r="EH6" s="36">
        <f t="shared" si="14"/>
        <v>0.33</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462039</v>
      </c>
      <c r="D7" s="38">
        <v>46</v>
      </c>
      <c r="E7" s="38">
        <v>1</v>
      </c>
      <c r="F7" s="38">
        <v>0</v>
      </c>
      <c r="G7" s="38">
        <v>1</v>
      </c>
      <c r="H7" s="38" t="s">
        <v>93</v>
      </c>
      <c r="I7" s="38" t="s">
        <v>94</v>
      </c>
      <c r="J7" s="38" t="s">
        <v>95</v>
      </c>
      <c r="K7" s="38" t="s">
        <v>96</v>
      </c>
      <c r="L7" s="38" t="s">
        <v>97</v>
      </c>
      <c r="M7" s="38" t="s">
        <v>98</v>
      </c>
      <c r="N7" s="39" t="s">
        <v>99</v>
      </c>
      <c r="O7" s="39">
        <v>81.709999999999994</v>
      </c>
      <c r="P7" s="39">
        <v>95.36</v>
      </c>
      <c r="Q7" s="39">
        <v>2754</v>
      </c>
      <c r="R7" s="39">
        <v>103665</v>
      </c>
      <c r="S7" s="39">
        <v>448.15</v>
      </c>
      <c r="T7" s="39">
        <v>231.32</v>
      </c>
      <c r="U7" s="39">
        <v>97647</v>
      </c>
      <c r="V7" s="39">
        <v>238.59</v>
      </c>
      <c r="W7" s="39">
        <v>409.27</v>
      </c>
      <c r="X7" s="39">
        <v>125.97</v>
      </c>
      <c r="Y7" s="39">
        <v>129.96</v>
      </c>
      <c r="Z7" s="39">
        <v>128.94999999999999</v>
      </c>
      <c r="AA7" s="39">
        <v>124.5</v>
      </c>
      <c r="AB7" s="39">
        <v>125.98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786.67</v>
      </c>
      <c r="AU7" s="39">
        <v>863.65</v>
      </c>
      <c r="AV7" s="39">
        <v>922.52</v>
      </c>
      <c r="AW7" s="39">
        <v>953.09</v>
      </c>
      <c r="AX7" s="39">
        <v>1242.95</v>
      </c>
      <c r="AY7" s="39">
        <v>335.95</v>
      </c>
      <c r="AZ7" s="39">
        <v>346.59</v>
      </c>
      <c r="BA7" s="39">
        <v>357.82</v>
      </c>
      <c r="BB7" s="39">
        <v>355.5</v>
      </c>
      <c r="BC7" s="39">
        <v>349.83</v>
      </c>
      <c r="BD7" s="39">
        <v>261.93</v>
      </c>
      <c r="BE7" s="39">
        <v>179.31</v>
      </c>
      <c r="BF7" s="39">
        <v>170.81</v>
      </c>
      <c r="BG7" s="39">
        <v>162.16</v>
      </c>
      <c r="BH7" s="39">
        <v>174.34</v>
      </c>
      <c r="BI7" s="39">
        <v>164.01</v>
      </c>
      <c r="BJ7" s="39">
        <v>319.82</v>
      </c>
      <c r="BK7" s="39">
        <v>312.02999999999997</v>
      </c>
      <c r="BL7" s="39">
        <v>307.45999999999998</v>
      </c>
      <c r="BM7" s="39">
        <v>312.58</v>
      </c>
      <c r="BN7" s="39">
        <v>314.87</v>
      </c>
      <c r="BO7" s="39">
        <v>270.45999999999998</v>
      </c>
      <c r="BP7" s="39">
        <v>123.09</v>
      </c>
      <c r="BQ7" s="39">
        <v>124.89</v>
      </c>
      <c r="BR7" s="39">
        <v>124.62</v>
      </c>
      <c r="BS7" s="39">
        <v>120.95</v>
      </c>
      <c r="BT7" s="39">
        <v>117.68</v>
      </c>
      <c r="BU7" s="39">
        <v>105.21</v>
      </c>
      <c r="BV7" s="39">
        <v>105.71</v>
      </c>
      <c r="BW7" s="39">
        <v>106.01</v>
      </c>
      <c r="BX7" s="39">
        <v>104.57</v>
      </c>
      <c r="BY7" s="39">
        <v>103.54</v>
      </c>
      <c r="BZ7" s="39">
        <v>103.91</v>
      </c>
      <c r="CA7" s="39">
        <v>119.94</v>
      </c>
      <c r="CB7" s="39">
        <v>118.17</v>
      </c>
      <c r="CC7" s="39">
        <v>118.47</v>
      </c>
      <c r="CD7" s="39">
        <v>122.52</v>
      </c>
      <c r="CE7" s="39">
        <v>126.02</v>
      </c>
      <c r="CF7" s="39">
        <v>162.59</v>
      </c>
      <c r="CG7" s="39">
        <v>162.15</v>
      </c>
      <c r="CH7" s="39">
        <v>162.24</v>
      </c>
      <c r="CI7" s="39">
        <v>165.47</v>
      </c>
      <c r="CJ7" s="39">
        <v>167.46</v>
      </c>
      <c r="CK7" s="39">
        <v>167.11</v>
      </c>
      <c r="CL7" s="39">
        <v>75.41</v>
      </c>
      <c r="CM7" s="39">
        <v>75.14</v>
      </c>
      <c r="CN7" s="39">
        <v>75.36</v>
      </c>
      <c r="CO7" s="39">
        <v>77.3</v>
      </c>
      <c r="CP7" s="39">
        <v>79.16</v>
      </c>
      <c r="CQ7" s="39">
        <v>59.17</v>
      </c>
      <c r="CR7" s="39">
        <v>59.34</v>
      </c>
      <c r="CS7" s="39">
        <v>59.11</v>
      </c>
      <c r="CT7" s="39">
        <v>59.74</v>
      </c>
      <c r="CU7" s="39">
        <v>59.46</v>
      </c>
      <c r="CV7" s="39">
        <v>60.27</v>
      </c>
      <c r="CW7" s="39">
        <v>85.81</v>
      </c>
      <c r="CX7" s="39">
        <v>86.24</v>
      </c>
      <c r="CY7" s="39">
        <v>86.5</v>
      </c>
      <c r="CZ7" s="39">
        <v>81.09</v>
      </c>
      <c r="DA7" s="39">
        <v>79.58</v>
      </c>
      <c r="DB7" s="39">
        <v>87.6</v>
      </c>
      <c r="DC7" s="39">
        <v>87.74</v>
      </c>
      <c r="DD7" s="39">
        <v>87.91</v>
      </c>
      <c r="DE7" s="39">
        <v>87.28</v>
      </c>
      <c r="DF7" s="39">
        <v>87.41</v>
      </c>
      <c r="DG7" s="39">
        <v>89.92</v>
      </c>
      <c r="DH7" s="39">
        <v>48.53</v>
      </c>
      <c r="DI7" s="39">
        <v>49.62</v>
      </c>
      <c r="DJ7" s="39">
        <v>50.41</v>
      </c>
      <c r="DK7" s="39">
        <v>50.18</v>
      </c>
      <c r="DL7" s="39">
        <v>51.7</v>
      </c>
      <c r="DM7" s="39">
        <v>45.25</v>
      </c>
      <c r="DN7" s="39">
        <v>46.27</v>
      </c>
      <c r="DO7" s="39">
        <v>46.88</v>
      </c>
      <c r="DP7" s="39">
        <v>46.94</v>
      </c>
      <c r="DQ7" s="39">
        <v>47.62</v>
      </c>
      <c r="DR7" s="39">
        <v>48.85</v>
      </c>
      <c r="DS7" s="39">
        <v>10.85</v>
      </c>
      <c r="DT7" s="39">
        <v>11.38</v>
      </c>
      <c r="DU7" s="39">
        <v>15.46</v>
      </c>
      <c r="DV7" s="39">
        <v>18.239999999999998</v>
      </c>
      <c r="DW7" s="39">
        <v>22.63</v>
      </c>
      <c r="DX7" s="39">
        <v>10.71</v>
      </c>
      <c r="DY7" s="39">
        <v>10.93</v>
      </c>
      <c r="DZ7" s="39">
        <v>13.39</v>
      </c>
      <c r="EA7" s="39">
        <v>14.48</v>
      </c>
      <c r="EB7" s="39">
        <v>16.27</v>
      </c>
      <c r="EC7" s="39">
        <v>17.8</v>
      </c>
      <c r="ED7" s="39">
        <v>0.57999999999999996</v>
      </c>
      <c r="EE7" s="39">
        <v>0.63</v>
      </c>
      <c r="EF7" s="39">
        <v>0.48</v>
      </c>
      <c r="EG7" s="39">
        <v>0.28999999999999998</v>
      </c>
      <c r="EH7" s="39">
        <v>0.33</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2020-01-15T07:58:44Z</cp:lastPrinted>
  <dcterms:created xsi:type="dcterms:W3CDTF">2019-12-05T04:31:35Z</dcterms:created>
  <dcterms:modified xsi:type="dcterms:W3CDTF">2020-02-27T00:30:18Z</dcterms:modified>
  <cp:category/>
</cp:coreProperties>
</file>