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2_鹿屋市()\"/>
    </mc:Choice>
  </mc:AlternateContent>
  <workbookProtection workbookAlgorithmName="SHA-512" workbookHashValue="x+u1trpRZgkWDnTQChKSvt6GWEE7bx+V8ElyXxjOQ8JdXBzzEjPYWiFf9CtjXv5VFtgF7cUKuPWeOBFB9Y1iYw==" workbookSaltValue="AqbErCsse5G4DPJ7C5OJzg==" workbookSpinCount="100000" lockStructure="1"/>
  <bookViews>
    <workbookView xWindow="-120" yWindow="-120" windowWidth="20730" windowHeight="111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AT8" i="4"/>
  <c r="AL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<sst xmlns="http://schemas.openxmlformats.org/spreadsheetml/2006/main" count="228" uniqueCount="115">
  <si>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</si>
  <si>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</si>
  <si>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</si>
  <si>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</si>
  <si>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</si>
  <si>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</si>
  <si>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</si>
  <si>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</si>
  <si>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</si>
  <si>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</si>
  <si>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</si>
  <si>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</si>
  <si>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</si>
  <si>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</si>
  <si>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</si>
  <si>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</si>
  <si>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</si>
  <si>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</si>
  <si>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</si>
  <si>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</si>
  <si>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</si>
  <si>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</si>
  <si>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</si>
  <si>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</si>
  <si>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</si>
  <si>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</si>
  <si>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</si>
  <si>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</si>
  <si>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</si>
  <si>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</si>
  <si>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</si>
  <si>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</si>
  <si>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</si>
  <si>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</si>
  <si>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</si>
  <si>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</si>
  <si>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</si>
  <si>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</si>
  <si>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</si>
  <si>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</si>
  <si>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</si>
  <si>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</si>
  <si>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</si>
  <si>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</si>
  <si>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</si>
  <si>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</si>
  <si>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</si>
  <si>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</si>
  <si>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</si>
  <si>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</si>
  <si>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</si>
  <si>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</si>
  <si>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</si>
  <si>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</si>
  <si>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</si>
  <si>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</si>
  <si>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</si>
  <si>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</si>
  <si>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</si>
  <si>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</si>
  <si>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</si>
  <si>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</si>
  <si>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</si>
  <si>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</si>
  <si>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</si>
  <si>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</si>
  <si>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</si>
  <si>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</si>
  <si>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</si>
  <si>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</si>
  <si>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</si>
  <si>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</si>
  <si>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</si>
  <si>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</si>
  <si>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</si>
  <si>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</si>
  <si>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</si>
  <si>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</si>
  <si>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</si>
  <si>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</si>
  <si>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</si>
  <si>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</si>
  <si>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</si>
  <si>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</si>
  <si>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</si>
  <si>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</si>
  <si>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</si>
  <si>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</si>
  <si>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</si>
  <si>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</si>
  <si>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</si>
  <si>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</si>
  <si>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</si>
  <si>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</si>
  <si>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</si>
  <si>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</si>
  <si>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</si>
  <si>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</si>
  <si>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</si>
  <si>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</si>
  <si>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</si>
  <si>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</si>
  <si>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</si>
  <si>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</si>
  <si>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</si>
  <si>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</si>
  <si>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</si>
  <si>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</si>
  <si>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</si>
  <si>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</si>
  <si>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</si>
  <si>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</si>
  <si>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③管渠改善率…管渠について、法定耐用年数が経過しておらず管渠状態も良いことから管渠の</t>
    </r>
    <r>
      <rPr>
        <sz val="11"/>
        <rFont val="ＭＳ ゴシック"/>
        <family val="3"/>
        <charset val="128"/>
      </rPr>
      <t>更新は現状は行</t>
    </r>
    <r>
      <rPr>
        <sz val="11"/>
        <color theme="1"/>
        <rFont val="ＭＳ ゴシック"/>
        <family val="3"/>
        <charset val="128"/>
      </rPr>
      <t>っていない。計画的な更新を行っていきたい。</t>
    </r>
    <rPh sb="42" eb="44">
      <t>コウシン</t>
    </rPh>
    <rPh sb="45" eb="47">
      <t>ゲンジョウ</t>
    </rPh>
    <phoneticPr fontId="4"/>
  </si>
  <si>
    <r>
      <t>①収益的収支比率…100％を超えた比率ではあるが、地方債償還金を使用料で賄えておらず一般会計からの繰入金に依存度が高い状況である。また今後は人口減少に伴い使用料収入の大幅な増加が見込まれないことから経営の健全化策の検討が必要である。
④企業債残高対象事業規模比率…平成8年度に農業集落排水処理区域における施設整備及び面整備が完了しているため減少傾向ではあるが、平成29年度から令和元年度にかけて機能強化対策事業に取り組んでいるた</t>
    </r>
    <r>
      <rPr>
        <sz val="10"/>
        <rFont val="ＭＳ ゴシック"/>
        <family val="3"/>
        <charset val="128"/>
      </rPr>
      <t>め今後の動向を注視し分析していく必要がある。
⑤経費回収率…類似団体、全国平均値を上回</t>
    </r>
    <r>
      <rPr>
        <sz val="10"/>
        <color theme="1"/>
        <rFont val="ＭＳ ゴシック"/>
        <family val="3"/>
        <charset val="128"/>
      </rPr>
      <t>っている状態であるが、今後は人口減少に伴い使用料収入の大幅な増加が見込まれないため悪化が予測される。経営の健全化策の検討が必要である。
⑥汚水処理原価…類似団体、全国平均値を大きく下回っていることから、おおむね良好な汚水処理がされていると考えられるが、近年人口減少による有収水量が減少しているため悪化が予測される。適切な汚水維持管理費の管理に努める必要がある。
⑦施設利用率…処理区域内の人口は昨年度と比べると減少しており、今後も減少傾向で推移していくことが見込まれている。併せて、有収水量も減少していくと考えられることから今後の人口動向に注視する必要がある。
⑧水洗化率…類似団体、全国平均値を上回っている状態ではあり、高い水準ではあるが、使用料収入の増加や有収水量の増加につながることから、今後も引き続き普及啓発活動を行う必要がある。</t>
    </r>
    <rPh sb="188" eb="191">
      <t>レイワ</t>
    </rPh>
    <rPh sb="208" eb="209">
      <t>ク</t>
    </rPh>
    <rPh sb="215" eb="217">
      <t>コンゴ</t>
    </rPh>
    <rPh sb="218" eb="220">
      <t>ドウコウ</t>
    </rPh>
    <rPh sb="221" eb="223">
      <t>チュウシ</t>
    </rPh>
    <rPh sb="224" eb="226">
      <t>ブンセキ</t>
    </rPh>
    <rPh sb="230" eb="232">
      <t>ヒツヨウ</t>
    </rPh>
    <rPh sb="454" eb="457">
      <t>サクネンド</t>
    </rPh>
    <rPh sb="458" eb="459">
      <t>クラ</t>
    </rPh>
    <rPh sb="462" eb="464">
      <t>ゲンショウ</t>
    </rPh>
    <rPh sb="474" eb="476">
      <t>ケイコ</t>
    </rPh>
    <rPh sb="477" eb="479">
      <t>スイイ</t>
    </rPh>
    <phoneticPr fontId="4"/>
  </si>
  <si>
    <t xml:space="preserve">  処理区域内の人口減少により水洗化率は87.8％の接続率と減少しており、今後は使用料収入の増加は見込めない状況である。また、施設の老朽化対策等の更新も補助事業を活用して令和元年度まで進めていく計画である。このため経営環境はより一層、厳しくなることが予測されることから健全・効率的な経営を目指すために、令和２年度から地方公営企業法の適用を行い、公営企業会計へ移行し、中長期的視点に立った経営戦略の策定等を通じて、より効果的な経営分析を組織全体で検討する必要がある。
</t>
    <rPh sb="30" eb="32">
      <t>ゲンショウ</t>
    </rPh>
    <rPh sb="85" eb="87">
      <t>レイワ</t>
    </rPh>
    <rPh sb="87" eb="89">
      <t>ガンネン</t>
    </rPh>
    <rPh sb="89" eb="90">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</si>
</sst>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99-4B9E-94BD-9E02FB3713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A99-4B9E-94BD-9E02FB3713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73.8</c:v>
                </c:pt>
                <c:pt idx="1">
                  <c:v>74.06</c:v>
                </c:pt>
                <c:pt idx="2">
                  <c:v>70.78</c:v>
                </c:pt>
                <c:pt idx="3">
                  <c:v>66.25</c:v>
                </c:pt>
                <c:pt idx="4">
                  <c:v>48.87</c:v>
                </c:pt>
              </c:numCache>
            </c:numRef>
          </c:val>
          <c:extLst>
            <c:ext xmlns:c16="http://schemas.microsoft.com/office/drawing/2014/chart" uri="{C3380CC4-5D6E-409C-BE32-E72D297353CC}">
              <c16:uniqueId val="{00000000-6252-49C5-9118-B2B25472CF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252-49C5-9118-B2B25472CF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89.88</c:v>
                </c:pt>
                <c:pt idx="1">
                  <c:v>91.24</c:v>
                </c:pt>
                <c:pt idx="2">
                  <c:v>91.01</c:v>
                </c:pt>
                <c:pt idx="3">
                  <c:v>91.06</c:v>
                </c:pt>
                <c:pt idx="4">
                  <c:v>87.81</c:v>
                </c:pt>
              </c:numCache>
            </c:numRef>
          </c:val>
          <c:extLst>
            <c:ext xmlns:c16="http://schemas.microsoft.com/office/drawing/2014/chart" uri="{C3380CC4-5D6E-409C-BE32-E72D297353CC}">
              <c16:uniqueId val="{00000000-80E5-4A97-BFF6-67D046FBA7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0E5-4A97-BFF6-67D046FBA7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98.84</c:v>
                </c:pt>
                <c:pt idx="1">
                  <c:v>99.95</c:v>
                </c:pt>
                <c:pt idx="2">
                  <c:v>103.26</c:v>
                </c:pt>
                <c:pt idx="3">
                  <c:v>108.17</c:v>
                </c:pt>
                <c:pt idx="4">
                  <c:v>106.67</c:v>
                </c:pt>
              </c:numCache>
            </c:numRef>
          </c:val>
          <c:extLst>
            <c:ext xmlns:c16="http://schemas.microsoft.com/office/drawing/2014/chart" uri="{C3380CC4-5D6E-409C-BE32-E72D297353CC}">
              <c16:uniqueId val="{00000000-2A9E-468A-8D98-B2237CEE56F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9E-468A-8D98-B2237CEE56F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8B-4AB7-9409-5EDD15A15E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8B-4AB7-9409-5EDD15A15E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82-4B04-97C3-A882A4476E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82-4B04-97C3-A882A4476E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8-4D60-9F08-DBD4D277F6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8-4D60-9F08-DBD4D277F6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C-40D4-A85C-D399084B67F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C-40D4-A85C-D399084B67F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91.67</c:v>
                </c:pt>
                <c:pt idx="1">
                  <c:v>33.880000000000003</c:v>
                </c:pt>
                <c:pt idx="2">
                  <c:v>236.01</c:v>
                </c:pt>
                <c:pt idx="3">
                  <c:v>207.32</c:v>
                </c:pt>
                <c:pt idx="4">
                  <c:v>40.17</c:v>
                </c:pt>
              </c:numCache>
            </c:numRef>
          </c:val>
          <c:extLst>
            <c:ext xmlns:c16="http://schemas.microsoft.com/office/drawing/2014/chart" uri="{C3380CC4-5D6E-409C-BE32-E72D297353CC}">
              <c16:uniqueId val="{00000000-81FD-4850-BD37-F3612C471C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1FD-4850-BD37-F3612C471C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74.7</c:v>
                </c:pt>
                <c:pt idx="1">
                  <c:v>60.62</c:v>
                </c:pt>
                <c:pt idx="2">
                  <c:v>75.88</c:v>
                </c:pt>
                <c:pt idx="3">
                  <c:v>81.11</c:v>
                </c:pt>
                <c:pt idx="4">
                  <c:v>100</c:v>
                </c:pt>
              </c:numCache>
            </c:numRef>
          </c:val>
          <c:extLst>
            <c:ext xmlns:c16="http://schemas.microsoft.com/office/drawing/2014/chart" uri="{C3380CC4-5D6E-409C-BE32-E72D297353CC}">
              <c16:uniqueId val="{00000000-2891-4411-A550-A6098DCCB8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891-4411-A550-A6098DCCB8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149.99</c:v>
                </c:pt>
                <c:pt idx="1">
                  <c:v>179.8</c:v>
                </c:pt>
                <c:pt idx="2">
                  <c:v>150</c:v>
                </c:pt>
                <c:pt idx="3">
                  <c:v>150</c:v>
                </c:pt>
                <c:pt idx="4">
                  <c:v>166.17</c:v>
                </c:pt>
              </c:numCache>
            </c:numRef>
          </c:val>
          <c:extLst>
            <c:ext xmlns:c16="http://schemas.microsoft.com/office/drawing/2014/chart" uri="{C3380CC4-5D6E-409C-BE32-E72D297353CC}">
              <c16:uniqueId val="{00000000-19C4-44DA-87F0-3DD3DE15DD7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9C4-44DA-87F0-3DD3DE15DD7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鹿屋市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103665</v>
      </c>
      <c r="AM8" s="50"/>
      <c r="AN8" s="50"/>
      <c r="AO8" s="50"/>
      <c r="AP8" s="50"/>
      <c r="AQ8" s="50"/>
      <c r="AR8" s="50"/>
      <c r="AS8" s="50"/>
      <c r="AT8" s="45">
        <f>データ!T6</f>
        <v>448.15</v>
      </c>
      <c r="AU8" s="45"/>
      <c r="AV8" s="45"/>
      <c r="AW8" s="45"/>
      <c r="AX8" s="45"/>
      <c r="AY8" s="45"/>
      <c r="AZ8" s="45"/>
      <c r="BA8" s="45"/>
      <c r="BB8" s="45">
        <f>データ!U6</f>
        <v>231.32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0.79</v>
      </c>
      <c r="Q10" s="45"/>
      <c r="R10" s="45"/>
      <c r="S10" s="45"/>
      <c r="T10" s="45"/>
      <c r="U10" s="45"/>
      <c r="V10" s="45"/>
      <c r="W10" s="45">
        <f>データ!Q6</f>
        <v>100</v>
      </c>
      <c r="X10" s="45"/>
      <c r="Y10" s="45"/>
      <c r="Z10" s="45"/>
      <c r="AA10" s="45"/>
      <c r="AB10" s="45"/>
      <c r="AC10" s="45"/>
      <c r="AD10" s="50">
        <f>データ!R6</f>
        <v>2910</v>
      </c>
      <c r="AE10" s="50"/>
      <c r="AF10" s="50"/>
      <c r="AG10" s="50"/>
      <c r="AH10" s="50"/>
      <c r="AI10" s="50"/>
      <c r="AJ10" s="50"/>
      <c r="AK10" s="2"/>
      <c r="AL10" s="50">
        <f>データ!V6</f>
        <v>812</v>
      </c>
      <c r="AM10" s="50"/>
      <c r="AN10" s="50"/>
      <c r="AO10" s="50"/>
      <c r="AP10" s="50"/>
      <c r="AQ10" s="50"/>
      <c r="AR10" s="50"/>
      <c r="AS10" s="50"/>
      <c r="AT10" s="45">
        <f>データ!W6</f>
        <v>0.49</v>
      </c>
      <c r="AU10" s="45"/>
      <c r="AV10" s="45"/>
      <c r="AW10" s="45"/>
      <c r="AX10" s="45"/>
      <c r="AY10" s="45"/>
      <c r="AZ10" s="45"/>
      <c r="BA10" s="45"/>
      <c r="BB10" s="45">
        <f>データ!X6</f>
        <v>1657.14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113</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nHKZI1DGGLyF6XbgCPAmKYv3i6SekZR3heycWSIZxBO8U4EcfEaABiyQz0UMs2x03bzFardx6Bb17vaKXGTPNw==" saltValue="IC5O4tsyw3TtsN34msWZ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8" t="s">
        <v>55</v>
      </c>
      <c r="I3" s="89"/>
      <c r="J3" s="89"/>
      <c r="K3" s="89"/>
      <c r="L3" s="89"/>
      <c r="M3" s="89"/>
      <c r="N3" s="89"/>
      <c r="O3" s="89"/>
      <c r="P3" s="89"/>
      <c r="Q3" s="89"/>
      <c r="R3" s="89"/>
      <c r="S3" s="89"/>
      <c r="T3" s="89"/>
      <c r="U3" s="89"/>
      <c r="V3" s="89"/>
      <c r="W3" s="89"/>
      <c r="X3" s="90"/>
      <c r="Y3" s="94" t="s">
        <v>56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57</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58</v>
      </c>
      <c r="B4" s="30"/>
      <c r="C4" s="30"/>
      <c r="D4" s="30"/>
      <c r="E4" s="30"/>
      <c r="F4" s="30"/>
      <c r="G4" s="30"/>
      <c r="H4" s="91"/>
      <c r="I4" s="92"/>
      <c r="J4" s="92"/>
      <c r="K4" s="92"/>
      <c r="L4" s="92"/>
      <c r="M4" s="92"/>
      <c r="N4" s="92"/>
      <c r="O4" s="92"/>
      <c r="P4" s="92"/>
      <c r="Q4" s="92"/>
      <c r="R4" s="92"/>
      <c r="S4" s="92"/>
      <c r="T4" s="92"/>
      <c r="U4" s="92"/>
      <c r="V4" s="92"/>
      <c r="W4" s="92"/>
      <c r="X4" s="93"/>
      <c r="Y4" s="87" t="s">
        <v>59</v>
      </c>
      <c r="Z4" s="87"/>
      <c r="AA4" s="87"/>
      <c r="AB4" s="87"/>
      <c r="AC4" s="87"/>
      <c r="AD4" s="87"/>
      <c r="AE4" s="87"/>
      <c r="AF4" s="87"/>
      <c r="AG4" s="87"/>
      <c r="AH4" s="87"/>
      <c r="AI4" s="87"/>
      <c r="AJ4" s="87" t="s">
        <v>60</v>
      </c>
      <c r="AK4" s="87"/>
      <c r="AL4" s="87"/>
      <c r="AM4" s="87"/>
      <c r="AN4" s="87"/>
      <c r="AO4" s="87"/>
      <c r="AP4" s="87"/>
      <c r="AQ4" s="87"/>
      <c r="AR4" s="87"/>
      <c r="AS4" s="87"/>
      <c r="AT4" s="87"/>
      <c r="AU4" s="87" t="s">
        <v>61</v>
      </c>
      <c r="AV4" s="87"/>
      <c r="AW4" s="87"/>
      <c r="AX4" s="87"/>
      <c r="AY4" s="87"/>
      <c r="AZ4" s="87"/>
      <c r="BA4" s="87"/>
      <c r="BB4" s="87"/>
      <c r="BC4" s="87"/>
      <c r="BD4" s="87"/>
      <c r="BE4" s="87"/>
      <c r="BF4" s="87" t="s">
        <v>62</v>
      </c>
      <c r="BG4" s="87"/>
      <c r="BH4" s="87"/>
      <c r="BI4" s="87"/>
      <c r="BJ4" s="87"/>
      <c r="BK4" s="87"/>
      <c r="BL4" s="87"/>
      <c r="BM4" s="87"/>
      <c r="BN4" s="87"/>
      <c r="BO4" s="87"/>
      <c r="BP4" s="87"/>
      <c r="BQ4" s="87" t="s">
        <v>63</v>
      </c>
      <c r="BR4" s="87"/>
      <c r="BS4" s="87"/>
      <c r="BT4" s="87"/>
      <c r="BU4" s="87"/>
      <c r="BV4" s="87"/>
      <c r="BW4" s="87"/>
      <c r="BX4" s="87"/>
      <c r="BY4" s="87"/>
      <c r="BZ4" s="87"/>
      <c r="CA4" s="87"/>
      <c r="CB4" s="87" t="s">
        <v>64</v>
      </c>
      <c r="CC4" s="87"/>
      <c r="CD4" s="87"/>
      <c r="CE4" s="87"/>
      <c r="CF4" s="87"/>
      <c r="CG4" s="87"/>
      <c r="CH4" s="87"/>
      <c r="CI4" s="87"/>
      <c r="CJ4" s="87"/>
      <c r="CK4" s="87"/>
      <c r="CL4" s="87"/>
      <c r="CM4" s="87" t="s">
        <v>65</v>
      </c>
      <c r="CN4" s="87"/>
      <c r="CO4" s="87"/>
      <c r="CP4" s="87"/>
      <c r="CQ4" s="87"/>
      <c r="CR4" s="87"/>
      <c r="CS4" s="87"/>
      <c r="CT4" s="87"/>
      <c r="CU4" s="87"/>
      <c r="CV4" s="87"/>
      <c r="CW4" s="87"/>
      <c r="CX4" s="87" t="s">
        <v>66</v>
      </c>
      <c r="CY4" s="87"/>
      <c r="CZ4" s="87"/>
      <c r="DA4" s="87"/>
      <c r="DB4" s="87"/>
      <c r="DC4" s="87"/>
      <c r="DD4" s="87"/>
      <c r="DE4" s="87"/>
      <c r="DF4" s="87"/>
      <c r="DG4" s="87"/>
      <c r="DH4" s="87"/>
      <c r="DI4" s="87" t="s">
        <v>67</v>
      </c>
      <c r="DJ4" s="87"/>
      <c r="DK4" s="87"/>
      <c r="DL4" s="87"/>
      <c r="DM4" s="87"/>
      <c r="DN4" s="87"/>
      <c r="DO4" s="87"/>
      <c r="DP4" s="87"/>
      <c r="DQ4" s="87"/>
      <c r="DR4" s="87"/>
      <c r="DS4" s="87"/>
      <c r="DT4" s="87" t="s">
        <v>68</v>
      </c>
      <c r="DU4" s="87"/>
      <c r="DV4" s="87"/>
      <c r="DW4" s="87"/>
      <c r="DX4" s="87"/>
      <c r="DY4" s="87"/>
      <c r="DZ4" s="87"/>
      <c r="EA4" s="87"/>
      <c r="EB4" s="87"/>
      <c r="EC4" s="87"/>
      <c r="ED4" s="87"/>
      <c r="EE4" s="87" t="s">
        <v>69</v>
      </c>
      <c r="EF4" s="87"/>
      <c r="EG4" s="87"/>
      <c r="EH4" s="87"/>
      <c r="EI4" s="87"/>
      <c r="EJ4" s="87"/>
      <c r="EK4" s="87"/>
      <c r="EL4" s="87"/>
      <c r="EM4" s="87"/>
      <c r="EN4" s="87"/>
      <c r="EO4" s="87"/>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462039</v>
      </c>
      <c r="D6" s="33">
        <f t="shared" si="3"/>
        <v>47</v>
      </c>
      <c r="E6" s="33">
        <f t="shared" si="3"/>
        <v>17</v>
      </c>
      <c r="F6" s="33">
        <f t="shared" si="3"/>
        <v>5</v>
      </c>
      <c r="G6" s="33">
        <f t="shared" si="3"/>
        <v>0</v>
      </c>
      <c r="H6" s="33" t="str">
        <f t="shared" si="3"/>
        <v>鹿児島県　鹿屋市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0.79</v>
      </c>
      <c r="Q6" s="34">
        <f t="shared" si="3"/>
        <v>100</v>
      </c>
      <c r="R6" s="34">
        <f t="shared" si="3"/>
        <v>2910</v>
      </c>
      <c r="S6" s="34">
        <f t="shared" si="3"/>
        <v>103665</v>
      </c>
      <c r="T6" s="34">
        <f t="shared" si="3"/>
        <v>448.15</v>
      </c>
      <c r="U6" s="34">
        <f t="shared" si="3"/>
        <v>231.32</v>
      </c>
      <c r="V6" s="34">
        <f t="shared" si="3"/>
        <v>812</v>
      </c>
      <c r="W6" s="34">
        <f t="shared" si="3"/>
        <v>0.49</v>
      </c>
      <c r="X6" s="34">
        <f t="shared" si="3"/>
        <v>1657.14</v>
      </c>
      <c r="Y6" s="35">
        <f>IF(Y7="",NA(),Y7)</f>
        <v>98.84</v>
      </c>
      <c r="Z6" s="35">
        <f t="shared" ref="Z6:AH6" si="4">IF(Z7="",NA(),Z7)</f>
        <v>99.95</v>
      </c>
      <c r="AA6" s="35">
        <f t="shared" si="4"/>
        <v>103.26</v>
      </c>
      <c r="AB6" s="35">
        <f t="shared" si="4"/>
        <v>108.17</v>
      </c>
      <c r="AC6" s="35">
        <f t="shared" si="4"/>
        <v>106.67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91.67</v>
      </c>
      <c r="BG6" s="35">
        <f t="shared" ref="BG6:BO6" si="7">IF(BG7="",NA(),BG7)</f>
        <v>33.880000000000003</v>
      </c>
      <c r="BH6" s="35">
        <f t="shared" si="7"/>
        <v>236.01</v>
      </c>
      <c r="BI6" s="35">
        <f t="shared" si="7"/>
        <v>207.32</v>
      </c>
      <c r="BJ6" s="35">
        <f t="shared" si="7"/>
        <v>40.17</v>
      </c>
      <c r="BK6" s="35">
        <f t="shared" si="7"/>
        <v>1044.8</v>
      </c>
      <c r="BL6" s="35">
        <f t="shared" si="7"/>
        <v>1081.8</v>
      </c>
      <c r="BM6" s="35">
        <f t="shared" si="7"/>
        <v>974.93</v>
      </c>
      <c r="BN6" s="35">
        <f t="shared" si="7"/>
        <v>855.8</v>
      </c>
      <c r="BO6" s="35">
        <f t="shared" si="7"/>
        <v>789.46</v>
      </c>
      <c r="BP6" s="34" t="str">
        <f>IF(BP7="","",IF(BP7="-","【-】","【"&amp;SUBSTITUTE(TEXT(BP7,"#,##0.00"),"-","△")&amp;"】"))</f>
        <v>【747.76】</v>
      </c>
      <c r="BQ6" s="35">
        <f>IF(BQ7="",NA(),BQ7)</f>
        <v>74.7</v>
      </c>
      <c r="BR6" s="35">
        <f t="shared" ref="BR6:BZ6" si="8">IF(BR7="",NA(),BR7)</f>
        <v>60.62</v>
      </c>
      <c r="BS6" s="35">
        <f t="shared" si="8"/>
        <v>75.88</v>
      </c>
      <c r="BT6" s="35">
        <f t="shared" si="8"/>
        <v>81.11</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149.99</v>
      </c>
      <c r="CC6" s="35">
        <f t="shared" ref="CC6:CK6" si="9">IF(CC7="",NA(),CC7)</f>
        <v>179.8</v>
      </c>
      <c r="CD6" s="35">
        <f t="shared" si="9"/>
        <v>150</v>
      </c>
      <c r="CE6" s="35">
        <f t="shared" si="9"/>
        <v>150</v>
      </c>
      <c r="CF6" s="35">
        <f t="shared" si="9"/>
        <v>166.17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73.8</v>
      </c>
      <c r="CN6" s="35">
        <f t="shared" ref="CN6:CV6" si="10">IF(CN7="",NA(),CN7)</f>
        <v>74.06</v>
      </c>
      <c r="CO6" s="35">
        <f t="shared" si="10"/>
        <v>70.78</v>
      </c>
      <c r="CP6" s="35">
        <f t="shared" si="10"/>
        <v>66.25</v>
      </c>
      <c r="CQ6" s="35">
        <f t="shared" si="10"/>
        <v>48.87</v>
      </c>
      <c r="CR6" s="35">
        <f t="shared" si="10"/>
        <v>53.24</v>
      </c>
      <c r="CS6" s="35">
        <f t="shared" si="10"/>
        <v>52.31</v>
      </c>
      <c r="CT6" s="35">
        <f t="shared" si="10"/>
        <v>60.65</v>
      </c>
      <c r="CU6" s="35">
        <f t="shared" si="10"/>
        <v>51.75</v>
      </c>
      <c r="CV6" s="35">
        <f t="shared" si="10"/>
        <v>50.68</v>
      </c>
      <c r="CW6" s="34" t="str">
        <f>IF(CW7="","",IF(CW7="-","【-】","【"&amp;SUBSTITUTE(TEXT(CW7,"#,##0.00"),"-","△")&amp;"】"))</f>
        <v>【52.23】</v>
      </c>
      <c r="CX6" s="35">
        <f>IF(CX7="",NA(),CX7)</f>
        <v>89.88</v>
      </c>
      <c r="CY6" s="35">
        <f t="shared" ref="CY6:DG6" si="11">IF(CY7="",NA(),CY7)</f>
        <v>91.24</v>
      </c>
      <c r="CZ6" s="35">
        <f t="shared" si="11"/>
        <v>91.01</v>
      </c>
      <c r="DA6" s="35">
        <f t="shared" si="11"/>
        <v>91.06</v>
      </c>
      <c r="DB6" s="35">
        <f t="shared" si="11"/>
        <v>87.81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462039</v>
      </c>
      <c r="D7" s="37">
        <v>47</v>
      </c>
      <c r="E7" s="37">
        <v>17</v>
      </c>
      <c r="F7" s="37">
        <v>5</v>
      </c>
      <c r="G7" s="37">
        <v>0</v>
      </c>
      <c r="H7" s="37" t="s">
        <v>99</v>
      </c>
      <c r="I7" s="37" t="s">
        <v>100</v>
      </c>
      <c r="J7" s="37" t="s">
        <v>101</v>
      </c>
      <c r="K7" s="37" t="s">
        <v>102</v>
      </c>
      <c r="L7" s="37" t="s">
        <v>103</v>
      </c>
      <c r="M7" s="37" t="s">
        <v>104</v>
      </c>
      <c r="N7" s="38" t="s">
        <v>105</v>
      </c>
      <c r="O7" s="38" t="s">
        <v>106</v>
      </c>
      <c r="P7" s="38">
        <v>0.79</v>
      </c>
      <c r="Q7" s="38">
        <v>100</v>
      </c>
      <c r="R7" s="38">
        <v>2910</v>
      </c>
      <c r="S7" s="38">
        <v>103665</v>
      </c>
      <c r="T7" s="38">
        <v>448.15</v>
      </c>
      <c r="U7" s="38">
        <v>231.32</v>
      </c>
      <c r="V7" s="38">
        <v>812</v>
      </c>
      <c r="W7" s="38">
        <v>0.49</v>
      </c>
      <c r="X7" s="38">
        <v>1657.14</v>
      </c>
      <c r="Y7" s="38">
        <v>98.84</v>
      </c>
      <c r="Z7" s="38">
        <v>99.95</v>
      </c>
      <c r="AA7" s="38">
        <v>103.26</v>
      </c>
      <c r="AB7" s="38">
        <v>108.17</v>
      </c>
      <c r="AC7" s="38">
        <v>106.67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91.67</v>
      </c>
      <c r="BG7" s="38">
        <v>33.880000000000003</v>
      </c>
      <c r="BH7" s="38">
        <v>236.01</v>
      </c>
      <c r="BI7" s="38">
        <v>207.32</v>
      </c>
      <c r="BJ7" s="38">
        <v>40.17</v>
      </c>
      <c r="BK7" s="38">
        <v>1044.8</v>
      </c>
      <c r="BL7" s="38">
        <v>1081.8</v>
      </c>
      <c r="BM7" s="38">
        <v>974.93</v>
      </c>
      <c r="BN7" s="38">
        <v>855.8</v>
      </c>
      <c r="BO7" s="38">
        <v>789.46</v>
      </c>
      <c r="BP7" s="38">
        <v>747.76</v>
      </c>
      <c r="BQ7" s="38">
        <v>74.7</v>
      </c>
      <c r="BR7" s="38">
        <v>60.62</v>
      </c>
      <c r="BS7" s="38">
        <v>75.88</v>
      </c>
      <c r="BT7" s="38">
        <v>81.11</v>
      </c>
      <c r="BU7" s="38">
        <v>100</v>
      </c>
      <c r="BV7" s="38">
        <v>50.82</v>
      </c>
      <c r="BW7" s="38">
        <v>52.19</v>
      </c>
      <c r="BX7" s="38">
        <v>55.32</v>
      </c>
      <c r="BY7" s="38">
        <v>59.8</v>
      </c>
      <c r="BZ7" s="38">
        <v>57.77</v>
      </c>
      <c r="CA7" s="38">
        <v>59.51</v>
      </c>
      <c r="CB7" s="38">
        <v>149.99</v>
      </c>
      <c r="CC7" s="38">
        <v>179.8</v>
      </c>
      <c r="CD7" s="38">
        <v>150</v>
      </c>
      <c r="CE7" s="38">
        <v>150</v>
      </c>
      <c r="CF7" s="38">
        <v>166.17</v>
      </c>
      <c r="CG7" s="38">
        <v>300.52</v>
      </c>
      <c r="CH7" s="38">
        <v>296.14</v>
      </c>
      <c r="CI7" s="38">
        <v>283.17</v>
      </c>
      <c r="CJ7" s="38">
        <v>263.76</v>
      </c>
      <c r="CK7" s="38">
        <v>274.35000000000002</v>
      </c>
      <c r="CL7" s="38">
        <v>261.45999999999998</v>
      </c>
      <c r="CM7" s="38">
        <v>73.8</v>
      </c>
      <c r="CN7" s="38">
        <v>74.06</v>
      </c>
      <c r="CO7" s="38">
        <v>70.78</v>
      </c>
      <c r="CP7" s="38">
        <v>66.25</v>
      </c>
      <c r="CQ7" s="38">
        <v>48.87</v>
      </c>
      <c r="CR7" s="38">
        <v>53.24</v>
      </c>
      <c r="CS7" s="38">
        <v>52.31</v>
      </c>
      <c r="CT7" s="38">
        <v>60.65</v>
      </c>
      <c r="CU7" s="38">
        <v>51.75</v>
      </c>
      <c r="CV7" s="38">
        <v>50.68</v>
      </c>
      <c r="CW7" s="38">
        <v>52.23</v>
      </c>
      <c r="CX7" s="38">
        <v>89.88</v>
      </c>
      <c r="CY7" s="38">
        <v>91.24</v>
      </c>
      <c r="CZ7" s="38">
        <v>91.01</v>
      </c>
      <c r="DA7" s="38">
        <v>91.06</v>
      </c>
      <c r="DB7" s="38">
        <v>87.81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2020-01-30T23:46:18Z</cp:lastPrinted>
  <dcterms:created xsi:type="dcterms:W3CDTF">2019-12-05T05:23:52Z</dcterms:created>
  <dcterms:modified xsi:type="dcterms:W3CDTF">2020-02-27T00:30:06Z</dcterms:modified>
  <cp:category/>
</cp:coreProperties>
</file>