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9_薩摩川内市()\"/>
    </mc:Choice>
  </mc:AlternateContent>
  <workbookProtection workbookAlgorithmName="SHA-512" workbookHashValue="9bNwphuvkh2S5ndmPaxTuW1vIlDeXgV/+eK5FHt1DE+uIpbaz1kGSolDb6LejoKQzc8AE7wvfn7LsPYJ7T4PMg==" workbookSaltValue="lufIMpBBkNolLlE9BX2cEw==" workbookSpinCount="100000" lockStructure="1"/>
  <bookViews>
    <workbookView xWindow="0" yWindow="0" windowWidth="20490" windowHeight="745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AL8" i="4" s="1"/>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AT10" i="4"/>
  <c r="AL10" i="4"/>
  <c r="W10" i="4"/>
  <c r="P10" i="4"/>
  <c r="I10" i="4"/>
  <c r="BB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<sst xmlns="http://schemas.openxmlformats.org/spreadsheetml/2006/main" count="225" uniqueCount="113">
  <si>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</si>
  <si>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</si>
  <si>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</si>
  <si>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</si>
  <si>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</si>
  <si>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</si>
  <si>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</si>
  <si>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</si>
  <si>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</si>
  <si>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</si>
  <si>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</si>
  <si>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</si>
  <si>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</si>
  <si>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</si>
  <si>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</si>
  <si>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</si>
  <si>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</si>
  <si>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</si>
  <si>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</si>
  <si>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</si>
  <si>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</si>
  <si>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</si>
  <si>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</si>
  <si>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</si>
  <si>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</si>
  <si>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</si>
  <si>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</si>
  <si>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</si>
  <si>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</si>
  <si>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</si>
  <si>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</si>
  <si>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</si>
  <si>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</si>
  <si>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</si>
  <si>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</si>
  <si>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</si>
  <si>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</si>
  <si>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</si>
  <si>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</si>
  <si>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</si>
  <si>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</si>
  <si>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</si>
  <si>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</si>
  <si>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</si>
  <si>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</si>
  <si>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</si>
  <si>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</si>
  <si>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</si>
  <si>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</si>
  <si>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</si>
  <si>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</si>
  <si>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</si>
  <si>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</si>
  <si>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</si>
  <si>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</si>
  <si>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</si>
  <si>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</si>
  <si>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</si>
  <si>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</si>
  <si>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</si>
  <si>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</si>
  <si>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</si>
  <si>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</si>
  <si>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</si>
  <si>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</si>
  <si>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</si>
  <si>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</si>
  <si>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</si>
  <si>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</si>
  <si>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</si>
  <si>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</si>
  <si>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</si>
  <si>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</si>
  <si>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</si>
  <si>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</si>
  <si>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</si>
  <si>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</si>
  <si>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</si>
  <si>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</si>
  <si>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</si>
  <si>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</si>
  <si>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</si>
  <si>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</si>
  <si>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</si>
  <si>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</si>
  <si>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</si>
  <si>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</si>
  <si>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</si>
  <si>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</si>
  <si>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</si>
  <si>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</si>
  <si>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</si>
  <si>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</si>
  <si>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</si>
  <si>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</si>
  <si>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</si>
  <si>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</si>
  <si>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</si>
  <si>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</si>
  <si>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</si>
  <si>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</si>
  <si>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</si>
  <si>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</si>
  <si>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</si>
  <si>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</si>
  <si>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</si>
  <si>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</si>
  <si>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</si>
  <si>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</si>
  <si>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</si>
  <si>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路更新率については、平成２８年度はほぼ類似団体平均であったが、平成３０年度は類似団体平均を大きく上回った。特に老朽化の著しい離島地域においては、国県事業等を活用しながら、計画的に更新投資を実施していく必要がある。</t>
    <rPh sb="2" eb="4">
      <t>カンロ</t>
    </rPh>
    <rPh sb="4" eb="6">
      <t>コウシン</t>
    </rPh>
    <rPh sb="6" eb="7">
      <t>リツ</t>
    </rPh>
    <rPh sb="13" eb="15">
      <t>ヘイセイ</t>
    </rPh>
    <rPh sb="17" eb="19">
      <t>ネンド</t>
    </rPh>
    <rPh sb="22" eb="24">
      <t>ルイジ</t>
    </rPh>
    <rPh sb="24" eb="26">
      <t>ダンタイ</t>
    </rPh>
    <rPh sb="26" eb="28">
      <t>ヘイキン</t>
    </rPh>
    <rPh sb="34" eb="36">
      <t>ヘイセイ</t>
    </rPh>
    <rPh sb="38" eb="40">
      <t>ネンド</t>
    </rPh>
    <rPh sb="41" eb="43">
      <t>ルイジ</t>
    </rPh>
    <rPh sb="43" eb="45">
      <t>ダンタイ</t>
    </rPh>
    <rPh sb="45" eb="47">
      <t>ヘイキン</t>
    </rPh>
    <rPh sb="48" eb="49">
      <t>オオ</t>
    </rPh>
    <rPh sb="51" eb="53">
      <t>ウワマワ</t>
    </rPh>
    <rPh sb="56" eb="57">
      <t>トク</t>
    </rPh>
    <rPh sb="58" eb="61">
      <t>ロウキュウカ</t>
    </rPh>
    <rPh sb="62" eb="63">
      <t>イチジル</t>
    </rPh>
    <rPh sb="65" eb="67">
      <t>リトウ</t>
    </rPh>
    <rPh sb="67" eb="69">
      <t>チイキ</t>
    </rPh>
    <rPh sb="75" eb="76">
      <t>クニ</t>
    </rPh>
    <rPh sb="76" eb="77">
      <t>ケン</t>
    </rPh>
    <rPh sb="77" eb="79">
      <t>ジギョウ</t>
    </rPh>
    <rPh sb="79" eb="80">
      <t>ナド</t>
    </rPh>
    <rPh sb="81" eb="83">
      <t>カツヨウ</t>
    </rPh>
    <rPh sb="88" eb="91">
      <t>ケイカクテキ</t>
    </rPh>
    <rPh sb="92" eb="94">
      <t>コウシン</t>
    </rPh>
    <rPh sb="94" eb="96">
      <t>トウシ</t>
    </rPh>
    <rPh sb="97" eb="99">
      <t>ジッシ</t>
    </rPh>
    <rPh sb="103" eb="105">
      <t>ヒツヨウ</t>
    </rPh>
    <phoneticPr fontId="4"/>
  </si>
  <si>
    <t>　平成２８年度以降は、人口減少により料金収入が見込めず、また管や施設等の老朽化の著しい離島地域のみの事業となった。上水道事業（法適用末端給水事業）に合わせて、平成２８年度に料金改定を行ったものの一般会計からの繰入金によるところが大きくなる見込みである。今後は、投資の効率化や維持管理費の削減等経営改善の検討を行い、当市財政運営プログラムに基づく基準外繰出の縮減に努めることとしたい。</t>
    <rPh sb="1" eb="3">
      <t>ヘイセイ</t>
    </rPh>
    <rPh sb="5" eb="7">
      <t>ネンド</t>
    </rPh>
    <rPh sb="7" eb="9">
      <t>イコウ</t>
    </rPh>
    <rPh sb="11" eb="13">
      <t>ジンコウ</t>
    </rPh>
    <rPh sb="13" eb="15">
      <t>ゲンショウ</t>
    </rPh>
    <rPh sb="18" eb="20">
      <t>リョウキン</t>
    </rPh>
    <rPh sb="20" eb="22">
      <t>シュウニュウ</t>
    </rPh>
    <rPh sb="23" eb="25">
      <t>ミコ</t>
    </rPh>
    <rPh sb="30" eb="31">
      <t>カン</t>
    </rPh>
    <rPh sb="32" eb="34">
      <t>シセツ</t>
    </rPh>
    <rPh sb="34" eb="35">
      <t>ナド</t>
    </rPh>
    <rPh sb="36" eb="38">
      <t>ロウキュウ</t>
    </rPh>
    <rPh sb="38" eb="39">
      <t>カ</t>
    </rPh>
    <rPh sb="40" eb="41">
      <t>イチジル</t>
    </rPh>
    <rPh sb="43" eb="45">
      <t>リトウ</t>
    </rPh>
    <rPh sb="45" eb="47">
      <t>チイキ</t>
    </rPh>
    <rPh sb="50" eb="52">
      <t>ジギョウ</t>
    </rPh>
    <rPh sb="57" eb="60">
      <t>ジョウスイドウ</t>
    </rPh>
    <rPh sb="60" eb="62">
      <t>ジギョウ</t>
    </rPh>
    <rPh sb="63" eb="64">
      <t>ホウ</t>
    </rPh>
    <rPh sb="64" eb="66">
      <t>テキヨウ</t>
    </rPh>
    <rPh sb="66" eb="68">
      <t>マッタン</t>
    </rPh>
    <rPh sb="68" eb="70">
      <t>キュウスイ</t>
    </rPh>
    <rPh sb="70" eb="72">
      <t>ジギョウ</t>
    </rPh>
    <rPh sb="74" eb="75">
      <t>ア</t>
    </rPh>
    <rPh sb="79" eb="81">
      <t>ヘイセイ</t>
    </rPh>
    <rPh sb="83" eb="85">
      <t>ネンド</t>
    </rPh>
    <rPh sb="86" eb="88">
      <t>リョウキン</t>
    </rPh>
    <rPh sb="88" eb="90">
      <t>カイテイ</t>
    </rPh>
    <rPh sb="91" eb="92">
      <t>オコナ</t>
    </rPh>
    <rPh sb="97" eb="99">
      <t>イッパン</t>
    </rPh>
    <rPh sb="99" eb="101">
      <t>カイケイ</t>
    </rPh>
    <rPh sb="104" eb="106">
      <t>クリイレ</t>
    </rPh>
    <rPh sb="106" eb="107">
      <t>キン</t>
    </rPh>
    <rPh sb="114" eb="115">
      <t>オオ</t>
    </rPh>
    <rPh sb="119" eb="121">
      <t>ミコ</t>
    </rPh>
    <rPh sb="126" eb="128">
      <t>コンゴ</t>
    </rPh>
    <rPh sb="130" eb="132">
      <t>トウシ</t>
    </rPh>
    <rPh sb="133" eb="136">
      <t>コウリツカ</t>
    </rPh>
    <rPh sb="137" eb="139">
      <t>イジ</t>
    </rPh>
    <rPh sb="139" eb="142">
      <t>カンリヒ</t>
    </rPh>
    <rPh sb="143" eb="145">
      <t>サクゲン</t>
    </rPh>
    <rPh sb="145" eb="146">
      <t>ナド</t>
    </rPh>
    <rPh sb="146" eb="148">
      <t>ケイエイ</t>
    </rPh>
    <rPh sb="148" eb="150">
      <t>カイゼン</t>
    </rPh>
    <rPh sb="151" eb="153">
      <t>ケントウ</t>
    </rPh>
    <rPh sb="154" eb="155">
      <t>オコナ</t>
    </rPh>
    <rPh sb="157" eb="158">
      <t>トウ</t>
    </rPh>
    <rPh sb="158" eb="159">
      <t>シ</t>
    </rPh>
    <rPh sb="159" eb="161">
      <t>ザイセイ</t>
    </rPh>
    <rPh sb="161" eb="163">
      <t>ウンエイ</t>
    </rPh>
    <rPh sb="169" eb="170">
      <t>モト</t>
    </rPh>
    <rPh sb="172" eb="174">
      <t>キジュン</t>
    </rPh>
    <rPh sb="174" eb="175">
      <t>ガイ</t>
    </rPh>
    <rPh sb="175" eb="177">
      <t>クリダ</t>
    </rPh>
    <rPh sb="178" eb="180">
      <t>シュクゲン</t>
    </rPh>
    <rPh sb="181" eb="182">
      <t>ツト</t>
    </rPh>
    <phoneticPr fontId="4"/>
  </si>
  <si>
    <t>　①収益的収支比率は、前年度から若干減少し、類似団体平均を大きく下回っている。④企業債残高対給水収益比率は、平成２７年度以降若干改善したが、平成２８年度本土地域の上水道事業（法適用末端給水事業）への統合により事業規模は縮小したものの統合前の地方債残高の約半分が本事業に残っているため、今後も厳しい状況が見込まれる。⑤料金回収率については、前年度から若干増加したものの、類似団体平均を下回っている。離島地域だけの事業となって一般会計繰入金の割合は高くなっている。また、⑧有収率は類似団体平均を上回っているものの、⑦施設利用率については、人口の少ない地域に点在する施設を抱えていることから５０％前後で推移している。平成２８年度以降、事業規模は縮小し、料金収入に対して維持管理費及び地方債償還に費用がかかることから⑥給水原価については、前年度より減少したものの、平成３０年度も類似団体平均を大きく上回る結果となった。</t>
    <rPh sb="2" eb="5">
      <t>シュウエキテキ</t>
    </rPh>
    <rPh sb="5" eb="7">
      <t>シュウシ</t>
    </rPh>
    <rPh sb="7" eb="9">
      <t>ヒリツ</t>
    </rPh>
    <rPh sb="11" eb="14">
      <t>ゼンネンド</t>
    </rPh>
    <rPh sb="16" eb="18">
      <t>ジャッカン</t>
    </rPh>
    <rPh sb="18" eb="20">
      <t>ゲンショウ</t>
    </rPh>
    <rPh sb="22" eb="24">
      <t>ルイジ</t>
    </rPh>
    <rPh sb="24" eb="26">
      <t>ダンタイ</t>
    </rPh>
    <rPh sb="26" eb="28">
      <t>ヘイキン</t>
    </rPh>
    <rPh sb="29" eb="30">
      <t>オオ</t>
    </rPh>
    <rPh sb="32" eb="34">
      <t>シタマワ</t>
    </rPh>
    <rPh sb="40" eb="42">
      <t>キギョウ</t>
    </rPh>
    <rPh sb="42" eb="43">
      <t>サイ</t>
    </rPh>
    <rPh sb="43" eb="45">
      <t>ザンダカ</t>
    </rPh>
    <rPh sb="45" eb="46">
      <t>タイ</t>
    </rPh>
    <rPh sb="46" eb="48">
      <t>キュウスイ</t>
    </rPh>
    <rPh sb="48" eb="50">
      <t>シュウエキ</t>
    </rPh>
    <rPh sb="50" eb="52">
      <t>ヒリツ</t>
    </rPh>
    <rPh sb="54" eb="56">
      <t>ヘイセイ</t>
    </rPh>
    <rPh sb="58" eb="60">
      <t>ネンド</t>
    </rPh>
    <rPh sb="60" eb="62">
      <t>イコウ</t>
    </rPh>
    <rPh sb="62" eb="64">
      <t>ジャッカン</t>
    </rPh>
    <rPh sb="64" eb="66">
      <t>カイゼン</t>
    </rPh>
    <rPh sb="70" eb="72">
      <t>ヘイセイ</t>
    </rPh>
    <rPh sb="74" eb="76">
      <t>ネンド</t>
    </rPh>
    <rPh sb="76" eb="78">
      <t>ホンド</t>
    </rPh>
    <rPh sb="78" eb="80">
      <t>チイキ</t>
    </rPh>
    <rPh sb="81" eb="84">
      <t>ジョウスイドウ</t>
    </rPh>
    <rPh sb="84" eb="86">
      <t>ジギョウ</t>
    </rPh>
    <rPh sb="87" eb="88">
      <t>ホウ</t>
    </rPh>
    <rPh sb="88" eb="90">
      <t>テキヨウ</t>
    </rPh>
    <rPh sb="90" eb="92">
      <t>マッタン</t>
    </rPh>
    <rPh sb="92" eb="94">
      <t>キュウスイ</t>
    </rPh>
    <rPh sb="94" eb="96">
      <t>ジギョウ</t>
    </rPh>
    <rPh sb="99" eb="101">
      <t>トウゴウ</t>
    </rPh>
    <rPh sb="104" eb="106">
      <t>ジギョウ</t>
    </rPh>
    <rPh sb="106" eb="108">
      <t>キボ</t>
    </rPh>
    <rPh sb="109" eb="111">
      <t>シュクショウ</t>
    </rPh>
    <rPh sb="116" eb="118">
      <t>トウゴウ</t>
    </rPh>
    <rPh sb="118" eb="119">
      <t>マエ</t>
    </rPh>
    <rPh sb="120" eb="123">
      <t>チホウサイ</t>
    </rPh>
    <rPh sb="123" eb="125">
      <t>ザンダカ</t>
    </rPh>
    <rPh sb="126" eb="127">
      <t>ヤク</t>
    </rPh>
    <rPh sb="127" eb="129">
      <t>ハンブン</t>
    </rPh>
    <rPh sb="130" eb="131">
      <t>ホン</t>
    </rPh>
    <rPh sb="131" eb="133">
      <t>ジギョウ</t>
    </rPh>
    <rPh sb="134" eb="135">
      <t>ノコ</t>
    </rPh>
    <rPh sb="142" eb="144">
      <t>コンゴ</t>
    </rPh>
    <rPh sb="145" eb="146">
      <t>キビ</t>
    </rPh>
    <rPh sb="148" eb="150">
      <t>ジョウキョウ</t>
    </rPh>
    <rPh sb="151" eb="153">
      <t>ミコ</t>
    </rPh>
    <rPh sb="158" eb="160">
      <t>リョウキン</t>
    </rPh>
    <rPh sb="160" eb="162">
      <t>カイシュウ</t>
    </rPh>
    <rPh sb="162" eb="163">
      <t>リツ</t>
    </rPh>
    <rPh sb="323" eb="325">
      <t>リョウキン</t>
    </rPh>
    <rPh sb="325" eb="327">
      <t>シュウニュウ</t>
    </rPh>
    <rPh sb="328" eb="329">
      <t>タイ</t>
    </rPh>
    <rPh sb="365" eb="368">
      <t>ゼンネンド</t>
    </rPh>
    <rPh sb="370" eb="37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</si>
</sst>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0.38</c:v>
                </c:pt>
                <c:pt idx="1">
                  <c:v>1.1599999999999999</c:v>
                </c:pt>
                <c:pt idx="2">
                  <c:v>0.55000000000000004</c:v>
                </c:pt>
                <c:pt idx="3">
                  <c:v>1.23</c:v>
                </c:pt>
                <c:pt idx="4">
                  <c:v>1.58</c:v>
                </c:pt>
              </c:numCache>
            </c:numRef>
          </c:val>
          <c:extLst>
            <c:ext xmlns:c16="http://schemas.microsoft.com/office/drawing/2014/chart" uri="{C3380CC4-5D6E-409C-BE32-E72D297353CC}">
              <c16:uniqueId val="{00000000-3342-4727-8BF9-4636BEA94E5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0.55000000000000004</c:v>
                </c:pt>
                <c:pt idx="1">
                  <c:v>0.54</c:v>
                </c:pt>
                <c:pt idx="2">
                  <c:v>0.53</c:v>
                </c:pt>
                <c:pt idx="3">
                  <c:v>0.72</c:v>
                </c:pt>
                <c:pt idx="4">
                  <c:v>0.53</c:v>
                </c:pt>
              </c:numCache>
            </c:numRef>
          </c:val>
          <c:smooth val="0"/>
          <c:extLst>
            <c:ext xmlns:c16="http://schemas.microsoft.com/office/drawing/2014/chart" uri="{C3380CC4-5D6E-409C-BE32-E72D297353CC}">
              <c16:uniqueId val="{00000001-3342-4727-8BF9-4636BEA94E5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47.04</c:v>
                </c:pt>
                <c:pt idx="1">
                  <c:v>45.66</c:v>
                </c:pt>
                <c:pt idx="2">
                  <c:v>52.11</c:v>
                </c:pt>
                <c:pt idx="3">
                  <c:v>51</c:v>
                </c:pt>
                <c:pt idx="4">
                  <c:v>47.89</c:v>
                </c:pt>
              </c:numCache>
            </c:numRef>
          </c:val>
          <c:extLst>
            <c:ext xmlns:c16="http://schemas.microsoft.com/office/drawing/2014/chart" uri="{C3380CC4-5D6E-409C-BE32-E72D297353CC}">
              <c16:uniqueId val="{00000000-A741-438C-B5D8-B0F6257ABA2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60.68</c:v>
                </c:pt>
                <c:pt idx="1">
                  <c:v>59.87</c:v>
                </c:pt>
                <c:pt idx="2">
                  <c:v>55.9</c:v>
                </c:pt>
                <c:pt idx="3">
                  <c:v>57.3</c:v>
                </c:pt>
                <c:pt idx="4">
                  <c:v>56.76</c:v>
                </c:pt>
              </c:numCache>
            </c:numRef>
          </c:val>
          <c:smooth val="0"/>
          <c:extLst>
            <c:ext xmlns:c16="http://schemas.microsoft.com/office/drawing/2014/chart" uri="{C3380CC4-5D6E-409C-BE32-E72D297353CC}">
              <c16:uniqueId val="{00000001-A741-438C-B5D8-B0F6257ABA2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83.23</c:v>
                </c:pt>
                <c:pt idx="1">
                  <c:v>82.89</c:v>
                </c:pt>
                <c:pt idx="2">
                  <c:v>84.26</c:v>
                </c:pt>
                <c:pt idx="3">
                  <c:v>84.21</c:v>
                </c:pt>
                <c:pt idx="4">
                  <c:v>86.24</c:v>
                </c:pt>
              </c:numCache>
            </c:numRef>
          </c:val>
          <c:extLst>
            <c:ext xmlns:c16="http://schemas.microsoft.com/office/drawing/2014/chart" uri="{C3380CC4-5D6E-409C-BE32-E72D297353CC}">
              <c16:uniqueId val="{00000000-0628-4A94-B623-E0C4B4D62A2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75.760000000000005</c:v>
                </c:pt>
                <c:pt idx="1">
                  <c:v>75.48</c:v>
                </c:pt>
                <c:pt idx="2">
                  <c:v>73.28</c:v>
                </c:pt>
                <c:pt idx="3">
                  <c:v>72.42</c:v>
                </c:pt>
                <c:pt idx="4">
                  <c:v>73.069999999999993</c:v>
                </c:pt>
              </c:numCache>
            </c:numRef>
          </c:val>
          <c:smooth val="0"/>
          <c:extLst>
            <c:ext xmlns:c16="http://schemas.microsoft.com/office/drawing/2014/chart" uri="{C3380CC4-5D6E-409C-BE32-E72D297353CC}">
              <c16:uniqueId val="{00000001-0628-4A94-B623-E0C4B4D62A2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78.73</c:v>
                </c:pt>
                <c:pt idx="1">
                  <c:v>75.44</c:v>
                </c:pt>
                <c:pt idx="2">
                  <c:v>63.91</c:v>
                </c:pt>
                <c:pt idx="3">
                  <c:v>69.180000000000007</c:v>
                </c:pt>
                <c:pt idx="4">
                  <c:v>61.74</c:v>
                </c:pt>
              </c:numCache>
            </c:numRef>
          </c:val>
          <c:extLst>
            <c:ext xmlns:c16="http://schemas.microsoft.com/office/drawing/2014/chart" uri="{C3380CC4-5D6E-409C-BE32-E72D297353CC}">
              <c16:uniqueId val="{00000000-6A9F-48A7-8115-8F520B3CC5A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77.48</c:v>
                </c:pt>
                <c:pt idx="1">
                  <c:v>76.02</c:v>
                </c:pt>
                <c:pt idx="2">
                  <c:v>77.56</c:v>
                </c:pt>
                <c:pt idx="3">
                  <c:v>78.510000000000005</c:v>
                </c:pt>
                <c:pt idx="4">
                  <c:v>77.91</c:v>
                </c:pt>
              </c:numCache>
            </c:numRef>
          </c:val>
          <c:smooth val="0"/>
          <c:extLst>
            <c:ext xmlns:c16="http://schemas.microsoft.com/office/drawing/2014/chart" uri="{C3380CC4-5D6E-409C-BE32-E72D297353CC}">
              <c16:uniqueId val="{00000001-6A9F-48A7-8115-8F520B3CC5A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EE-45A2-8309-641E7B47848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EE-45A2-8309-641E7B47848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4A-43CA-9503-CD30B4E1199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4A-43CA-9503-CD30B4E1199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32-436C-B381-72A074396EE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32-436C-B381-72A074396EE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73-4910-A03F-DFD48074CB5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73-4910-A03F-DFD48074CB5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623.78</c:v>
                </c:pt>
                <c:pt idx="1">
                  <c:v>606.86</c:v>
                </c:pt>
                <c:pt idx="2">
                  <c:v>879.42</c:v>
                </c:pt>
                <c:pt idx="3">
                  <c:v>810.54</c:v>
                </c:pt>
                <c:pt idx="4">
                  <c:v>770.54</c:v>
                </c:pt>
              </c:numCache>
            </c:numRef>
          </c:val>
          <c:extLst>
            <c:ext xmlns:c16="http://schemas.microsoft.com/office/drawing/2014/chart" uri="{C3380CC4-5D6E-409C-BE32-E72D297353CC}">
              <c16:uniqueId val="{00000000-63FB-4195-97B2-1C7EADB53BA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1285.3599999999999</c:v>
                </c:pt>
                <c:pt idx="1">
                  <c:v>1246.73</c:v>
                </c:pt>
                <c:pt idx="2">
                  <c:v>1144.79</c:v>
                </c:pt>
                <c:pt idx="3">
                  <c:v>1061.58</c:v>
                </c:pt>
                <c:pt idx="4">
                  <c:v>1007.7</c:v>
                </c:pt>
              </c:numCache>
            </c:numRef>
          </c:val>
          <c:smooth val="0"/>
          <c:extLst>
            <c:ext xmlns:c16="http://schemas.microsoft.com/office/drawing/2014/chart" uri="{C3380CC4-5D6E-409C-BE32-E72D297353CC}">
              <c16:uniqueId val="{00000001-63FB-4195-97B2-1C7EADB53BA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71.599999999999994</c:v>
                </c:pt>
                <c:pt idx="1">
                  <c:v>70.16</c:v>
                </c:pt>
                <c:pt idx="2">
                  <c:v>46.55</c:v>
                </c:pt>
                <c:pt idx="3">
                  <c:v>45.84</c:v>
                </c:pt>
                <c:pt idx="4">
                  <c:v>53.05</c:v>
                </c:pt>
              </c:numCache>
            </c:numRef>
          </c:val>
          <c:extLst>
            <c:ext xmlns:c16="http://schemas.microsoft.com/office/drawing/2014/chart" uri="{C3380CC4-5D6E-409C-BE32-E72D297353CC}">
              <c16:uniqueId val="{00000000-8EB9-43C2-B843-5F2324E67C6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54.45</c:v>
                </c:pt>
                <c:pt idx="1">
                  <c:v>54.33</c:v>
                </c:pt>
                <c:pt idx="2">
                  <c:v>56.04</c:v>
                </c:pt>
                <c:pt idx="3">
                  <c:v>58.52</c:v>
                </c:pt>
                <c:pt idx="4">
                  <c:v>59.22</c:v>
                </c:pt>
              </c:numCache>
            </c:numRef>
          </c:val>
          <c:smooth val="0"/>
          <c:extLst>
            <c:ext xmlns:c16="http://schemas.microsoft.com/office/drawing/2014/chart" uri="{C3380CC4-5D6E-409C-BE32-E72D297353CC}">
              <c16:uniqueId val="{00000001-8EB9-43C2-B843-5F2324E67C6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233.63</c:v>
                </c:pt>
                <c:pt idx="1">
                  <c:v>241.86</c:v>
                </c:pt>
                <c:pt idx="2">
                  <c:v>398.41</c:v>
                </c:pt>
                <c:pt idx="3">
                  <c:v>420.55</c:v>
                </c:pt>
                <c:pt idx="4">
                  <c:v>382.65</c:v>
                </c:pt>
              </c:numCache>
            </c:numRef>
          </c:val>
          <c:extLst>
            <c:ext xmlns:c16="http://schemas.microsoft.com/office/drawing/2014/chart" uri="{C3380CC4-5D6E-409C-BE32-E72D297353CC}">
              <c16:uniqueId val="{00000000-B048-47DF-964A-E1F4EF886E5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332.75</c:v>
                </c:pt>
                <c:pt idx="1">
                  <c:v>341.05</c:v>
                </c:pt>
                <c:pt idx="2">
                  <c:v>304.35000000000002</c:v>
                </c:pt>
                <c:pt idx="3">
                  <c:v>296.3</c:v>
                </c:pt>
                <c:pt idx="4">
                  <c:v>292.89999999999998</c:v>
                </c:pt>
              </c:numCache>
            </c:numRef>
          </c:val>
          <c:smooth val="0"/>
          <c:extLst>
            <c:ext xmlns:c16="http://schemas.microsoft.com/office/drawing/2014/chart" uri="{C3380CC4-5D6E-409C-BE32-E72D297353CC}">
              <c16:uniqueId val="{00000001-B048-47DF-964A-E1F4EF886E5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7" zoomScaleNormal="77"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薩摩川内市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95485</v>
      </c>
      <c r="AM8" s="50"/>
      <c r="AN8" s="50"/>
      <c r="AO8" s="50"/>
      <c r="AP8" s="50"/>
      <c r="AQ8" s="50"/>
      <c r="AR8" s="50"/>
      <c r="AS8" s="50"/>
      <c r="AT8" s="46">
        <f>データ!$S$6</f>
        <v>682.92</v>
      </c>
      <c r="AU8" s="46"/>
      <c r="AV8" s="46"/>
      <c r="AW8" s="46"/>
      <c r="AX8" s="46"/>
      <c r="AY8" s="46"/>
      <c r="AZ8" s="46"/>
      <c r="BA8" s="46"/>
      <c r="BB8" s="46">
        <f>データ!$T$6</f>
        <v>139.82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4.54</v>
      </c>
      <c r="Q10" s="46"/>
      <c r="R10" s="46"/>
      <c r="S10" s="46"/>
      <c r="T10" s="46"/>
      <c r="U10" s="46"/>
      <c r="V10" s="46"/>
      <c r="W10" s="50">
        <f>データ!$Q$6</f>
        <v>2850</v>
      </c>
      <c r="X10" s="50"/>
      <c r="Y10" s="50"/>
      <c r="Z10" s="50"/>
      <c r="AA10" s="50"/>
      <c r="AB10" s="50"/>
      <c r="AC10" s="50"/>
      <c r="AD10" s="2"/>
      <c r="AE10" s="2"/>
      <c r="AF10" s="2"/>
      <c r="AG10" s="2"/>
      <c r="AH10" s="2"/>
      <c r="AI10" s="2"/>
      <c r="AJ10" s="2"/>
      <c r="AK10" s="2"/>
      <c r="AL10" s="50">
        <f>データ!$U$6</f>
        <v>4304</v>
      </c>
      <c r="AM10" s="50"/>
      <c r="AN10" s="50"/>
      <c r="AO10" s="50"/>
      <c r="AP10" s="50"/>
      <c r="AQ10" s="50"/>
      <c r="AR10" s="50"/>
      <c r="AS10" s="50"/>
      <c r="AT10" s="46">
        <f>データ!$V$6</f>
        <v>8.59</v>
      </c>
      <c r="AU10" s="46"/>
      <c r="AV10" s="46"/>
      <c r="AW10" s="46"/>
      <c r="AX10" s="46"/>
      <c r="AY10" s="46"/>
      <c r="AZ10" s="46"/>
      <c r="BA10" s="46"/>
      <c r="BB10" s="46">
        <f>データ!$W$6</f>
        <v>501.05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112</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41</v>
      </c>
      <c r="O85" s="27" t="str">
        <f>データ!EN6</f>
        <v>【0.54】</v>
      </c>
    </row>
  </sheetData>
  <sheetProtection algorithmName="SHA-512" hashValue="V6PtMRivlD3Mhiun4+Rk45GOMG5pY8B+7ml9OzIciXEhI/2L2/QYvD8thUfxi2K3Fn/pzCpDUx5XuP3u1a9AJg==" saltValue="Mmp5E5yVHHb0yz6cIua4G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462152</v>
      </c>
      <c r="D6" s="34">
        <f t="shared" si="3"/>
        <v>47</v>
      </c>
      <c r="E6" s="34">
        <f t="shared" si="3"/>
        <v>1</v>
      </c>
      <c r="F6" s="34">
        <f t="shared" si="3"/>
        <v>0</v>
      </c>
      <c r="G6" s="34">
        <f t="shared" si="3"/>
        <v>0</v>
      </c>
      <c r="H6" s="34" t="str">
        <f t="shared" si="3"/>
        <v>鹿児島県　薩摩川内市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4.54</v>
      </c>
      <c r="Q6" s="35">
        <f t="shared" si="3"/>
        <v>2850</v>
      </c>
      <c r="R6" s="35">
        <f t="shared" si="3"/>
        <v>95485</v>
      </c>
      <c r="S6" s="35">
        <f t="shared" si="3"/>
        <v>682.92</v>
      </c>
      <c r="T6" s="35">
        <f t="shared" si="3"/>
        <v>139.82</v>
      </c>
      <c r="U6" s="35">
        <f t="shared" si="3"/>
        <v>4304</v>
      </c>
      <c r="V6" s="35">
        <f t="shared" si="3"/>
        <v>8.59</v>
      </c>
      <c r="W6" s="35">
        <f t="shared" si="3"/>
        <v>501.05</v>
      </c>
      <c r="X6" s="36">
        <f>IF(X7="",NA(),X7)</f>
        <v>78.73</v>
      </c>
      <c r="Y6" s="36">
        <f t="shared" ref="Y6:AG6" si="4">IF(Y7="",NA(),Y7)</f>
        <v>75.44</v>
      </c>
      <c r="Z6" s="36">
        <f t="shared" si="4"/>
        <v>63.91</v>
      </c>
      <c r="AA6" s="36">
        <f t="shared" si="4"/>
        <v>69.180000000000007</v>
      </c>
      <c r="AB6" s="36">
        <f t="shared" si="4"/>
        <v>61.74</v>
      </c>
      <c r="AC6" s="36">
        <f t="shared" si="4"/>
        <v>77.48</v>
      </c>
      <c r="AD6" s="36">
        <f t="shared" si="4"/>
        <v>76.02</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623.78</v>
      </c>
      <c r="BF6" s="36">
        <f t="shared" ref="BF6:BN6" si="7">IF(BF7="",NA(),BF7)</f>
        <v>606.86</v>
      </c>
      <c r="BG6" s="36">
        <f t="shared" si="7"/>
        <v>879.42</v>
      </c>
      <c r="BH6" s="36">
        <f t="shared" si="7"/>
        <v>810.54</v>
      </c>
      <c r="BI6" s="36">
        <f t="shared" si="7"/>
        <v>770.54</v>
      </c>
      <c r="BJ6" s="36">
        <f t="shared" si="7"/>
        <v>1285.3599999999999</v>
      </c>
      <c r="BK6" s="36">
        <f t="shared" si="7"/>
        <v>1246.73</v>
      </c>
      <c r="BL6" s="36">
        <f t="shared" si="7"/>
        <v>1144.79</v>
      </c>
      <c r="BM6" s="36">
        <f t="shared" si="7"/>
        <v>1061.58</v>
      </c>
      <c r="BN6" s="36">
        <f t="shared" si="7"/>
        <v>1007.7</v>
      </c>
      <c r="BO6" s="35" t="str">
        <f>IF(BO7="","",IF(BO7="-","【-】","【"&amp;SUBSTITUTE(TEXT(BO7,"#,##0.00"),"-","△")&amp;"】"))</f>
        <v>【1,074.14】</v>
      </c>
      <c r="BP6" s="36">
        <f>IF(BP7="",NA(),BP7)</f>
        <v>71.599999999999994</v>
      </c>
      <c r="BQ6" s="36">
        <f t="shared" ref="BQ6:BY6" si="8">IF(BQ7="",NA(),BQ7)</f>
        <v>70.16</v>
      </c>
      <c r="BR6" s="36">
        <f t="shared" si="8"/>
        <v>46.55</v>
      </c>
      <c r="BS6" s="36">
        <f t="shared" si="8"/>
        <v>45.84</v>
      </c>
      <c r="BT6" s="36">
        <f t="shared" si="8"/>
        <v>53.05</v>
      </c>
      <c r="BU6" s="36">
        <f t="shared" si="8"/>
        <v>54.45</v>
      </c>
      <c r="BV6" s="36">
        <f t="shared" si="8"/>
        <v>54.33</v>
      </c>
      <c r="BW6" s="36">
        <f t="shared" si="8"/>
        <v>56.04</v>
      </c>
      <c r="BX6" s="36">
        <f t="shared" si="8"/>
        <v>58.52</v>
      </c>
      <c r="BY6" s="36">
        <f t="shared" si="8"/>
        <v>59.22</v>
      </c>
      <c r="BZ6" s="35" t="str">
        <f>IF(BZ7="","",IF(BZ7="-","【-】","【"&amp;SUBSTITUTE(TEXT(BZ7,"#,##0.00"),"-","△")&amp;"】"))</f>
        <v>【54.36】</v>
      </c>
      <c r="CA6" s="36">
        <f>IF(CA7="",NA(),CA7)</f>
        <v>233.63</v>
      </c>
      <c r="CB6" s="36">
        <f t="shared" ref="CB6:CJ6" si="9">IF(CB7="",NA(),CB7)</f>
        <v>241.86</v>
      </c>
      <c r="CC6" s="36">
        <f t="shared" si="9"/>
        <v>398.41</v>
      </c>
      <c r="CD6" s="36">
        <f t="shared" si="9"/>
        <v>420.55</v>
      </c>
      <c r="CE6" s="36">
        <f t="shared" si="9"/>
        <v>382.65</v>
      </c>
      <c r="CF6" s="36">
        <f t="shared" si="9"/>
        <v>332.75</v>
      </c>
      <c r="CG6" s="36">
        <f t="shared" si="9"/>
        <v>341.05</v>
      </c>
      <c r="CH6" s="36">
        <f t="shared" si="9"/>
        <v>304.35000000000002</v>
      </c>
      <c r="CI6" s="36">
        <f t="shared" si="9"/>
        <v>296.3</v>
      </c>
      <c r="CJ6" s="36">
        <f t="shared" si="9"/>
        <v>292.89999999999998</v>
      </c>
      <c r="CK6" s="35" t="str">
        <f>IF(CK7="","",IF(CK7="-","【-】","【"&amp;SUBSTITUTE(TEXT(CK7,"#,##0.00"),"-","△")&amp;"】"))</f>
        <v>【296.40】</v>
      </c>
      <c r="CL6" s="36">
        <f>IF(CL7="",NA(),CL7)</f>
        <v>47.04</v>
      </c>
      <c r="CM6" s="36">
        <f t="shared" ref="CM6:CU6" si="10">IF(CM7="",NA(),CM7)</f>
        <v>45.66</v>
      </c>
      <c r="CN6" s="36">
        <f t="shared" si="10"/>
        <v>52.11</v>
      </c>
      <c r="CO6" s="36">
        <f t="shared" si="10"/>
        <v>51</v>
      </c>
      <c r="CP6" s="36">
        <f t="shared" si="10"/>
        <v>47.89</v>
      </c>
      <c r="CQ6" s="36">
        <f t="shared" si="10"/>
        <v>60.68</v>
      </c>
      <c r="CR6" s="36">
        <f t="shared" si="10"/>
        <v>59.87</v>
      </c>
      <c r="CS6" s="36">
        <f t="shared" si="10"/>
        <v>55.9</v>
      </c>
      <c r="CT6" s="36">
        <f t="shared" si="10"/>
        <v>57.3</v>
      </c>
      <c r="CU6" s="36">
        <f t="shared" si="10"/>
        <v>56.76</v>
      </c>
      <c r="CV6" s="35" t="str">
        <f>IF(CV7="","",IF(CV7="-","【-】","【"&amp;SUBSTITUTE(TEXT(CV7,"#,##0.00"),"-","△")&amp;"】"))</f>
        <v>【55.95】</v>
      </c>
      <c r="CW6" s="36">
        <f>IF(CW7="",NA(),CW7)</f>
        <v>83.23</v>
      </c>
      <c r="CX6" s="36">
        <f t="shared" ref="CX6:DF6" si="11">IF(CX7="",NA(),CX7)</f>
        <v>82.89</v>
      </c>
      <c r="CY6" s="36">
        <f t="shared" si="11"/>
        <v>84.26</v>
      </c>
      <c r="CZ6" s="36">
        <f t="shared" si="11"/>
        <v>84.21</v>
      </c>
      <c r="DA6" s="36">
        <f t="shared" si="11"/>
        <v>86.24</v>
      </c>
      <c r="DB6" s="36">
        <f t="shared" si="11"/>
        <v>75.760000000000005</v>
      </c>
      <c r="DC6" s="36">
        <f t="shared" si="11"/>
        <v>75.48</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0.38</v>
      </c>
      <c r="EE6" s="36">
        <f t="shared" ref="EE6:EM6" si="14">IF(EE7="",NA(),EE7)</f>
        <v>1.1599999999999999</v>
      </c>
      <c r="EF6" s="36">
        <f t="shared" si="14"/>
        <v>0.55000000000000004</v>
      </c>
      <c r="EG6" s="36">
        <f t="shared" si="14"/>
        <v>1.23</v>
      </c>
      <c r="EH6" s="36">
        <f t="shared" si="14"/>
        <v>1.58</v>
      </c>
      <c r="EI6" s="36">
        <f t="shared" si="14"/>
        <v>0.55000000000000004</v>
      </c>
      <c r="EJ6" s="36">
        <f t="shared" si="14"/>
        <v>0.54</v>
      </c>
      <c r="EK6" s="36">
        <f t="shared" si="14"/>
        <v>0.53</v>
      </c>
      <c r="EL6" s="36">
        <f t="shared" si="14"/>
        <v>0.72</v>
      </c>
      <c r="EM6" s="36">
        <f t="shared" si="14"/>
        <v>0.53</v>
      </c>
      <c r="EN6" s="35" t="str">
        <f>IF(EN7="","",IF(EN7="-","【-】","【"&amp;SUBSTITUTE(TEXT(EN7,"#,##0.00"),"-","△")&amp;"】"))</f>
        <v>【0.54】</v>
      </c>
    </row>
    <row r="7" spans="1:144" s="37" customFormat="1" x14ac:dyDescent="0.15">
      <c r="A7" s="29"/>
      <c r="B7" s="38">
        <v>2018</v>
      </c>
      <c r="C7" s="38">
        <v>462152</v>
      </c>
      <c r="D7" s="38">
        <v>47</v>
      </c>
      <c r="E7" s="38">
        <v>1</v>
      </c>
      <c r="F7" s="38">
        <v>0</v>
      </c>
      <c r="G7" s="38">
        <v>0</v>
      </c>
      <c r="H7" s="38" t="s">
        <v>97</v>
      </c>
      <c r="I7" s="38" t="s">
        <v>98</v>
      </c>
      <c r="J7" s="38" t="s">
        <v>99</v>
      </c>
      <c r="K7" s="38" t="s">
        <v>100</v>
      </c>
      <c r="L7" s="38" t="s">
        <v>101</v>
      </c>
      <c r="M7" s="38" t="s">
        <v>102</v>
      </c>
      <c r="N7" s="39" t="s">
        <v>103</v>
      </c>
      <c r="O7" s="39" t="s">
        <v>104</v>
      </c>
      <c r="P7" s="39">
        <v>4.54</v>
      </c>
      <c r="Q7" s="39">
        <v>2850</v>
      </c>
      <c r="R7" s="39">
        <v>95485</v>
      </c>
      <c r="S7" s="39">
        <v>682.92</v>
      </c>
      <c r="T7" s="39">
        <v>139.82</v>
      </c>
      <c r="U7" s="39">
        <v>4304</v>
      </c>
      <c r="V7" s="39">
        <v>8.59</v>
      </c>
      <c r="W7" s="39">
        <v>501.05</v>
      </c>
      <c r="X7" s="39">
        <v>78.73</v>
      </c>
      <c r="Y7" s="39">
        <v>75.44</v>
      </c>
      <c r="Z7" s="39">
        <v>63.91</v>
      </c>
      <c r="AA7" s="39">
        <v>69.180000000000007</v>
      </c>
      <c r="AB7" s="39">
        <v>61.74</v>
      </c>
      <c r="AC7" s="39">
        <v>77.48</v>
      </c>
      <c r="AD7" s="39">
        <v>76.02</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623.78</v>
      </c>
      <c r="BF7" s="39">
        <v>606.86</v>
      </c>
      <c r="BG7" s="39">
        <v>879.42</v>
      </c>
      <c r="BH7" s="39">
        <v>810.54</v>
      </c>
      <c r="BI7" s="39">
        <v>770.54</v>
      </c>
      <c r="BJ7" s="39">
        <v>1285.3599999999999</v>
      </c>
      <c r="BK7" s="39">
        <v>1246.73</v>
      </c>
      <c r="BL7" s="39">
        <v>1144.79</v>
      </c>
      <c r="BM7" s="39">
        <v>1061.58</v>
      </c>
      <c r="BN7" s="39">
        <v>1007.7</v>
      </c>
      <c r="BO7" s="39">
        <v>1074.1400000000001</v>
      </c>
      <c r="BP7" s="39">
        <v>71.599999999999994</v>
      </c>
      <c r="BQ7" s="39">
        <v>70.16</v>
      </c>
      <c r="BR7" s="39">
        <v>46.55</v>
      </c>
      <c r="BS7" s="39">
        <v>45.84</v>
      </c>
      <c r="BT7" s="39">
        <v>53.05</v>
      </c>
      <c r="BU7" s="39">
        <v>54.45</v>
      </c>
      <c r="BV7" s="39">
        <v>54.33</v>
      </c>
      <c r="BW7" s="39">
        <v>56.04</v>
      </c>
      <c r="BX7" s="39">
        <v>58.52</v>
      </c>
      <c r="BY7" s="39">
        <v>59.22</v>
      </c>
      <c r="BZ7" s="39">
        <v>54.36</v>
      </c>
      <c r="CA7" s="39">
        <v>233.63</v>
      </c>
      <c r="CB7" s="39">
        <v>241.86</v>
      </c>
      <c r="CC7" s="39">
        <v>398.41</v>
      </c>
      <c r="CD7" s="39">
        <v>420.55</v>
      </c>
      <c r="CE7" s="39">
        <v>382.65</v>
      </c>
      <c r="CF7" s="39">
        <v>332.75</v>
      </c>
      <c r="CG7" s="39">
        <v>341.05</v>
      </c>
      <c r="CH7" s="39">
        <v>304.35000000000002</v>
      </c>
      <c r="CI7" s="39">
        <v>296.3</v>
      </c>
      <c r="CJ7" s="39">
        <v>292.89999999999998</v>
      </c>
      <c r="CK7" s="39">
        <v>296.39999999999998</v>
      </c>
      <c r="CL7" s="39">
        <v>47.04</v>
      </c>
      <c r="CM7" s="39">
        <v>45.66</v>
      </c>
      <c r="CN7" s="39">
        <v>52.11</v>
      </c>
      <c r="CO7" s="39">
        <v>51</v>
      </c>
      <c r="CP7" s="39">
        <v>47.89</v>
      </c>
      <c r="CQ7" s="39">
        <v>60.68</v>
      </c>
      <c r="CR7" s="39">
        <v>59.87</v>
      </c>
      <c r="CS7" s="39">
        <v>55.9</v>
      </c>
      <c r="CT7" s="39">
        <v>57.3</v>
      </c>
      <c r="CU7" s="39">
        <v>56.76</v>
      </c>
      <c r="CV7" s="39">
        <v>55.95</v>
      </c>
      <c r="CW7" s="39">
        <v>83.23</v>
      </c>
      <c r="CX7" s="39">
        <v>82.89</v>
      </c>
      <c r="CY7" s="39">
        <v>84.26</v>
      </c>
      <c r="CZ7" s="39">
        <v>84.21</v>
      </c>
      <c r="DA7" s="39">
        <v>86.24</v>
      </c>
      <c r="DB7" s="39">
        <v>75.760000000000005</v>
      </c>
      <c r="DC7" s="39">
        <v>75.48</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0.38</v>
      </c>
      <c r="EE7" s="39">
        <v>1.1599999999999999</v>
      </c>
      <c r="EF7" s="39">
        <v>0.55000000000000004</v>
      </c>
      <c r="EG7" s="39">
        <v>1.23</v>
      </c>
      <c r="EH7" s="39">
        <v>1.58</v>
      </c>
      <c r="EI7" s="39">
        <v>0.55000000000000004</v>
      </c>
      <c r="EJ7" s="39">
        <v>0.54</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2019-12-05T04:40:33Z</dcterms:created>
  <dcterms:modified xsi:type="dcterms:W3CDTF">2020-02-27T00:37:01Z</dcterms:modified>
  <cp:category/>
</cp:coreProperties>
</file>