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4_南さつま市()\"/>
    </mc:Choice>
  </mc:AlternateContent>
  <workbookProtection workbookAlgorithmName="SHA-512" workbookHashValue="1I76MNidOuJxjr2Kjs3HRE197+3FMKK360jcwMsIzX7J2MGWeTRjU/PkNhIamcPRQ8us6o5p3oJCnKdJhdI42Q==" workbookSaltValue="DXJeK1pLFfbIilu6JoEAh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<sst xmlns="http://schemas.openxmlformats.org/spreadsheetml/2006/main" count="228" uniqueCount="112">
  <si>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</si>
  <si>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</si>
  <si>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</si>
  <si>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</si>
  <si>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</si>
  <si>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</si>
  <si>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</si>
  <si>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</si>
  <si>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</si>
  <si>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</si>
  <si>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</si>
  <si>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</si>
  <si>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</si>
  <si>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</si>
  <si>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</si>
  <si>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</si>
  <si>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</si>
  <si>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</si>
  <si>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</si>
  <si>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</si>
  <si>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</si>
  <si>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</si>
  <si>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</si>
  <si>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</si>
  <si>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</si>
  <si>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</si>
  <si>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</si>
  <si>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</si>
  <si>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</si>
  <si>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</si>
  <si>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</si>
  <si>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</si>
  <si>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</si>
  <si>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</si>
  <si>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</si>
  <si>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</si>
  <si>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</si>
  <si>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</si>
  <si>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</si>
  <si>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</si>
  <si>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</si>
  <si>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</si>
  <si>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</si>
  <si>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</si>
  <si>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</si>
  <si>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</si>
  <si>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</si>
  <si>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</si>
  <si>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</si>
  <si>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</si>
  <si>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</si>
  <si>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</si>
  <si>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</si>
  <si>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</si>
  <si>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</si>
  <si>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</si>
  <si>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</si>
  <si>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</si>
  <si>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</si>
  <si>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</si>
  <si>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</si>
  <si>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</si>
  <si>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</si>
  <si>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</si>
  <si>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</si>
  <si>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</si>
  <si>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</si>
  <si>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</si>
  <si>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</si>
  <si>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</si>
  <si>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</si>
  <si>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</si>
  <si>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</si>
  <si>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</si>
  <si>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</si>
  <si>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</si>
  <si>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</si>
  <si>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</si>
  <si>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</si>
  <si>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</si>
  <si>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</si>
  <si>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</si>
  <si>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</si>
  <si>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</si>
  <si>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</si>
  <si>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</si>
  <si>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</si>
  <si>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</si>
  <si>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</si>
  <si>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</si>
  <si>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</si>
  <si>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</si>
  <si>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</si>
  <si>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</si>
  <si>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</si>
  <si>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</si>
  <si>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</si>
  <si>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</si>
  <si>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</si>
  <si>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</si>
  <si>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</si>
  <si>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</si>
  <si>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</si>
  <si>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</si>
  <si>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</si>
  <si>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</si>
  <si>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</si>
  <si>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</si>
  <si>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</si>
  <si>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経費回収率の上昇による経営の改善を図るために、適正な使用料収入の確保（滞納整理、督促状の発送、訪問による徴収強化）、施設管理費の適正支出（実情に合わせた施設管理委託費の見直し、施設機器の故障の早期発見）に努める必要がある。また適正な汚水処理原価の維持、施設利用率の向上、水洗化率の向上については、公共用水域の水質保全、使用料収入の増加の観点から接続率の低い地域についての接続強化対策（戸別訪問の実施、接続補助金の広報、水質保全の必要性への理解）に取り組む必要があると考える。また、更新時期に達していないものの、今後の改善、それに伴う財源確保など来るべき将来へ向け更なる経営改善・健全化は必要と思われる。</t>
    <phoneticPr fontId="4"/>
  </si>
  <si>
    <t>当該年度に更新投資事業を行っていないため、数値はゼロとなっている。しかしながら、供用開始から20年以上経過しており、今後、改善等の財源確保や経営等に与える影響等を考慮しながら更新の実施を図っていく必要があると思われる。</t>
    <rPh sb="87" eb="89">
      <t>コウシン</t>
    </rPh>
    <phoneticPr fontId="4"/>
  </si>
  <si>
    <t>①収益的収支比率：当該比率について、昨年より上昇した要因としては、事業完了に伴う委託料の減によるものと考えられる。
④企業債残高対事業規模比率：地方債の償還について、一般会計からの負担増加により、昨年より低下している。
⑤経費回収率：前年度より上回っている要因としては、汚水処理費（処理場長寿命化計画による設計委託料）の減少によるものと考えられる。
⑥汚水処理原価：類似団体、全国平均と比較し汚水処理費にかかる原価が低く抑えられている状況にある。前年度より減少した要因として汚水処理費（処理場長寿命化計画による設計委託業務の終了）の減によるものと考えられる。
⑦施設利用率：類似団体、全国平均と比較して高い施設利用率となっている。
⑧水洗化率：類似団体、全国平均と比較して低い水洗化率となっている。若干上昇してはいるものの、一部地域にて加入率が伸び悩んでいる状況である。</t>
    <rPh sb="22" eb="24">
      <t>ジョウショウ</t>
    </rPh>
    <rPh sb="33" eb="35">
      <t>ジギョウ</t>
    </rPh>
    <rPh sb="35" eb="37">
      <t>カンリョウ</t>
    </rPh>
    <rPh sb="38" eb="39">
      <t>トモナ</t>
    </rPh>
    <rPh sb="40" eb="42">
      <t>イタク</t>
    </rPh>
    <rPh sb="42" eb="43">
      <t>リョウ</t>
    </rPh>
    <rPh sb="44" eb="45">
      <t>ゲン</t>
    </rPh>
    <rPh sb="102" eb="104">
      <t>テイカ</t>
    </rPh>
    <rPh sb="122" eb="123">
      <t>ウエ</t>
    </rPh>
    <rPh sb="160" eb="162">
      <t>ゲンショウ</t>
    </rPh>
    <rPh sb="259" eb="261">
      <t>ギョウム</t>
    </rPh>
    <rPh sb="262" eb="264">
      <t>シュウリョウ</t>
    </rPh>
    <rPh sb="266" eb="267">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</si>
</sst>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1.4</c:v>
                </c:pt>
                <c:pt idx="1">
                  <c:v>2.46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C3F-4625-887C-4F24FC398A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FC3F-4625-887C-4F24FC398A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44.17</c:v>
                </c:pt>
                <c:pt idx="1">
                  <c:v>43.04</c:v>
                </c:pt>
                <c:pt idx="2">
                  <c:v>42.56</c:v>
                </c:pt>
                <c:pt idx="3">
                  <c:v>41.26</c:v>
                </c:pt>
                <c:pt idx="4">
                  <c:v>43.04</c:v>
                </c:pt>
              </c:numCache>
            </c:numRef>
          </c:val>
          <c:extLst>
            <c:ext xmlns:c16="http://schemas.microsoft.com/office/drawing/2014/chart" uri="{C3380CC4-5D6E-409C-BE32-E72D297353CC}">
              <c16:uniqueId val="{00000000-4430-4D6D-BE29-FFD4906115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4430-4D6D-BE29-FFD4906115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60.57</c:v>
                </c:pt>
                <c:pt idx="1">
                  <c:v>61.5</c:v>
                </c:pt>
                <c:pt idx="2">
                  <c:v>64.010000000000005</c:v>
                </c:pt>
                <c:pt idx="3">
                  <c:v>64.67</c:v>
                </c:pt>
                <c:pt idx="4">
                  <c:v>66.91</c:v>
                </c:pt>
              </c:numCache>
            </c:numRef>
          </c:val>
          <c:extLst>
            <c:ext xmlns:c16="http://schemas.microsoft.com/office/drawing/2014/chart" uri="{C3380CC4-5D6E-409C-BE32-E72D297353CC}">
              <c16:uniqueId val="{00000000-F60E-429E-8D7F-B324AFF364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F60E-429E-8D7F-B324AFF364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98.11</c:v>
                </c:pt>
                <c:pt idx="1">
                  <c:v>105.15</c:v>
                </c:pt>
                <c:pt idx="2">
                  <c:v>102.19</c:v>
                </c:pt>
                <c:pt idx="3">
                  <c:v>96.7</c:v>
                </c:pt>
                <c:pt idx="4">
                  <c:v>100.74</c:v>
                </c:pt>
              </c:numCache>
            </c:numRef>
          </c:val>
          <c:extLst>
            <c:ext xmlns:c16="http://schemas.microsoft.com/office/drawing/2014/chart" uri="{C3380CC4-5D6E-409C-BE32-E72D297353CC}">
              <c16:uniqueId val="{00000000-FB16-477C-94D0-785E964AAD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6-477C-94D0-785E964AAD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A-48B8-A697-064E73A76C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A-48B8-A697-064E73A76C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E-44C2-B00A-0169F5796C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E-44C2-B00A-0169F5796C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4-48D5-BFBF-D92085F586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4-48D5-BFBF-D92085F586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A-4456-AD9E-5968258D70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A-4456-AD9E-5968258D70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147.57</c:v>
                </c:pt>
                <c:pt idx="1">
                  <c:v>0</c:v>
                </c:pt>
                <c:pt idx="2" formatCode="#,##0.00;&quot;△&quot;#,##0.00;&quot;-&quot;">
                  <c:v>113.62</c:v>
                </c:pt>
                <c:pt idx="3" formatCode="#,##0.00;&quot;△&quot;#,##0.00;&quot;-&quot;">
                  <c:v>62.23</c:v>
                </c:pt>
                <c:pt idx="4">
                  <c:v>0</c:v>
                </c:pt>
              </c:numCache>
            </c:numRef>
          </c:val>
          <c:extLst>
            <c:ext xmlns:c16="http://schemas.microsoft.com/office/drawing/2014/chart" uri="{C3380CC4-5D6E-409C-BE32-E72D297353CC}">
              <c16:uniqueId val="{00000000-52EE-47A1-AC79-8E7EEE85E2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52EE-47A1-AC79-8E7EEE85E2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77.540000000000006</c:v>
                </c:pt>
                <c:pt idx="1">
                  <c:v>71.28</c:v>
                </c:pt>
                <c:pt idx="2">
                  <c:v>64.02</c:v>
                </c:pt>
                <c:pt idx="3">
                  <c:v>46.71</c:v>
                </c:pt>
                <c:pt idx="4">
                  <c:v>58.11</c:v>
                </c:pt>
              </c:numCache>
            </c:numRef>
          </c:val>
          <c:extLst>
            <c:ext xmlns:c16="http://schemas.microsoft.com/office/drawing/2014/chart" uri="{C3380CC4-5D6E-409C-BE32-E72D297353CC}">
              <c16:uniqueId val="{00000000-8138-4102-95CB-10811C75D4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8138-4102-95CB-10811C75D4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301.86</c:v>
                </c:pt>
                <c:pt idx="1">
                  <c:v>330.13</c:v>
                </c:pt>
                <c:pt idx="2">
                  <c:v>295.86</c:v>
                </c:pt>
                <c:pt idx="3">
                  <c:v>493.44</c:v>
                </c:pt>
                <c:pt idx="4">
                  <c:v>396.6</c:v>
                </c:pt>
              </c:numCache>
            </c:numRef>
          </c:val>
          <c:extLst>
            <c:ext xmlns:c16="http://schemas.microsoft.com/office/drawing/2014/chart" uri="{C3380CC4-5D6E-409C-BE32-E72D297353CC}">
              <c16:uniqueId val="{00000000-15D9-43A6-9B2B-C436F72CF6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15D9-43A6-9B2B-C436F72CF6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南さつま市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34387</v>
      </c>
      <c r="AM8" s="68"/>
      <c r="AN8" s="68"/>
      <c r="AO8" s="68"/>
      <c r="AP8" s="68"/>
      <c r="AQ8" s="68"/>
      <c r="AR8" s="68"/>
      <c r="AS8" s="68"/>
      <c r="AT8" s="67">
        <f>データ!T6</f>
        <v>283.58999999999997</v>
      </c>
      <c r="AU8" s="67"/>
      <c r="AV8" s="67"/>
      <c r="AW8" s="67"/>
      <c r="AX8" s="67"/>
      <c r="AY8" s="67"/>
      <c r="AZ8" s="67"/>
      <c r="BA8" s="67"/>
      <c r="BB8" s="67">
        <f>データ!U6</f>
        <v>121.26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5.23</v>
      </c>
      <c r="Q10" s="67"/>
      <c r="R10" s="67"/>
      <c r="S10" s="67"/>
      <c r="T10" s="67"/>
      <c r="U10" s="67"/>
      <c r="V10" s="67"/>
      <c r="W10" s="67">
        <f>データ!Q6</f>
        <v>100</v>
      </c>
      <c r="X10" s="67"/>
      <c r="Y10" s="67"/>
      <c r="Z10" s="67"/>
      <c r="AA10" s="67"/>
      <c r="AB10" s="67"/>
      <c r="AC10" s="67"/>
      <c r="AD10" s="68">
        <f>データ!R6</f>
        <v>4230</v>
      </c>
      <c r="AE10" s="68"/>
      <c r="AF10" s="68"/>
      <c r="AG10" s="68"/>
      <c r="AH10" s="68"/>
      <c r="AI10" s="68"/>
      <c r="AJ10" s="68"/>
      <c r="AK10" s="2"/>
      <c r="AL10" s="68">
        <f>データ!V6</f>
        <v>1771</v>
      </c>
      <c r="AM10" s="68"/>
      <c r="AN10" s="68"/>
      <c r="AO10" s="68"/>
      <c r="AP10" s="68"/>
      <c r="AQ10" s="68"/>
      <c r="AR10" s="68"/>
      <c r="AS10" s="68"/>
      <c r="AT10" s="67">
        <f>データ!W6</f>
        <v>1.38</v>
      </c>
      <c r="AU10" s="67"/>
      <c r="AV10" s="67"/>
      <c r="AW10" s="67"/>
      <c r="AX10" s="67"/>
      <c r="AY10" s="67"/>
      <c r="AZ10" s="67"/>
      <c r="BA10" s="67"/>
      <c r="BB10" s="67">
        <f>データ!X6</f>
        <v>1283.33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ZmVCwflpZb8bXxdu/9DCXGDKj8QssMoMJSvBz1dutbDJSUdM+oAIllqFf58/iuf8CgkkDNFcjjRIq3walJfQkg==" saltValue="6HMUeaXzwO7dVflk9Wyv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462209</v>
      </c>
      <c r="D6" s="33">
        <f t="shared" si="3"/>
        <v>47</v>
      </c>
      <c r="E6" s="33">
        <f t="shared" si="3"/>
        <v>17</v>
      </c>
      <c r="F6" s="33">
        <f t="shared" si="3"/>
        <v>6</v>
      </c>
      <c r="G6" s="33">
        <f t="shared" si="3"/>
        <v>0</v>
      </c>
      <c r="H6" s="33" t="str">
        <f t="shared" si="3"/>
        <v>鹿児島県　南さつま市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5.23</v>
      </c>
      <c r="Q6" s="34">
        <f t="shared" si="3"/>
        <v>100</v>
      </c>
      <c r="R6" s="34">
        <f t="shared" si="3"/>
        <v>4230</v>
      </c>
      <c r="S6" s="34">
        <f t="shared" si="3"/>
        <v>34387</v>
      </c>
      <c r="T6" s="34">
        <f t="shared" si="3"/>
        <v>283.58999999999997</v>
      </c>
      <c r="U6" s="34">
        <f t="shared" si="3"/>
        <v>121.26</v>
      </c>
      <c r="V6" s="34">
        <f t="shared" si="3"/>
        <v>1771</v>
      </c>
      <c r="W6" s="34">
        <f t="shared" si="3"/>
        <v>1.38</v>
      </c>
      <c r="X6" s="34">
        <f t="shared" si="3"/>
        <v>1283.33</v>
      </c>
      <c r="Y6" s="35">
        <f>IF(Y7="",NA(),Y7)</f>
        <v>98.11</v>
      </c>
      <c r="Z6" s="35">
        <f t="shared" ref="Z6:AH6" si="4">IF(Z7="",NA(),Z7)</f>
        <v>105.15</v>
      </c>
      <c r="AA6" s="35">
        <f t="shared" si="4"/>
        <v>102.19</v>
      </c>
      <c r="AB6" s="35">
        <f t="shared" si="4"/>
        <v>96.7</v>
      </c>
      <c r="AC6" s="35">
        <f t="shared" si="4"/>
        <v>100.74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147.57</v>
      </c>
      <c r="BG6" s="34">
        <f t="shared" ref="BG6:BO6" si="7">IF(BG7="",NA(),BG7)</f>
        <v>0</v>
      </c>
      <c r="BH6" s="35">
        <f t="shared" si="7"/>
        <v>113.62</v>
      </c>
      <c r="BI6" s="35">
        <f t="shared" si="7"/>
        <v>62.23</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77.540000000000006</v>
      </c>
      <c r="BR6" s="35">
        <f t="shared" ref="BR6:BZ6" si="8">IF(BR7="",NA(),BR7)</f>
        <v>71.28</v>
      </c>
      <c r="BS6" s="35">
        <f t="shared" si="8"/>
        <v>64.02</v>
      </c>
      <c r="BT6" s="35">
        <f t="shared" si="8"/>
        <v>46.71</v>
      </c>
      <c r="BU6" s="35">
        <f t="shared" si="8"/>
        <v>58.11</v>
      </c>
      <c r="BV6" s="35">
        <f t="shared" si="8"/>
        <v>43.66</v>
      </c>
      <c r="BW6" s="35">
        <f t="shared" si="8"/>
        <v>43.13</v>
      </c>
      <c r="BX6" s="35">
        <f t="shared" si="8"/>
        <v>46.26</v>
      </c>
      <c r="BY6" s="35">
        <f t="shared" si="8"/>
        <v>45.81</v>
      </c>
      <c r="BZ6" s="35">
        <f t="shared" si="8"/>
        <v>43.43</v>
      </c>
      <c r="CA6" s="34" t="str">
        <f>IF(CA7="","",IF(CA7="-","【-】","【"&amp;SUBSTITUTE(TEXT(CA7,"#,##0.00"),"-","△")&amp;"】"))</f>
        <v>【45.14】</v>
      </c>
      <c r="CB6" s="35">
        <f>IF(CB7="",NA(),CB7)</f>
        <v>301.86</v>
      </c>
      <c r="CC6" s="35">
        <f t="shared" ref="CC6:CK6" si="9">IF(CC7="",NA(),CC7)</f>
        <v>330.13</v>
      </c>
      <c r="CD6" s="35">
        <f t="shared" si="9"/>
        <v>295.86</v>
      </c>
      <c r="CE6" s="35">
        <f t="shared" si="9"/>
        <v>493.44</v>
      </c>
      <c r="CF6" s="35">
        <f t="shared" si="9"/>
        <v>396.6</v>
      </c>
      <c r="CG6" s="35">
        <f t="shared" si="9"/>
        <v>382.09</v>
      </c>
      <c r="CH6" s="35">
        <f t="shared" si="9"/>
        <v>392.03</v>
      </c>
      <c r="CI6" s="35">
        <f t="shared" si="9"/>
        <v>376.4</v>
      </c>
      <c r="CJ6" s="35">
        <f t="shared" si="9"/>
        <v>383.92</v>
      </c>
      <c r="CK6" s="35">
        <f t="shared" si="9"/>
        <v>400.44</v>
      </c>
      <c r="CL6" s="34" t="str">
        <f>IF(CL7="","",IF(CL7="-","【-】","【"&amp;SUBSTITUTE(TEXT(CL7,"#,##0.00"),"-","△")&amp;"】"))</f>
        <v>【377.19】</v>
      </c>
      <c r="CM6" s="35">
        <f>IF(CM7="",NA(),CM7)</f>
        <v>44.17</v>
      </c>
      <c r="CN6" s="35">
        <f t="shared" ref="CN6:CV6" si="10">IF(CN7="",NA(),CN7)</f>
        <v>43.04</v>
      </c>
      <c r="CO6" s="35">
        <f t="shared" si="10"/>
        <v>42.56</v>
      </c>
      <c r="CP6" s="35">
        <f t="shared" si="10"/>
        <v>41.26</v>
      </c>
      <c r="CQ6" s="35">
        <f t="shared" si="10"/>
        <v>43.04</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60.57</v>
      </c>
      <c r="CY6" s="35">
        <f t="shared" ref="CY6:DG6" si="11">IF(CY7="",NA(),CY7)</f>
        <v>61.5</v>
      </c>
      <c r="CZ6" s="35">
        <f t="shared" si="11"/>
        <v>64.010000000000005</v>
      </c>
      <c r="DA6" s="35">
        <f t="shared" si="11"/>
        <v>64.67</v>
      </c>
      <c r="DB6" s="35">
        <f t="shared" si="11"/>
        <v>66.91</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1.4</v>
      </c>
      <c r="EF6" s="35">
        <f t="shared" ref="EF6:EN6" si="14">IF(EF7="",NA(),EF7)</f>
        <v>2.46</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462209</v>
      </c>
      <c r="D7" s="37">
        <v>47</v>
      </c>
      <c r="E7" s="37">
        <v>17</v>
      </c>
      <c r="F7" s="37">
        <v>6</v>
      </c>
      <c r="G7" s="37">
        <v>0</v>
      </c>
      <c r="H7" s="37" t="s">
        <v>96</v>
      </c>
      <c r="I7" s="37" t="s">
        <v>97</v>
      </c>
      <c r="J7" s="37" t="s">
        <v>98</v>
      </c>
      <c r="K7" s="37" t="s">
        <v>99</v>
      </c>
      <c r="L7" s="37" t="s">
        <v>100</v>
      </c>
      <c r="M7" s="37" t="s">
        <v>101</v>
      </c>
      <c r="N7" s="38" t="s">
        <v>102</v>
      </c>
      <c r="O7" s="38" t="s">
        <v>103</v>
      </c>
      <c r="P7" s="38">
        <v>5.23</v>
      </c>
      <c r="Q7" s="38">
        <v>100</v>
      </c>
      <c r="R7" s="38">
        <v>4230</v>
      </c>
      <c r="S7" s="38">
        <v>34387</v>
      </c>
      <c r="T7" s="38">
        <v>283.58999999999997</v>
      </c>
      <c r="U7" s="38">
        <v>121.26</v>
      </c>
      <c r="V7" s="38">
        <v>1771</v>
      </c>
      <c r="W7" s="38">
        <v>1.38</v>
      </c>
      <c r="X7" s="38">
        <v>1283.33</v>
      </c>
      <c r="Y7" s="38">
        <v>98.11</v>
      </c>
      <c r="Z7" s="38">
        <v>105.15</v>
      </c>
      <c r="AA7" s="38">
        <v>102.19</v>
      </c>
      <c r="AB7" s="38">
        <v>96.7</v>
      </c>
      <c r="AC7" s="38">
        <v>100.74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147.57</v>
      </c>
      <c r="BG7" s="38">
        <v>0</v>
      </c>
      <c r="BH7" s="38">
        <v>113.62</v>
      </c>
      <c r="BI7" s="38">
        <v>62.23</v>
      </c>
      <c r="BJ7" s="38">
        <v>0</v>
      </c>
      <c r="BK7" s="38">
        <v>830.5</v>
      </c>
      <c r="BL7" s="38">
        <v>1029.24</v>
      </c>
      <c r="BM7" s="38">
        <v>1063.93</v>
      </c>
      <c r="BN7" s="38">
        <v>1060.8599999999999</v>
      </c>
      <c r="BO7" s="38">
        <v>1006.65</v>
      </c>
      <c r="BP7" s="38">
        <v>973.2</v>
      </c>
      <c r="BQ7" s="38">
        <v>77.540000000000006</v>
      </c>
      <c r="BR7" s="38">
        <v>71.28</v>
      </c>
      <c r="BS7" s="38">
        <v>64.02</v>
      </c>
      <c r="BT7" s="38">
        <v>46.71</v>
      </c>
      <c r="BU7" s="38">
        <v>58.11</v>
      </c>
      <c r="BV7" s="38">
        <v>43.66</v>
      </c>
      <c r="BW7" s="38">
        <v>43.13</v>
      </c>
      <c r="BX7" s="38">
        <v>46.26</v>
      </c>
      <c r="BY7" s="38">
        <v>45.81</v>
      </c>
      <c r="BZ7" s="38">
        <v>43.43</v>
      </c>
      <c r="CA7" s="38">
        <v>45.14</v>
      </c>
      <c r="CB7" s="38">
        <v>301.86</v>
      </c>
      <c r="CC7" s="38">
        <v>330.13</v>
      </c>
      <c r="CD7" s="38">
        <v>295.86</v>
      </c>
      <c r="CE7" s="38">
        <v>493.44</v>
      </c>
      <c r="CF7" s="38">
        <v>396.6</v>
      </c>
      <c r="CG7" s="38">
        <v>382.09</v>
      </c>
      <c r="CH7" s="38">
        <v>392.03</v>
      </c>
      <c r="CI7" s="38">
        <v>376.4</v>
      </c>
      <c r="CJ7" s="38">
        <v>383.92</v>
      </c>
      <c r="CK7" s="38">
        <v>400.44</v>
      </c>
      <c r="CL7" s="38">
        <v>377.19</v>
      </c>
      <c r="CM7" s="38">
        <v>44.17</v>
      </c>
      <c r="CN7" s="38">
        <v>43.04</v>
      </c>
      <c r="CO7" s="38">
        <v>42.56</v>
      </c>
      <c r="CP7" s="38">
        <v>41.26</v>
      </c>
      <c r="CQ7" s="38">
        <v>43.04</v>
      </c>
      <c r="CR7" s="38">
        <v>39.68</v>
      </c>
      <c r="CS7" s="38">
        <v>35.64</v>
      </c>
      <c r="CT7" s="38">
        <v>33.729999999999997</v>
      </c>
      <c r="CU7" s="38">
        <v>33.21</v>
      </c>
      <c r="CV7" s="38">
        <v>32.229999999999997</v>
      </c>
      <c r="CW7" s="38">
        <v>33.69</v>
      </c>
      <c r="CX7" s="38">
        <v>60.57</v>
      </c>
      <c r="CY7" s="38">
        <v>61.5</v>
      </c>
      <c r="CZ7" s="38">
        <v>64.010000000000005</v>
      </c>
      <c r="DA7" s="38">
        <v>64.67</v>
      </c>
      <c r="DB7" s="38">
        <v>66.91</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1.4</v>
      </c>
      <c r="EF7" s="38">
        <v>2.46</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2019-12-05T05:26:08Z</dcterms:created>
  <dcterms:modified xsi:type="dcterms:W3CDTF">2020-02-26T23:50:41Z</dcterms:modified>
  <cp:category/>
</cp:coreProperties>
</file>