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j300074\共有（松田）\61 公営企業決算統計\H31\02 決算統計関連調査\08 公営企業に係る経営比較分析表（平成30年度決算）の分析等について\⑧HP掲載\④掲載データ\31_南種子町＋公立種子島病院【済】\"/>
    </mc:Choice>
  </mc:AlternateContent>
  <workbookProtection workbookAlgorithmName="SHA-512" workbookHashValue="c4owVClXa29PJjtW05XtgJtJ5Bdu6jRJ6dzaE1VwE/DlQdwpwMw0YYs7pLnnZwwc/vKNlX4AUuHrFzGWnqb2pw==" workbookSaltValue="lesT9IbajPWQWT77tKD6nQ==" workbookSpinCount="100000" lockStructure="1"/>
  <bookViews>
    <workbookView xWindow="0" yWindow="0" windowWidth="19200" windowHeight="12795"/>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P10" i="4" s="1"/>
  <c r="O6" i="5"/>
  <c r="N6" i="5"/>
  <c r="M6" i="5"/>
  <c r="AD8" i="4" s="1"/>
  <c r="L6" i="5"/>
  <c r="K6" i="5"/>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I85" i="4"/>
  <c r="H85" i="4"/>
  <c r="E85" i="4"/>
  <c r="BB10" i="4"/>
  <c r="AT10" i="4"/>
  <c r="AL10" i="4"/>
  <c r="I10" i="4"/>
  <c r="B10" i="4"/>
  <c r="BB8" i="4"/>
  <c r="AT8" i="4"/>
  <c r="AL8" i="4"/>
  <c r="W8" i="4"/>
  <c r="P8" i="4"/>
  <c r="I8" i="4"/>
  <c r="B6" i="4"/>
  <c r="C10" i="5" l="1"/>
  <c r="D10" i="5"/>
  <c r="E10" i="5"/>
  <c r="B10" i="5"/>
</calcChain>
</file>

<file path=xl/sharedStrings.xml><?xml version="1.0" encoding="utf-8"?>
<sst xmlns="http://schemas.openxmlformats.org/spreadsheetml/2006/main" count="225" uniqueCount="113">
  <si>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</si>
  <si>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</si>
  <si>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</si>
  <si>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</si>
  <si>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</si>
  <si>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</si>
  <si>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</si>
  <si>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</si>
  <si>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</si>
  <si>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</si>
  <si>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</si>
  <si>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</si>
  <si>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</si>
  <si>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</si>
  <si>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</si>
  <si>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</si>
  <si>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</si>
  <si>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</si>
  <si>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</si>
  <si>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</si>
  <si>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</si>
  <si>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</si>
  <si>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</si>
  <si>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</si>
  <si>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</si>
  <si>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</si>
  <si>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</si>
  <si>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</si>
  <si>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</si>
  <si>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</si>
  <si>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</si>
  <si>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</si>
  <si>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</si>
  <si>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</si>
  <si>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</si>
  <si>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</si>
  <si>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</si>
  <si>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</si>
  <si>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</si>
  <si>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</si>
  <si>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</si>
  <si>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</si>
  <si>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</si>
  <si>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</si>
  <si>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</si>
  <si>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</si>
  <si>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</si>
  <si>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</si>
  <si>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</si>
  <si>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</si>
  <si>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</si>
  <si>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</si>
  <si>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</si>
  <si>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</si>
  <si>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</si>
  <si>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</si>
  <si>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</si>
  <si>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</si>
  <si>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</si>
  <si>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</si>
  <si>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</si>
  <si>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</si>
  <si>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</si>
  <si>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</si>
  <si>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</si>
  <si>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</si>
  <si>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</si>
  <si>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</si>
  <si>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</si>
  <si>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</si>
  <si>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</si>
  <si>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</si>
  <si>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</si>
  <si>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</si>
  <si>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</si>
  <si>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</si>
  <si>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</si>
  <si>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</si>
  <si>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</si>
  <si>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</si>
  <si>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</si>
  <si>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</si>
  <si>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</si>
  <si>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</si>
  <si>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</si>
  <si>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</si>
  <si>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</si>
  <si>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</si>
  <si>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</si>
  <si>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</si>
  <si>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</si>
  <si>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</si>
  <si>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</si>
  <si>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</si>
  <si>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</si>
  <si>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</si>
  <si>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</si>
  <si>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南種子町</t>
  </si>
  <si>
    <t>法非適用</t>
  </si>
  <si>
    <t>水道事業</t>
  </si>
  <si>
    <t>簡易水道事業</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</si>
  <si>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</si>
  <si>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</si>
  <si>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</si>
  <si>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</si>
  <si>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</si>
  <si>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</si>
  <si>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</si>
  <si>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</si>
  <si>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</si>
  <si>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③管路更新率について
　平成28年度以降は上水道移行に伴う施設の統廃合を実施したため，管路の更新を実施しなかったことから０％となっている。令和元年度以降は各種計画に基づき，計画的な管路の更新を実施していく。
　上水道移行に伴う施設の統廃合により施設の老朽化については大きく改善が図られた。管路については老朽化が原因による漏水が散見しており，計画に基づき，適切な更新を実施していく必要がある。</t>
    <rPh sb="1" eb="3">
      <t>カンロ</t>
    </rPh>
    <rPh sb="3" eb="5">
      <t>コウシン</t>
    </rPh>
    <rPh sb="5" eb="6">
      <t>リツ</t>
    </rPh>
    <rPh sb="12" eb="14">
      <t>ヘイセイ</t>
    </rPh>
    <rPh sb="16" eb="18">
      <t>ネンド</t>
    </rPh>
    <rPh sb="18" eb="20">
      <t>イコウ</t>
    </rPh>
    <rPh sb="21" eb="23">
      <t>ジョウスイ</t>
    </rPh>
    <rPh sb="23" eb="24">
      <t>ドウ</t>
    </rPh>
    <rPh sb="24" eb="26">
      <t>イコウ</t>
    </rPh>
    <rPh sb="27" eb="28">
      <t>トモナ</t>
    </rPh>
    <rPh sb="29" eb="31">
      <t>シセツ</t>
    </rPh>
    <rPh sb="32" eb="35">
      <t>トウハイゴウ</t>
    </rPh>
    <rPh sb="36" eb="38">
      <t>ジッシ</t>
    </rPh>
    <rPh sb="43" eb="45">
      <t>カンロ</t>
    </rPh>
    <rPh sb="46" eb="48">
      <t>コウシン</t>
    </rPh>
    <rPh sb="49" eb="51">
      <t>ジッシ</t>
    </rPh>
    <rPh sb="69" eb="71">
      <t>レイワ</t>
    </rPh>
    <rPh sb="71" eb="73">
      <t>ガンネン</t>
    </rPh>
    <rPh sb="73" eb="74">
      <t>ド</t>
    </rPh>
    <rPh sb="74" eb="76">
      <t>イコウ</t>
    </rPh>
    <rPh sb="77" eb="79">
      <t>カクシュ</t>
    </rPh>
    <rPh sb="79" eb="81">
      <t>ケイカク</t>
    </rPh>
    <rPh sb="82" eb="83">
      <t>モト</t>
    </rPh>
    <rPh sb="86" eb="89">
      <t>ケイカクテキ</t>
    </rPh>
    <rPh sb="90" eb="92">
      <t>カンロ</t>
    </rPh>
    <rPh sb="93" eb="95">
      <t>コウシン</t>
    </rPh>
    <rPh sb="96" eb="98">
      <t>ジッシ</t>
    </rPh>
    <rPh sb="107" eb="109">
      <t>ジョウスイ</t>
    </rPh>
    <rPh sb="109" eb="110">
      <t>ドウ</t>
    </rPh>
    <rPh sb="110" eb="112">
      <t>イコウ</t>
    </rPh>
    <rPh sb="113" eb="114">
      <t>トモナ</t>
    </rPh>
    <rPh sb="115" eb="117">
      <t>シセツ</t>
    </rPh>
    <rPh sb="118" eb="121">
      <t>トウハイゴウ</t>
    </rPh>
    <rPh sb="124" eb="126">
      <t>シセツ</t>
    </rPh>
    <rPh sb="127" eb="130">
      <t>ロウキュウカ</t>
    </rPh>
    <rPh sb="135" eb="136">
      <t>オオ</t>
    </rPh>
    <rPh sb="138" eb="140">
      <t>カイゼン</t>
    </rPh>
    <rPh sb="141" eb="142">
      <t>ハカ</t>
    </rPh>
    <rPh sb="146" eb="148">
      <t>カンロ</t>
    </rPh>
    <rPh sb="153" eb="156">
      <t>ロウキュウカ</t>
    </rPh>
    <rPh sb="157" eb="159">
      <t>ゲンイン</t>
    </rPh>
    <rPh sb="162" eb="164">
      <t>ロウスイ</t>
    </rPh>
    <rPh sb="165" eb="167">
      <t>サンケン</t>
    </rPh>
    <rPh sb="172" eb="174">
      <t>ケイカク</t>
    </rPh>
    <rPh sb="175" eb="176">
      <t>モト</t>
    </rPh>
    <rPh sb="179" eb="181">
      <t>テキセツ</t>
    </rPh>
    <rPh sb="182" eb="184">
      <t>コウシン</t>
    </rPh>
    <rPh sb="185" eb="187">
      <t>ジッシ</t>
    </rPh>
    <rPh sb="191" eb="193">
      <t>ヒツヨウ</t>
    </rPh>
    <phoneticPr fontId="4"/>
  </si>
  <si>
    <t>　上水道移行に伴う統廃合事業等が終了し，令和元年度からは法適用事業となる。独立採算の原則に基づき，財源の一般会計依存からの脱却が求められるが，本町の人口減少に伴う水需要の減少により，給水収益も減収していくと見込まれる。計画的な更新投資やコスト低減に努めることはもちろん，更なる料金改定の検討，徴収強化を実施していく。また，経営健全化計画を策定し，経営改善を図る。</t>
    <rPh sb="1" eb="3">
      <t>ジョウスイ</t>
    </rPh>
    <rPh sb="3" eb="4">
      <t>ドウ</t>
    </rPh>
    <rPh sb="4" eb="6">
      <t>イコウ</t>
    </rPh>
    <rPh sb="7" eb="8">
      <t>トモナ</t>
    </rPh>
    <rPh sb="9" eb="12">
      <t>トウハイゴウ</t>
    </rPh>
    <rPh sb="12" eb="14">
      <t>ジギョウ</t>
    </rPh>
    <rPh sb="14" eb="15">
      <t>トウ</t>
    </rPh>
    <rPh sb="16" eb="18">
      <t>シュウリョウ</t>
    </rPh>
    <rPh sb="20" eb="22">
      <t>レイワ</t>
    </rPh>
    <rPh sb="22" eb="24">
      <t>ガンネン</t>
    </rPh>
    <rPh sb="24" eb="25">
      <t>ド</t>
    </rPh>
    <rPh sb="28" eb="29">
      <t>ホウ</t>
    </rPh>
    <rPh sb="29" eb="31">
      <t>テキヨウ</t>
    </rPh>
    <rPh sb="31" eb="33">
      <t>ジギョウ</t>
    </rPh>
    <rPh sb="37" eb="39">
      <t>ドクリツ</t>
    </rPh>
    <rPh sb="39" eb="41">
      <t>サイサン</t>
    </rPh>
    <rPh sb="42" eb="44">
      <t>ゲンソク</t>
    </rPh>
    <rPh sb="45" eb="46">
      <t>モト</t>
    </rPh>
    <rPh sb="49" eb="51">
      <t>ザイゲン</t>
    </rPh>
    <rPh sb="52" eb="54">
      <t>イッパン</t>
    </rPh>
    <rPh sb="54" eb="56">
      <t>カイケイ</t>
    </rPh>
    <rPh sb="56" eb="58">
      <t>イゾン</t>
    </rPh>
    <rPh sb="61" eb="63">
      <t>ダッキャク</t>
    </rPh>
    <rPh sb="64" eb="65">
      <t>モト</t>
    </rPh>
    <rPh sb="79" eb="80">
      <t>トモナ</t>
    </rPh>
    <rPh sb="91" eb="93">
      <t>キュウスイ</t>
    </rPh>
    <rPh sb="93" eb="95">
      <t>シュウエキ</t>
    </rPh>
    <rPh sb="96" eb="98">
      <t>ゲンシュウ</t>
    </rPh>
    <rPh sb="109" eb="112">
      <t>ケイカクテキ</t>
    </rPh>
    <phoneticPr fontId="4"/>
  </si>
  <si>
    <t xml:space="preserve">①収益的収支比率について
　平成29年度に料金改定を行ったことにより多少の改善が見られる。しかし，財源を一般会計に依存していることから，更なる料金改定の検討や徴収を強化する必要がある。
④企業債残高対給水収益比率について
　平成29年度は料金改定により給水収益が増加したことから企業債残高対給水収益比率は若干低下したが，上水道移行に伴う施設等の統廃合により企業債を借入れたため，平成30年度は増加した。計画的な投資と料金改定を検討し，適切な経営に努める。
⑤料金回収率について
　料金改定により平成29年度は若干の改善が見られたものの，企業債償還額の増や打ち切り決算に伴う総有収水量の減により，平成30年度は料金回収率が悪化した。費用の見直しや料金改定の検討，徴収強化による収入確保により，料金回収率の向上に努める。
⑥給水原価について
　平成30年度は，企業債償還額の増や打ち切り決算に伴う総有収水量の減により給水原価が上昇した。計画的な投資や経常費用の削減に努める。
⑦施設利用率について
　上水道移行に伴う施設の統廃合により施設利用率は改善が見られる。今後も給水人口の減少を踏まえ、施設規模の適正化に取り組んでいく。
⑧有収率について
　有収率については高い数値で推移している。今後も漏水の早期発見と管路等の適切な更新を図る。
</t>
    <rPh sb="1" eb="4">
      <t>シュウエキテキ</t>
    </rPh>
    <rPh sb="4" eb="6">
      <t>シュウシ</t>
    </rPh>
    <rPh sb="6" eb="8">
      <t>ヒリツ</t>
    </rPh>
    <rPh sb="14" eb="16">
      <t>ヘイセイ</t>
    </rPh>
    <rPh sb="18" eb="20">
      <t>ネンド</t>
    </rPh>
    <rPh sb="21" eb="23">
      <t>リョウキン</t>
    </rPh>
    <rPh sb="23" eb="25">
      <t>カイテイ</t>
    </rPh>
    <rPh sb="26" eb="27">
      <t>オコナ</t>
    </rPh>
    <rPh sb="34" eb="36">
      <t>タショウ</t>
    </rPh>
    <rPh sb="37" eb="39">
      <t>カイゼン</t>
    </rPh>
    <rPh sb="40" eb="41">
      <t>ミ</t>
    </rPh>
    <rPh sb="49" eb="51">
      <t>ザイゲン</t>
    </rPh>
    <rPh sb="52" eb="54">
      <t>イッパン</t>
    </rPh>
    <rPh sb="54" eb="56">
      <t>カイケイ</t>
    </rPh>
    <rPh sb="57" eb="59">
      <t>イゾン</t>
    </rPh>
    <rPh sb="68" eb="69">
      <t>サラ</t>
    </rPh>
    <rPh sb="71" eb="73">
      <t>リョウキン</t>
    </rPh>
    <rPh sb="73" eb="75">
      <t>カイテイ</t>
    </rPh>
    <rPh sb="76" eb="78">
      <t>ケントウ</t>
    </rPh>
    <rPh sb="79" eb="81">
      <t>チョウシュウ</t>
    </rPh>
    <rPh sb="82" eb="84">
      <t>キョウカ</t>
    </rPh>
    <rPh sb="86" eb="88">
      <t>ヒツヨウ</t>
    </rPh>
    <rPh sb="94" eb="96">
      <t>キギョウ</t>
    </rPh>
    <rPh sb="96" eb="97">
      <t>サイ</t>
    </rPh>
    <rPh sb="97" eb="99">
      <t>ザンダカ</t>
    </rPh>
    <rPh sb="99" eb="100">
      <t>タイ</t>
    </rPh>
    <rPh sb="100" eb="102">
      <t>キュウスイ</t>
    </rPh>
    <rPh sb="102" eb="104">
      <t>シュウエキ</t>
    </rPh>
    <rPh sb="104" eb="106">
      <t>ヒリツ</t>
    </rPh>
    <rPh sb="152" eb="154">
      <t>ジャッカン</t>
    </rPh>
    <rPh sb="154" eb="156">
      <t>テイカ</t>
    </rPh>
    <rPh sb="160" eb="162">
      <t>ジョウスイ</t>
    </rPh>
    <rPh sb="162" eb="163">
      <t>ドウ</t>
    </rPh>
    <rPh sb="163" eb="165">
      <t>イコウ</t>
    </rPh>
    <rPh sb="166" eb="167">
      <t>トモナ</t>
    </rPh>
    <rPh sb="168" eb="171">
      <t>シセツトウ</t>
    </rPh>
    <rPh sb="172" eb="175">
      <t>トウハイゴウ</t>
    </rPh>
    <rPh sb="178" eb="180">
      <t>キギョウ</t>
    </rPh>
    <rPh sb="180" eb="181">
      <t>サイ</t>
    </rPh>
    <rPh sb="182" eb="184">
      <t>カリイレ</t>
    </rPh>
    <rPh sb="189" eb="191">
      <t>ヘイセイ</t>
    </rPh>
    <rPh sb="193" eb="195">
      <t>ネンド</t>
    </rPh>
    <rPh sb="196" eb="198">
      <t>ゾウカ</t>
    </rPh>
    <rPh sb="201" eb="203">
      <t>ケイカク</t>
    </rPh>
    <rPh sb="203" eb="204">
      <t>テキ</t>
    </rPh>
    <rPh sb="205" eb="207">
      <t>トウシ</t>
    </rPh>
    <rPh sb="208" eb="210">
      <t>リョウキン</t>
    </rPh>
    <rPh sb="210" eb="212">
      <t>カイテイ</t>
    </rPh>
    <rPh sb="213" eb="215">
      <t>ケントウ</t>
    </rPh>
    <rPh sb="217" eb="219">
      <t>テキセツ</t>
    </rPh>
    <rPh sb="220" eb="222">
      <t>ケイエイ</t>
    </rPh>
    <rPh sb="229" eb="231">
      <t>リョウキン</t>
    </rPh>
    <rPh sb="231" eb="233">
      <t>カイシュウ</t>
    </rPh>
    <rPh sb="233" eb="234">
      <t>リツ</t>
    </rPh>
    <rPh sb="240" eb="242">
      <t>リョウキン</t>
    </rPh>
    <rPh sb="242" eb="244">
      <t>カイテイ</t>
    </rPh>
    <rPh sb="247" eb="249">
      <t>ヘイセイ</t>
    </rPh>
    <rPh sb="251" eb="253">
      <t>ネンド</t>
    </rPh>
    <rPh sb="254" eb="256">
      <t>ジャッカン</t>
    </rPh>
    <rPh sb="257" eb="259">
      <t>カイゼン</t>
    </rPh>
    <rPh sb="260" eb="261">
      <t>ミ</t>
    </rPh>
    <rPh sb="268" eb="270">
      <t>キギョウ</t>
    </rPh>
    <rPh sb="270" eb="271">
      <t>サイ</t>
    </rPh>
    <rPh sb="271" eb="273">
      <t>ショウカン</t>
    </rPh>
    <rPh sb="273" eb="274">
      <t>ガク</t>
    </rPh>
    <rPh sb="275" eb="276">
      <t>ゾウ</t>
    </rPh>
    <rPh sb="297" eb="299">
      <t>ヘイセイ</t>
    </rPh>
    <rPh sb="301" eb="303">
      <t>ネンド</t>
    </rPh>
    <rPh sb="304" eb="306">
      <t>リョウキン</t>
    </rPh>
    <rPh sb="306" eb="308">
      <t>カイシュウ</t>
    </rPh>
    <rPh sb="308" eb="309">
      <t>リツ</t>
    </rPh>
    <rPh sb="310" eb="312">
      <t>アッカ</t>
    </rPh>
    <rPh sb="315" eb="317">
      <t>ヒヨウ</t>
    </rPh>
    <rPh sb="318" eb="320">
      <t>ミナオ</t>
    </rPh>
    <rPh sb="322" eb="324">
      <t>リョウキン</t>
    </rPh>
    <rPh sb="324" eb="326">
      <t>カイテイ</t>
    </rPh>
    <rPh sb="327" eb="329">
      <t>ケントウ</t>
    </rPh>
    <rPh sb="330" eb="332">
      <t>チョウシュウ</t>
    </rPh>
    <rPh sb="332" eb="334">
      <t>キョウカ</t>
    </rPh>
    <rPh sb="337" eb="339">
      <t>シュウニュウ</t>
    </rPh>
    <rPh sb="339" eb="341">
      <t>カクホ</t>
    </rPh>
    <rPh sb="345" eb="347">
      <t>リョウキン</t>
    </rPh>
    <rPh sb="347" eb="349">
      <t>カイシュウ</t>
    </rPh>
    <rPh sb="349" eb="350">
      <t>リツ</t>
    </rPh>
    <rPh sb="351" eb="353">
      <t>コウジョウ</t>
    </rPh>
    <rPh sb="354" eb="355">
      <t>ツト</t>
    </rPh>
    <rPh sb="360" eb="362">
      <t>キュウスイ</t>
    </rPh>
    <rPh sb="362" eb="364">
      <t>ゲンカ</t>
    </rPh>
    <rPh sb="370" eb="372">
      <t>ヘイセイ</t>
    </rPh>
    <rPh sb="374" eb="376">
      <t>ネンド</t>
    </rPh>
    <rPh sb="378" eb="380">
      <t>キギョウ</t>
    </rPh>
    <rPh sb="380" eb="381">
      <t>サイ</t>
    </rPh>
    <rPh sb="381" eb="383">
      <t>ショウカン</t>
    </rPh>
    <rPh sb="383" eb="384">
      <t>ガク</t>
    </rPh>
    <rPh sb="385" eb="386">
      <t>ゾウ</t>
    </rPh>
    <rPh sb="387" eb="388">
      <t>ウ</t>
    </rPh>
    <rPh sb="389" eb="390">
      <t>キ</t>
    </rPh>
    <rPh sb="391" eb="393">
      <t>ケッサン</t>
    </rPh>
    <rPh sb="394" eb="395">
      <t>トモナ</t>
    </rPh>
    <rPh sb="396" eb="397">
      <t>ソウ</t>
    </rPh>
    <rPh sb="397" eb="401">
      <t>ユウシュウスイリョウ</t>
    </rPh>
    <rPh sb="402" eb="403">
      <t>ゲン</t>
    </rPh>
    <rPh sb="406" eb="408">
      <t>キュウスイ</t>
    </rPh>
    <rPh sb="408" eb="409">
      <t>ゲン</t>
    </rPh>
    <rPh sb="409" eb="410">
      <t>カ</t>
    </rPh>
    <rPh sb="411" eb="413">
      <t>ジョウショウ</t>
    </rPh>
    <rPh sb="416" eb="419">
      <t>ケイカクテキ</t>
    </rPh>
    <rPh sb="420" eb="422">
      <t>トウシ</t>
    </rPh>
    <rPh sb="423" eb="425">
      <t>ケイジョウ</t>
    </rPh>
    <rPh sb="425" eb="427">
      <t>ヒヨウ</t>
    </rPh>
    <rPh sb="428" eb="430">
      <t>サクゲン</t>
    </rPh>
    <rPh sb="431" eb="432">
      <t>ツト</t>
    </rPh>
    <rPh sb="437" eb="439">
      <t>シセツ</t>
    </rPh>
    <rPh sb="439" eb="442">
      <t>リヨウリツ</t>
    </rPh>
    <rPh sb="448" eb="450">
      <t>ジョウスイ</t>
    </rPh>
    <rPh sb="450" eb="451">
      <t>ドウ</t>
    </rPh>
    <rPh sb="451" eb="453">
      <t>イコウ</t>
    </rPh>
    <rPh sb="454" eb="455">
      <t>トモナ</t>
    </rPh>
    <rPh sb="456" eb="458">
      <t>シセツ</t>
    </rPh>
    <rPh sb="459" eb="462">
      <t>トウハイゴウ</t>
    </rPh>
    <rPh sb="465" eb="467">
      <t>シセツ</t>
    </rPh>
    <rPh sb="467" eb="470">
      <t>リヨウリツ</t>
    </rPh>
    <rPh sb="471" eb="473">
      <t>カイゼン</t>
    </rPh>
    <rPh sb="474" eb="475">
      <t>ミ</t>
    </rPh>
    <rPh sb="479" eb="481">
      <t>コンゴ</t>
    </rPh>
    <rPh sb="482" eb="484">
      <t>キュウスイ</t>
    </rPh>
    <rPh sb="484" eb="486">
      <t>ジンコウ</t>
    </rPh>
    <rPh sb="487" eb="489">
      <t>ゲンショウ</t>
    </rPh>
    <rPh sb="490" eb="491">
      <t>フ</t>
    </rPh>
    <rPh sb="494" eb="496">
      <t>シセツ</t>
    </rPh>
    <rPh sb="496" eb="498">
      <t>キボ</t>
    </rPh>
    <rPh sb="499" eb="502">
      <t>テキセイカ</t>
    </rPh>
    <rPh sb="503" eb="504">
      <t>ト</t>
    </rPh>
    <rPh sb="505" eb="506">
      <t>ク</t>
    </rPh>
    <rPh sb="513" eb="516">
      <t>ユウシュウリツ</t>
    </rPh>
    <rPh sb="522" eb="525">
      <t>ユウシュウリツ</t>
    </rPh>
    <rPh sb="530" eb="531">
      <t>タカ</t>
    </rPh>
    <rPh sb="532" eb="534">
      <t>スウチ</t>
    </rPh>
    <rPh sb="535" eb="537">
      <t>スイイ</t>
    </rPh>
    <rPh sb="542" eb="544">
      <t>コンゴ</t>
    </rPh>
    <rPh sb="545" eb="547">
      <t>ロウスイ</t>
    </rPh>
    <rPh sb="548" eb="550">
      <t>ソウキ</t>
    </rPh>
    <rPh sb="550" eb="552">
      <t>ハッケン</t>
    </rPh>
    <rPh sb="553" eb="555">
      <t>カンロ</t>
    </rPh>
    <rPh sb="555" eb="556">
      <t>トウ</t>
    </rPh>
    <rPh sb="557" eb="559">
      <t>テキセツ</t>
    </rPh>
    <rPh sb="563" eb="564">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</si>
</sst>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quot;#,##0"/>
    <numFmt numFmtId="177" formatCode="#,##0.00;&quot;△&quot;#,##0.00"/>
    <numFmt numFmtId="178" formatCode="#,##0.00;&quot;△&quot;#,##0.00;&quot;-&quot;"/>
    <numFmt numFmtId="179"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0.46</c:v>
                </c:pt>
                <c:pt idx="1">
                  <c:v>0.43</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B0E7-4903-8BAD-45B93CFA1C1E}"/>
            </c:ext>
          </c:extLst>
        </c:ser>
        <c:dLbls>
          <c:showLegendKey val="0"/>
          <c:showVal val="0"/>
          <c:showCatName val="0"/>
          <c:showSerName val="0"/>
          <c:showPercent val="0"/>
          <c:showBubbleSize val="0"/>
        </c:dLbls>
        <c:gapWidth val="150"/>
        <c:axId val="128451848"/>
        <c:axId val="203084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0.98</c:v>
                </c:pt>
                <c:pt idx="1">
                  <c:v>0.76</c:v>
                </c:pt>
                <c:pt idx="2">
                  <c:v>0.8</c:v>
                </c:pt>
                <c:pt idx="3">
                  <c:v>0.96</c:v>
                </c:pt>
                <c:pt idx="4">
                  <c:v>0.65</c:v>
                </c:pt>
              </c:numCache>
            </c:numRef>
          </c:val>
          <c:smooth val="0"/>
          <c:extLst>
            <c:ext xmlns:c16="http://schemas.microsoft.com/office/drawing/2014/chart" uri="{C3380CC4-5D6E-409C-BE32-E72D297353CC}">
              <c16:uniqueId val="{00000001-B0E7-4903-8BAD-45B93CFA1C1E}"/>
            </c:ext>
          </c:extLst>
        </c:ser>
        <c:dLbls>
          <c:showLegendKey val="0"/>
          <c:showVal val="0"/>
          <c:showCatName val="0"/>
          <c:showSerName val="0"/>
          <c:showPercent val="0"/>
          <c:showBubbleSize val="0"/>
        </c:dLbls>
        <c:marker val="1"/>
        <c:smooth val="0"/>
        <c:axId val="128451848"/>
        <c:axId val="203084608"/>
      </c:lineChart>
      <c:dateAx>
        <c:axId val="128451848"/>
        <c:scaling>
          <c:orientation val="minMax"/>
        </c:scaling>
        <c:delete val="1"/>
        <c:axPos val="b"/>
        <c:numFmt formatCode="ge" sourceLinked="1"/>
        <c:majorTickMark val="none"/>
        <c:minorTickMark val="none"/>
        <c:tickLblPos val="none"/>
        <c:crossAx val="203084608"/>
        <c:crosses val="autoZero"/>
        <c:auto val="1"/>
        <c:lblOffset val="100"/>
        <c:baseTimeUnit val="years"/>
      </c:dateAx>
      <c:valAx>
        <c:axId val="203084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451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54.99</c:v>
                </c:pt>
                <c:pt idx="1">
                  <c:v>55.65</c:v>
                </c:pt>
                <c:pt idx="2">
                  <c:v>57.38</c:v>
                </c:pt>
                <c:pt idx="3">
                  <c:v>59.97</c:v>
                </c:pt>
                <c:pt idx="4">
                  <c:v>59.08</c:v>
                </c:pt>
              </c:numCache>
            </c:numRef>
          </c:val>
          <c:extLst>
            <c:ext xmlns:c16="http://schemas.microsoft.com/office/drawing/2014/chart" uri="{C3380CC4-5D6E-409C-BE32-E72D297353CC}">
              <c16:uniqueId val="{00000000-9A11-4413-BDFE-B85A498EB40E}"/>
            </c:ext>
          </c:extLst>
        </c:ser>
        <c:dLbls>
          <c:showLegendKey val="0"/>
          <c:showVal val="0"/>
          <c:showCatName val="0"/>
          <c:showSerName val="0"/>
          <c:showPercent val="0"/>
          <c:showBubbleSize val="0"/>
        </c:dLbls>
        <c:gapWidth val="150"/>
        <c:axId val="129100344"/>
        <c:axId val="129100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58.96</c:v>
                </c:pt>
                <c:pt idx="1">
                  <c:v>58.1</c:v>
                </c:pt>
                <c:pt idx="2">
                  <c:v>56.19</c:v>
                </c:pt>
                <c:pt idx="3">
                  <c:v>56.65</c:v>
                </c:pt>
                <c:pt idx="4">
                  <c:v>56.41</c:v>
                </c:pt>
              </c:numCache>
            </c:numRef>
          </c:val>
          <c:smooth val="0"/>
          <c:extLst>
            <c:ext xmlns:c16="http://schemas.microsoft.com/office/drawing/2014/chart" uri="{C3380CC4-5D6E-409C-BE32-E72D297353CC}">
              <c16:uniqueId val="{00000001-9A11-4413-BDFE-B85A498EB40E}"/>
            </c:ext>
          </c:extLst>
        </c:ser>
        <c:dLbls>
          <c:showLegendKey val="0"/>
          <c:showVal val="0"/>
          <c:showCatName val="0"/>
          <c:showSerName val="0"/>
          <c:showPercent val="0"/>
          <c:showBubbleSize val="0"/>
        </c:dLbls>
        <c:marker val="1"/>
        <c:smooth val="0"/>
        <c:axId val="129100344"/>
        <c:axId val="129100736"/>
      </c:lineChart>
      <c:dateAx>
        <c:axId val="129100344"/>
        <c:scaling>
          <c:orientation val="minMax"/>
        </c:scaling>
        <c:delete val="1"/>
        <c:axPos val="b"/>
        <c:numFmt formatCode="ge" sourceLinked="1"/>
        <c:majorTickMark val="none"/>
        <c:minorTickMark val="none"/>
        <c:tickLblPos val="none"/>
        <c:crossAx val="129100736"/>
        <c:crosses val="autoZero"/>
        <c:auto val="1"/>
        <c:lblOffset val="100"/>
        <c:baseTimeUnit val="years"/>
      </c:dateAx>
      <c:valAx>
        <c:axId val="129100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9100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95.24</c:v>
                </c:pt>
                <c:pt idx="1">
                  <c:v>95.24</c:v>
                </c:pt>
                <c:pt idx="2">
                  <c:v>95.24</c:v>
                </c:pt>
                <c:pt idx="3">
                  <c:v>95.24</c:v>
                </c:pt>
                <c:pt idx="4">
                  <c:v>95.24</c:v>
                </c:pt>
              </c:numCache>
            </c:numRef>
          </c:val>
          <c:extLst>
            <c:ext xmlns:c16="http://schemas.microsoft.com/office/drawing/2014/chart" uri="{C3380CC4-5D6E-409C-BE32-E72D297353CC}">
              <c16:uniqueId val="{00000000-8632-473A-93A1-757352A107D2}"/>
            </c:ext>
          </c:extLst>
        </c:ser>
        <c:dLbls>
          <c:showLegendKey val="0"/>
          <c:showVal val="0"/>
          <c:showCatName val="0"/>
          <c:showSerName val="0"/>
          <c:showPercent val="0"/>
          <c:showBubbleSize val="0"/>
        </c:dLbls>
        <c:gapWidth val="150"/>
        <c:axId val="129101912"/>
        <c:axId val="354574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76.58</c:v>
                </c:pt>
                <c:pt idx="1">
                  <c:v>76.69</c:v>
                </c:pt>
                <c:pt idx="2">
                  <c:v>77.180000000000007</c:v>
                </c:pt>
                <c:pt idx="3">
                  <c:v>76.13</c:v>
                </c:pt>
                <c:pt idx="4">
                  <c:v>75.12</c:v>
                </c:pt>
              </c:numCache>
            </c:numRef>
          </c:val>
          <c:smooth val="0"/>
          <c:extLst>
            <c:ext xmlns:c16="http://schemas.microsoft.com/office/drawing/2014/chart" uri="{C3380CC4-5D6E-409C-BE32-E72D297353CC}">
              <c16:uniqueId val="{00000001-8632-473A-93A1-757352A107D2}"/>
            </c:ext>
          </c:extLst>
        </c:ser>
        <c:dLbls>
          <c:showLegendKey val="0"/>
          <c:showVal val="0"/>
          <c:showCatName val="0"/>
          <c:showSerName val="0"/>
          <c:showPercent val="0"/>
          <c:showBubbleSize val="0"/>
        </c:dLbls>
        <c:marker val="1"/>
        <c:smooth val="0"/>
        <c:axId val="129101912"/>
        <c:axId val="354574464"/>
      </c:lineChart>
      <c:dateAx>
        <c:axId val="129101912"/>
        <c:scaling>
          <c:orientation val="minMax"/>
        </c:scaling>
        <c:delete val="1"/>
        <c:axPos val="b"/>
        <c:numFmt formatCode="ge" sourceLinked="1"/>
        <c:majorTickMark val="none"/>
        <c:minorTickMark val="none"/>
        <c:tickLblPos val="none"/>
        <c:crossAx val="354574464"/>
        <c:crosses val="autoZero"/>
        <c:auto val="1"/>
        <c:lblOffset val="100"/>
        <c:baseTimeUnit val="years"/>
      </c:dateAx>
      <c:valAx>
        <c:axId val="354574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9101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72.739999999999995</c:v>
                </c:pt>
                <c:pt idx="1">
                  <c:v>73.95</c:v>
                </c:pt>
                <c:pt idx="2">
                  <c:v>76.52</c:v>
                </c:pt>
                <c:pt idx="3">
                  <c:v>86.39</c:v>
                </c:pt>
                <c:pt idx="4">
                  <c:v>86.16</c:v>
                </c:pt>
              </c:numCache>
            </c:numRef>
          </c:val>
          <c:extLst>
            <c:ext xmlns:c16="http://schemas.microsoft.com/office/drawing/2014/chart" uri="{C3380CC4-5D6E-409C-BE32-E72D297353CC}">
              <c16:uniqueId val="{00000000-C12A-442F-ACDC-428E96936A59}"/>
            </c:ext>
          </c:extLst>
        </c:ser>
        <c:dLbls>
          <c:showLegendKey val="0"/>
          <c:showVal val="0"/>
          <c:showCatName val="0"/>
          <c:showSerName val="0"/>
          <c:showPercent val="0"/>
          <c:showBubbleSize val="0"/>
        </c:dLbls>
        <c:gapWidth val="150"/>
        <c:axId val="203551968"/>
        <c:axId val="203526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75.09</c:v>
                </c:pt>
                <c:pt idx="1">
                  <c:v>75.34</c:v>
                </c:pt>
                <c:pt idx="2">
                  <c:v>76.650000000000006</c:v>
                </c:pt>
                <c:pt idx="3">
                  <c:v>73.959999999999994</c:v>
                </c:pt>
                <c:pt idx="4">
                  <c:v>75.010000000000005</c:v>
                </c:pt>
              </c:numCache>
            </c:numRef>
          </c:val>
          <c:smooth val="0"/>
          <c:extLst>
            <c:ext xmlns:c16="http://schemas.microsoft.com/office/drawing/2014/chart" uri="{C3380CC4-5D6E-409C-BE32-E72D297353CC}">
              <c16:uniqueId val="{00000001-C12A-442F-ACDC-428E96936A59}"/>
            </c:ext>
          </c:extLst>
        </c:ser>
        <c:dLbls>
          <c:showLegendKey val="0"/>
          <c:showVal val="0"/>
          <c:showCatName val="0"/>
          <c:showSerName val="0"/>
          <c:showPercent val="0"/>
          <c:showBubbleSize val="0"/>
        </c:dLbls>
        <c:marker val="1"/>
        <c:smooth val="0"/>
        <c:axId val="203551968"/>
        <c:axId val="203526904"/>
      </c:lineChart>
      <c:dateAx>
        <c:axId val="203551968"/>
        <c:scaling>
          <c:orientation val="minMax"/>
        </c:scaling>
        <c:delete val="1"/>
        <c:axPos val="b"/>
        <c:numFmt formatCode="ge" sourceLinked="1"/>
        <c:majorTickMark val="none"/>
        <c:minorTickMark val="none"/>
        <c:tickLblPos val="none"/>
        <c:crossAx val="203526904"/>
        <c:crosses val="autoZero"/>
        <c:auto val="1"/>
        <c:lblOffset val="100"/>
        <c:baseTimeUnit val="years"/>
      </c:dateAx>
      <c:valAx>
        <c:axId val="203526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3551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E81-4B44-AA64-B63769C19F27}"/>
            </c:ext>
          </c:extLst>
        </c:ser>
        <c:dLbls>
          <c:showLegendKey val="0"/>
          <c:showVal val="0"/>
          <c:showCatName val="0"/>
          <c:showSerName val="0"/>
          <c:showPercent val="0"/>
          <c:showBubbleSize val="0"/>
        </c:dLbls>
        <c:gapWidth val="150"/>
        <c:axId val="203596720"/>
        <c:axId val="203635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E81-4B44-AA64-B63769C19F27}"/>
            </c:ext>
          </c:extLst>
        </c:ser>
        <c:dLbls>
          <c:showLegendKey val="0"/>
          <c:showVal val="0"/>
          <c:showCatName val="0"/>
          <c:showSerName val="0"/>
          <c:showPercent val="0"/>
          <c:showBubbleSize val="0"/>
        </c:dLbls>
        <c:marker val="1"/>
        <c:smooth val="0"/>
        <c:axId val="203596720"/>
        <c:axId val="203635280"/>
      </c:lineChart>
      <c:dateAx>
        <c:axId val="203596720"/>
        <c:scaling>
          <c:orientation val="minMax"/>
        </c:scaling>
        <c:delete val="1"/>
        <c:axPos val="b"/>
        <c:numFmt formatCode="ge" sourceLinked="1"/>
        <c:majorTickMark val="none"/>
        <c:minorTickMark val="none"/>
        <c:tickLblPos val="none"/>
        <c:crossAx val="203635280"/>
        <c:crosses val="autoZero"/>
        <c:auto val="1"/>
        <c:lblOffset val="100"/>
        <c:baseTimeUnit val="years"/>
      </c:dateAx>
      <c:valAx>
        <c:axId val="203635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3596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7CB-48BE-AE40-13CC6D1E9941}"/>
            </c:ext>
          </c:extLst>
        </c:ser>
        <c:dLbls>
          <c:showLegendKey val="0"/>
          <c:showVal val="0"/>
          <c:showCatName val="0"/>
          <c:showSerName val="0"/>
          <c:showPercent val="0"/>
          <c:showBubbleSize val="0"/>
        </c:dLbls>
        <c:gapWidth val="150"/>
        <c:axId val="203621400"/>
        <c:axId val="129091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7CB-48BE-AE40-13CC6D1E9941}"/>
            </c:ext>
          </c:extLst>
        </c:ser>
        <c:dLbls>
          <c:showLegendKey val="0"/>
          <c:showVal val="0"/>
          <c:showCatName val="0"/>
          <c:showSerName val="0"/>
          <c:showPercent val="0"/>
          <c:showBubbleSize val="0"/>
        </c:dLbls>
        <c:marker val="1"/>
        <c:smooth val="0"/>
        <c:axId val="203621400"/>
        <c:axId val="129091328"/>
      </c:lineChart>
      <c:dateAx>
        <c:axId val="203621400"/>
        <c:scaling>
          <c:orientation val="minMax"/>
        </c:scaling>
        <c:delete val="1"/>
        <c:axPos val="b"/>
        <c:numFmt formatCode="ge" sourceLinked="1"/>
        <c:majorTickMark val="none"/>
        <c:minorTickMark val="none"/>
        <c:tickLblPos val="none"/>
        <c:crossAx val="129091328"/>
        <c:crosses val="autoZero"/>
        <c:auto val="1"/>
        <c:lblOffset val="100"/>
        <c:baseTimeUnit val="years"/>
      </c:dateAx>
      <c:valAx>
        <c:axId val="129091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3621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451-4BC4-8656-38D54C178CE1}"/>
            </c:ext>
          </c:extLst>
        </c:ser>
        <c:dLbls>
          <c:showLegendKey val="0"/>
          <c:showVal val="0"/>
          <c:showCatName val="0"/>
          <c:showSerName val="0"/>
          <c:showPercent val="0"/>
          <c:showBubbleSize val="0"/>
        </c:dLbls>
        <c:gapWidth val="150"/>
        <c:axId val="129092504"/>
        <c:axId val="129092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451-4BC4-8656-38D54C178CE1}"/>
            </c:ext>
          </c:extLst>
        </c:ser>
        <c:dLbls>
          <c:showLegendKey val="0"/>
          <c:showVal val="0"/>
          <c:showCatName val="0"/>
          <c:showSerName val="0"/>
          <c:showPercent val="0"/>
          <c:showBubbleSize val="0"/>
        </c:dLbls>
        <c:marker val="1"/>
        <c:smooth val="0"/>
        <c:axId val="129092504"/>
        <c:axId val="129092896"/>
      </c:lineChart>
      <c:dateAx>
        <c:axId val="129092504"/>
        <c:scaling>
          <c:orientation val="minMax"/>
        </c:scaling>
        <c:delete val="1"/>
        <c:axPos val="b"/>
        <c:numFmt formatCode="ge" sourceLinked="1"/>
        <c:majorTickMark val="none"/>
        <c:minorTickMark val="none"/>
        <c:tickLblPos val="none"/>
        <c:crossAx val="129092896"/>
        <c:crosses val="autoZero"/>
        <c:auto val="1"/>
        <c:lblOffset val="100"/>
        <c:baseTimeUnit val="years"/>
      </c:dateAx>
      <c:valAx>
        <c:axId val="129092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9092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00F-4829-9D0B-0EE859E518F9}"/>
            </c:ext>
          </c:extLst>
        </c:ser>
        <c:dLbls>
          <c:showLegendKey val="0"/>
          <c:showVal val="0"/>
          <c:showCatName val="0"/>
          <c:showSerName val="0"/>
          <c:showPercent val="0"/>
          <c:showBubbleSize val="0"/>
        </c:dLbls>
        <c:gapWidth val="150"/>
        <c:axId val="129095248"/>
        <c:axId val="129094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00F-4829-9D0B-0EE859E518F9}"/>
            </c:ext>
          </c:extLst>
        </c:ser>
        <c:dLbls>
          <c:showLegendKey val="0"/>
          <c:showVal val="0"/>
          <c:showCatName val="0"/>
          <c:showSerName val="0"/>
          <c:showPercent val="0"/>
          <c:showBubbleSize val="0"/>
        </c:dLbls>
        <c:marker val="1"/>
        <c:smooth val="0"/>
        <c:axId val="129095248"/>
        <c:axId val="129094856"/>
      </c:lineChart>
      <c:dateAx>
        <c:axId val="129095248"/>
        <c:scaling>
          <c:orientation val="minMax"/>
        </c:scaling>
        <c:delete val="1"/>
        <c:axPos val="b"/>
        <c:numFmt formatCode="ge" sourceLinked="1"/>
        <c:majorTickMark val="none"/>
        <c:minorTickMark val="none"/>
        <c:tickLblPos val="none"/>
        <c:crossAx val="129094856"/>
        <c:crosses val="autoZero"/>
        <c:auto val="1"/>
        <c:lblOffset val="100"/>
        <c:baseTimeUnit val="years"/>
      </c:dateAx>
      <c:valAx>
        <c:axId val="129094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9095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869.16</c:v>
                </c:pt>
                <c:pt idx="1">
                  <c:v>852.32</c:v>
                </c:pt>
                <c:pt idx="2">
                  <c:v>932.87</c:v>
                </c:pt>
                <c:pt idx="3">
                  <c:v>788.36</c:v>
                </c:pt>
                <c:pt idx="4">
                  <c:v>921.71</c:v>
                </c:pt>
              </c:numCache>
            </c:numRef>
          </c:val>
          <c:extLst>
            <c:ext xmlns:c16="http://schemas.microsoft.com/office/drawing/2014/chart" uri="{C3380CC4-5D6E-409C-BE32-E72D297353CC}">
              <c16:uniqueId val="{00000000-9314-4117-BCC6-24D2D126993C}"/>
            </c:ext>
          </c:extLst>
        </c:ser>
        <c:dLbls>
          <c:showLegendKey val="0"/>
          <c:showVal val="0"/>
          <c:showCatName val="0"/>
          <c:showSerName val="0"/>
          <c:showPercent val="0"/>
          <c:showBubbleSize val="0"/>
        </c:dLbls>
        <c:gapWidth val="150"/>
        <c:axId val="129095640"/>
        <c:axId val="129096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1228.58</c:v>
                </c:pt>
                <c:pt idx="1">
                  <c:v>1280.18</c:v>
                </c:pt>
                <c:pt idx="2">
                  <c:v>1346.23</c:v>
                </c:pt>
                <c:pt idx="3">
                  <c:v>1295.06</c:v>
                </c:pt>
                <c:pt idx="4">
                  <c:v>1168.7</c:v>
                </c:pt>
              </c:numCache>
            </c:numRef>
          </c:val>
          <c:smooth val="0"/>
          <c:extLst>
            <c:ext xmlns:c16="http://schemas.microsoft.com/office/drawing/2014/chart" uri="{C3380CC4-5D6E-409C-BE32-E72D297353CC}">
              <c16:uniqueId val="{00000001-9314-4117-BCC6-24D2D126993C}"/>
            </c:ext>
          </c:extLst>
        </c:ser>
        <c:dLbls>
          <c:showLegendKey val="0"/>
          <c:showVal val="0"/>
          <c:showCatName val="0"/>
          <c:showSerName val="0"/>
          <c:showPercent val="0"/>
          <c:showBubbleSize val="0"/>
        </c:dLbls>
        <c:marker val="1"/>
        <c:smooth val="0"/>
        <c:axId val="129095640"/>
        <c:axId val="129096032"/>
      </c:lineChart>
      <c:dateAx>
        <c:axId val="129095640"/>
        <c:scaling>
          <c:orientation val="minMax"/>
        </c:scaling>
        <c:delete val="1"/>
        <c:axPos val="b"/>
        <c:numFmt formatCode="ge" sourceLinked="1"/>
        <c:majorTickMark val="none"/>
        <c:minorTickMark val="none"/>
        <c:tickLblPos val="none"/>
        <c:crossAx val="129096032"/>
        <c:crosses val="autoZero"/>
        <c:auto val="1"/>
        <c:lblOffset val="100"/>
        <c:baseTimeUnit val="years"/>
      </c:dateAx>
      <c:valAx>
        <c:axId val="129096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9095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60.34</c:v>
                </c:pt>
                <c:pt idx="1">
                  <c:v>61.83</c:v>
                </c:pt>
                <c:pt idx="2">
                  <c:v>57.15</c:v>
                </c:pt>
                <c:pt idx="3">
                  <c:v>68.31</c:v>
                </c:pt>
                <c:pt idx="4">
                  <c:v>66.099999999999994</c:v>
                </c:pt>
              </c:numCache>
            </c:numRef>
          </c:val>
          <c:extLst>
            <c:ext xmlns:c16="http://schemas.microsoft.com/office/drawing/2014/chart" uri="{C3380CC4-5D6E-409C-BE32-E72D297353CC}">
              <c16:uniqueId val="{00000000-7393-43BE-B8B3-59D24AB774D0}"/>
            </c:ext>
          </c:extLst>
        </c:ser>
        <c:dLbls>
          <c:showLegendKey val="0"/>
          <c:showVal val="0"/>
          <c:showCatName val="0"/>
          <c:showSerName val="0"/>
          <c:showPercent val="0"/>
          <c:showBubbleSize val="0"/>
        </c:dLbls>
        <c:gapWidth val="150"/>
        <c:axId val="129097208"/>
        <c:axId val="129097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53.81</c:v>
                </c:pt>
                <c:pt idx="1">
                  <c:v>53.62</c:v>
                </c:pt>
                <c:pt idx="2">
                  <c:v>53.41</c:v>
                </c:pt>
                <c:pt idx="3">
                  <c:v>53.29</c:v>
                </c:pt>
                <c:pt idx="4">
                  <c:v>53.59</c:v>
                </c:pt>
              </c:numCache>
            </c:numRef>
          </c:val>
          <c:smooth val="0"/>
          <c:extLst>
            <c:ext xmlns:c16="http://schemas.microsoft.com/office/drawing/2014/chart" uri="{C3380CC4-5D6E-409C-BE32-E72D297353CC}">
              <c16:uniqueId val="{00000001-7393-43BE-B8B3-59D24AB774D0}"/>
            </c:ext>
          </c:extLst>
        </c:ser>
        <c:dLbls>
          <c:showLegendKey val="0"/>
          <c:showVal val="0"/>
          <c:showCatName val="0"/>
          <c:showSerName val="0"/>
          <c:showPercent val="0"/>
          <c:showBubbleSize val="0"/>
        </c:dLbls>
        <c:marker val="1"/>
        <c:smooth val="0"/>
        <c:axId val="129097208"/>
        <c:axId val="129097600"/>
      </c:lineChart>
      <c:dateAx>
        <c:axId val="129097208"/>
        <c:scaling>
          <c:orientation val="minMax"/>
        </c:scaling>
        <c:delete val="1"/>
        <c:axPos val="b"/>
        <c:numFmt formatCode="ge" sourceLinked="1"/>
        <c:majorTickMark val="none"/>
        <c:minorTickMark val="none"/>
        <c:tickLblPos val="none"/>
        <c:crossAx val="129097600"/>
        <c:crosses val="autoZero"/>
        <c:auto val="1"/>
        <c:lblOffset val="100"/>
        <c:baseTimeUnit val="years"/>
      </c:dateAx>
      <c:valAx>
        <c:axId val="129097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9097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273.02999999999997</c:v>
                </c:pt>
                <c:pt idx="1">
                  <c:v>269.36</c:v>
                </c:pt>
                <c:pt idx="2">
                  <c:v>289.93</c:v>
                </c:pt>
                <c:pt idx="3">
                  <c:v>289.95999999999998</c:v>
                </c:pt>
                <c:pt idx="4">
                  <c:v>297.45</c:v>
                </c:pt>
              </c:numCache>
            </c:numRef>
          </c:val>
          <c:extLst>
            <c:ext xmlns:c16="http://schemas.microsoft.com/office/drawing/2014/chart" uri="{C3380CC4-5D6E-409C-BE32-E72D297353CC}">
              <c16:uniqueId val="{00000000-251D-42A3-BFE2-5F78D08B9DA6}"/>
            </c:ext>
          </c:extLst>
        </c:ser>
        <c:dLbls>
          <c:showLegendKey val="0"/>
          <c:showVal val="0"/>
          <c:showCatName val="0"/>
          <c:showSerName val="0"/>
          <c:showPercent val="0"/>
          <c:showBubbleSize val="0"/>
        </c:dLbls>
        <c:gapWidth val="150"/>
        <c:axId val="129098776"/>
        <c:axId val="129099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284.64999999999998</c:v>
                </c:pt>
                <c:pt idx="1">
                  <c:v>287.7</c:v>
                </c:pt>
                <c:pt idx="2">
                  <c:v>277.39999999999998</c:v>
                </c:pt>
                <c:pt idx="3">
                  <c:v>259.02</c:v>
                </c:pt>
                <c:pt idx="4">
                  <c:v>259.79000000000002</c:v>
                </c:pt>
              </c:numCache>
            </c:numRef>
          </c:val>
          <c:smooth val="0"/>
          <c:extLst>
            <c:ext xmlns:c16="http://schemas.microsoft.com/office/drawing/2014/chart" uri="{C3380CC4-5D6E-409C-BE32-E72D297353CC}">
              <c16:uniqueId val="{00000001-251D-42A3-BFE2-5F78D08B9DA6}"/>
            </c:ext>
          </c:extLst>
        </c:ser>
        <c:dLbls>
          <c:showLegendKey val="0"/>
          <c:showVal val="0"/>
          <c:showCatName val="0"/>
          <c:showSerName val="0"/>
          <c:showPercent val="0"/>
          <c:showBubbleSize val="0"/>
        </c:dLbls>
        <c:marker val="1"/>
        <c:smooth val="0"/>
        <c:axId val="129098776"/>
        <c:axId val="129099168"/>
      </c:lineChart>
      <c:dateAx>
        <c:axId val="129098776"/>
        <c:scaling>
          <c:orientation val="minMax"/>
        </c:scaling>
        <c:delete val="1"/>
        <c:axPos val="b"/>
        <c:numFmt formatCode="ge" sourceLinked="1"/>
        <c:majorTickMark val="none"/>
        <c:minorTickMark val="none"/>
        <c:tickLblPos val="none"/>
        <c:crossAx val="129099168"/>
        <c:crosses val="autoZero"/>
        <c:auto val="1"/>
        <c:lblOffset val="100"/>
        <c:baseTimeUnit val="years"/>
      </c:dateAx>
      <c:valAx>
        <c:axId val="129099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9098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【1,074.14】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鹿児島県　南種子町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2"/>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水道事業</v>
      </c>
      <c r="J8" s="49"/>
      <c r="K8" s="49"/>
      <c r="L8" s="49"/>
      <c r="M8" s="49"/>
      <c r="N8" s="49"/>
      <c r="O8" s="49"/>
      <c r="P8" s="49" t="str">
        <f>データ!$K$6</f>
        <v>簡易水道事業</v>
      </c>
      <c r="Q8" s="49"/>
      <c r="R8" s="49"/>
      <c r="S8" s="49"/>
      <c r="T8" s="49"/>
      <c r="U8" s="49"/>
      <c r="V8" s="49"/>
      <c r="W8" s="49" t="str">
        <f>データ!$L$6</f>
        <v>D2</v>
      </c>
      <c r="X8" s="49"/>
      <c r="Y8" s="49"/>
      <c r="Z8" s="49"/>
      <c r="AA8" s="49"/>
      <c r="AB8" s="49"/>
      <c r="AC8" s="49"/>
      <c r="AD8" s="49" t="str">
        <f>データ!$M$6</f>
        <v>非設置</v>
      </c>
      <c r="AE8" s="49"/>
      <c r="AF8" s="49"/>
      <c r="AG8" s="49"/>
      <c r="AH8" s="49"/>
      <c r="AI8" s="49"/>
      <c r="AJ8" s="49"/>
      <c r="AK8" s="2"/>
      <c r="AL8" s="50">
        <f>データ!$R$6</f>
        <v>5713</v>
      </c>
      <c r="AM8" s="50"/>
      <c r="AN8" s="50"/>
      <c r="AO8" s="50"/>
      <c r="AP8" s="50"/>
      <c r="AQ8" s="50"/>
      <c r="AR8" s="50"/>
      <c r="AS8" s="50"/>
      <c r="AT8" s="46">
        <f>データ!$S$6</f>
        <v>110.36</v>
      </c>
      <c r="AU8" s="46"/>
      <c r="AV8" s="46"/>
      <c r="AW8" s="46"/>
      <c r="AX8" s="46"/>
      <c r="AY8" s="46"/>
      <c r="AZ8" s="46"/>
      <c r="BA8" s="46"/>
      <c r="BB8" s="46">
        <f>データ!$T$6</f>
        <v>51.77</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2"/>
      <c r="AE9" s="2"/>
      <c r="AF9" s="2"/>
      <c r="AG9" s="2"/>
      <c r="AH9" s="3"/>
      <c r="AI9" s="2"/>
      <c r="AJ9" s="2"/>
      <c r="AK9" s="2"/>
      <c r="AL9" s="45" t="s">
        <v>16</v>
      </c>
      <c r="AM9" s="45"/>
      <c r="AN9" s="45"/>
      <c r="AO9" s="45"/>
      <c r="AP9" s="45"/>
      <c r="AQ9" s="45"/>
      <c r="AR9" s="45"/>
      <c r="AS9" s="45"/>
      <c r="AT9" s="45" t="s">
        <v>17</v>
      </c>
      <c r="AU9" s="45"/>
      <c r="AV9" s="45"/>
      <c r="AW9" s="45"/>
      <c r="AX9" s="45"/>
      <c r="AY9" s="45"/>
      <c r="AZ9" s="45"/>
      <c r="BA9" s="45"/>
      <c r="BB9" s="45" t="s">
        <v>18</v>
      </c>
      <c r="BC9" s="45"/>
      <c r="BD9" s="45"/>
      <c r="BE9" s="45"/>
      <c r="BF9" s="45"/>
      <c r="BG9" s="45"/>
      <c r="BH9" s="45"/>
      <c r="BI9" s="45"/>
      <c r="BJ9" s="3"/>
      <c r="BK9" s="3"/>
      <c r="BL9" s="51" t="s">
        <v>19</v>
      </c>
      <c r="BM9" s="52"/>
      <c r="BN9" s="10" t="s">
        <v>20</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98.8</v>
      </c>
      <c r="Q10" s="46"/>
      <c r="R10" s="46"/>
      <c r="S10" s="46"/>
      <c r="T10" s="46"/>
      <c r="U10" s="46"/>
      <c r="V10" s="46"/>
      <c r="W10" s="50">
        <f>データ!$Q$6</f>
        <v>3499</v>
      </c>
      <c r="X10" s="50"/>
      <c r="Y10" s="50"/>
      <c r="Z10" s="50"/>
      <c r="AA10" s="50"/>
      <c r="AB10" s="50"/>
      <c r="AC10" s="50"/>
      <c r="AD10" s="2"/>
      <c r="AE10" s="2"/>
      <c r="AF10" s="2"/>
      <c r="AG10" s="2"/>
      <c r="AH10" s="2"/>
      <c r="AI10" s="2"/>
      <c r="AJ10" s="2"/>
      <c r="AK10" s="2"/>
      <c r="AL10" s="50">
        <f>データ!$U$6</f>
        <v>5513</v>
      </c>
      <c r="AM10" s="50"/>
      <c r="AN10" s="50"/>
      <c r="AO10" s="50"/>
      <c r="AP10" s="50"/>
      <c r="AQ10" s="50"/>
      <c r="AR10" s="50"/>
      <c r="AS10" s="50"/>
      <c r="AT10" s="46">
        <f>データ!$V$6</f>
        <v>44.33</v>
      </c>
      <c r="AU10" s="46"/>
      <c r="AV10" s="46"/>
      <c r="AW10" s="46"/>
      <c r="AX10" s="46"/>
      <c r="AY10" s="46"/>
      <c r="AZ10" s="46"/>
      <c r="BA10" s="46"/>
      <c r="BB10" s="46">
        <f>データ!$W$6</f>
        <v>124.36</v>
      </c>
      <c r="BC10" s="46"/>
      <c r="BD10" s="46"/>
      <c r="BE10" s="46"/>
      <c r="BF10" s="46"/>
      <c r="BG10" s="46"/>
      <c r="BH10" s="46"/>
      <c r="BI10" s="46"/>
      <c r="BJ10" s="2"/>
      <c r="BK10" s="2"/>
      <c r="BL10" s="53" t="s">
        <v>21</v>
      </c>
      <c r="BM10" s="54"/>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55" t="s">
        <v>25</v>
      </c>
      <c r="BM14" s="56"/>
      <c r="BN14" s="56"/>
      <c r="BO14" s="56"/>
      <c r="BP14" s="56"/>
      <c r="BQ14" s="56"/>
      <c r="BR14" s="56"/>
      <c r="BS14" s="56"/>
      <c r="BT14" s="56"/>
      <c r="BU14" s="56"/>
      <c r="BV14" s="56"/>
      <c r="BW14" s="56"/>
      <c r="BX14" s="56"/>
      <c r="BY14" s="56"/>
      <c r="BZ14" s="5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58"/>
      <c r="BM15" s="59"/>
      <c r="BN15" s="59"/>
      <c r="BO15" s="59"/>
      <c r="BP15" s="59"/>
      <c r="BQ15" s="59"/>
      <c r="BR15" s="59"/>
      <c r="BS15" s="59"/>
      <c r="BT15" s="59"/>
      <c r="BU15" s="59"/>
      <c r="BV15" s="59"/>
      <c r="BW15" s="59"/>
      <c r="BX15" s="59"/>
      <c r="BY15" s="59"/>
      <c r="BZ15" s="60"/>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3" t="s">
        <v>112</v>
      </c>
      <c r="BM16" s="84"/>
      <c r="BN16" s="84"/>
      <c r="BO16" s="84"/>
      <c r="BP16" s="84"/>
      <c r="BQ16" s="84"/>
      <c r="BR16" s="84"/>
      <c r="BS16" s="84"/>
      <c r="BT16" s="84"/>
      <c r="BU16" s="84"/>
      <c r="BV16" s="84"/>
      <c r="BW16" s="84"/>
      <c r="BX16" s="84"/>
      <c r="BY16" s="84"/>
      <c r="BZ16" s="8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3"/>
      <c r="BM17" s="84"/>
      <c r="BN17" s="84"/>
      <c r="BO17" s="84"/>
      <c r="BP17" s="84"/>
      <c r="BQ17" s="84"/>
      <c r="BR17" s="84"/>
      <c r="BS17" s="84"/>
      <c r="BT17" s="84"/>
      <c r="BU17" s="84"/>
      <c r="BV17" s="84"/>
      <c r="BW17" s="84"/>
      <c r="BX17" s="84"/>
      <c r="BY17" s="84"/>
      <c r="BZ17" s="8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3"/>
      <c r="BM18" s="84"/>
      <c r="BN18" s="84"/>
      <c r="BO18" s="84"/>
      <c r="BP18" s="84"/>
      <c r="BQ18" s="84"/>
      <c r="BR18" s="84"/>
      <c r="BS18" s="84"/>
      <c r="BT18" s="84"/>
      <c r="BU18" s="84"/>
      <c r="BV18" s="84"/>
      <c r="BW18" s="84"/>
      <c r="BX18" s="84"/>
      <c r="BY18" s="84"/>
      <c r="BZ18" s="8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3"/>
      <c r="BM19" s="84"/>
      <c r="BN19" s="84"/>
      <c r="BO19" s="84"/>
      <c r="BP19" s="84"/>
      <c r="BQ19" s="84"/>
      <c r="BR19" s="84"/>
      <c r="BS19" s="84"/>
      <c r="BT19" s="84"/>
      <c r="BU19" s="84"/>
      <c r="BV19" s="84"/>
      <c r="BW19" s="84"/>
      <c r="BX19" s="84"/>
      <c r="BY19" s="84"/>
      <c r="BZ19" s="8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3"/>
      <c r="BM20" s="84"/>
      <c r="BN20" s="84"/>
      <c r="BO20" s="84"/>
      <c r="BP20" s="84"/>
      <c r="BQ20" s="84"/>
      <c r="BR20" s="84"/>
      <c r="BS20" s="84"/>
      <c r="BT20" s="84"/>
      <c r="BU20" s="84"/>
      <c r="BV20" s="84"/>
      <c r="BW20" s="84"/>
      <c r="BX20" s="84"/>
      <c r="BY20" s="84"/>
      <c r="BZ20" s="8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3"/>
      <c r="BM21" s="84"/>
      <c r="BN21" s="84"/>
      <c r="BO21" s="84"/>
      <c r="BP21" s="84"/>
      <c r="BQ21" s="84"/>
      <c r="BR21" s="84"/>
      <c r="BS21" s="84"/>
      <c r="BT21" s="84"/>
      <c r="BU21" s="84"/>
      <c r="BV21" s="84"/>
      <c r="BW21" s="84"/>
      <c r="BX21" s="84"/>
      <c r="BY21" s="84"/>
      <c r="BZ21" s="8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3"/>
      <c r="BM22" s="84"/>
      <c r="BN22" s="84"/>
      <c r="BO22" s="84"/>
      <c r="BP22" s="84"/>
      <c r="BQ22" s="84"/>
      <c r="BR22" s="84"/>
      <c r="BS22" s="84"/>
      <c r="BT22" s="84"/>
      <c r="BU22" s="84"/>
      <c r="BV22" s="84"/>
      <c r="BW22" s="84"/>
      <c r="BX22" s="84"/>
      <c r="BY22" s="84"/>
      <c r="BZ22" s="8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3"/>
      <c r="BM23" s="84"/>
      <c r="BN23" s="84"/>
      <c r="BO23" s="84"/>
      <c r="BP23" s="84"/>
      <c r="BQ23" s="84"/>
      <c r="BR23" s="84"/>
      <c r="BS23" s="84"/>
      <c r="BT23" s="84"/>
      <c r="BU23" s="84"/>
      <c r="BV23" s="84"/>
      <c r="BW23" s="84"/>
      <c r="BX23" s="84"/>
      <c r="BY23" s="84"/>
      <c r="BZ23" s="8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3"/>
      <c r="BM24" s="84"/>
      <c r="BN24" s="84"/>
      <c r="BO24" s="84"/>
      <c r="BP24" s="84"/>
      <c r="BQ24" s="84"/>
      <c r="BR24" s="84"/>
      <c r="BS24" s="84"/>
      <c r="BT24" s="84"/>
      <c r="BU24" s="84"/>
      <c r="BV24" s="84"/>
      <c r="BW24" s="84"/>
      <c r="BX24" s="84"/>
      <c r="BY24" s="84"/>
      <c r="BZ24" s="8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3"/>
      <c r="BM25" s="84"/>
      <c r="BN25" s="84"/>
      <c r="BO25" s="84"/>
      <c r="BP25" s="84"/>
      <c r="BQ25" s="84"/>
      <c r="BR25" s="84"/>
      <c r="BS25" s="84"/>
      <c r="BT25" s="84"/>
      <c r="BU25" s="84"/>
      <c r="BV25" s="84"/>
      <c r="BW25" s="84"/>
      <c r="BX25" s="84"/>
      <c r="BY25" s="84"/>
      <c r="BZ25" s="8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3"/>
      <c r="BM26" s="84"/>
      <c r="BN26" s="84"/>
      <c r="BO26" s="84"/>
      <c r="BP26" s="84"/>
      <c r="BQ26" s="84"/>
      <c r="BR26" s="84"/>
      <c r="BS26" s="84"/>
      <c r="BT26" s="84"/>
      <c r="BU26" s="84"/>
      <c r="BV26" s="84"/>
      <c r="BW26" s="84"/>
      <c r="BX26" s="84"/>
      <c r="BY26" s="84"/>
      <c r="BZ26" s="8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3"/>
      <c r="BM27" s="84"/>
      <c r="BN27" s="84"/>
      <c r="BO27" s="84"/>
      <c r="BP27" s="84"/>
      <c r="BQ27" s="84"/>
      <c r="BR27" s="84"/>
      <c r="BS27" s="84"/>
      <c r="BT27" s="84"/>
      <c r="BU27" s="84"/>
      <c r="BV27" s="84"/>
      <c r="BW27" s="84"/>
      <c r="BX27" s="84"/>
      <c r="BY27" s="84"/>
      <c r="BZ27" s="8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3"/>
      <c r="BM28" s="84"/>
      <c r="BN28" s="84"/>
      <c r="BO28" s="84"/>
      <c r="BP28" s="84"/>
      <c r="BQ28" s="84"/>
      <c r="BR28" s="84"/>
      <c r="BS28" s="84"/>
      <c r="BT28" s="84"/>
      <c r="BU28" s="84"/>
      <c r="BV28" s="84"/>
      <c r="BW28" s="84"/>
      <c r="BX28" s="84"/>
      <c r="BY28" s="84"/>
      <c r="BZ28" s="8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3"/>
      <c r="BM29" s="84"/>
      <c r="BN29" s="84"/>
      <c r="BO29" s="84"/>
      <c r="BP29" s="84"/>
      <c r="BQ29" s="84"/>
      <c r="BR29" s="84"/>
      <c r="BS29" s="84"/>
      <c r="BT29" s="84"/>
      <c r="BU29" s="84"/>
      <c r="BV29" s="84"/>
      <c r="BW29" s="84"/>
      <c r="BX29" s="84"/>
      <c r="BY29" s="84"/>
      <c r="BZ29" s="8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3"/>
      <c r="BM30" s="84"/>
      <c r="BN30" s="84"/>
      <c r="BO30" s="84"/>
      <c r="BP30" s="84"/>
      <c r="BQ30" s="84"/>
      <c r="BR30" s="84"/>
      <c r="BS30" s="84"/>
      <c r="BT30" s="84"/>
      <c r="BU30" s="84"/>
      <c r="BV30" s="84"/>
      <c r="BW30" s="84"/>
      <c r="BX30" s="84"/>
      <c r="BY30" s="84"/>
      <c r="BZ30" s="8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3"/>
      <c r="BM31" s="84"/>
      <c r="BN31" s="84"/>
      <c r="BO31" s="84"/>
      <c r="BP31" s="84"/>
      <c r="BQ31" s="84"/>
      <c r="BR31" s="84"/>
      <c r="BS31" s="84"/>
      <c r="BT31" s="84"/>
      <c r="BU31" s="84"/>
      <c r="BV31" s="84"/>
      <c r="BW31" s="84"/>
      <c r="BX31" s="84"/>
      <c r="BY31" s="84"/>
      <c r="BZ31" s="8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3"/>
      <c r="BM32" s="84"/>
      <c r="BN32" s="84"/>
      <c r="BO32" s="84"/>
      <c r="BP32" s="84"/>
      <c r="BQ32" s="84"/>
      <c r="BR32" s="84"/>
      <c r="BS32" s="84"/>
      <c r="BT32" s="84"/>
      <c r="BU32" s="84"/>
      <c r="BV32" s="84"/>
      <c r="BW32" s="84"/>
      <c r="BX32" s="84"/>
      <c r="BY32" s="84"/>
      <c r="BZ32" s="8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3"/>
      <c r="BM33" s="84"/>
      <c r="BN33" s="84"/>
      <c r="BO33" s="84"/>
      <c r="BP33" s="84"/>
      <c r="BQ33" s="84"/>
      <c r="BR33" s="84"/>
      <c r="BS33" s="84"/>
      <c r="BT33" s="84"/>
      <c r="BU33" s="84"/>
      <c r="BV33" s="84"/>
      <c r="BW33" s="84"/>
      <c r="BX33" s="84"/>
      <c r="BY33" s="84"/>
      <c r="BZ33" s="8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3"/>
      <c r="BM34" s="84"/>
      <c r="BN34" s="84"/>
      <c r="BO34" s="84"/>
      <c r="BP34" s="84"/>
      <c r="BQ34" s="84"/>
      <c r="BR34" s="84"/>
      <c r="BS34" s="84"/>
      <c r="BT34" s="84"/>
      <c r="BU34" s="84"/>
      <c r="BV34" s="84"/>
      <c r="BW34" s="84"/>
      <c r="BX34" s="84"/>
      <c r="BY34" s="84"/>
      <c r="BZ34" s="8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3"/>
      <c r="BM35" s="84"/>
      <c r="BN35" s="84"/>
      <c r="BO35" s="84"/>
      <c r="BP35" s="84"/>
      <c r="BQ35" s="84"/>
      <c r="BR35" s="84"/>
      <c r="BS35" s="84"/>
      <c r="BT35" s="84"/>
      <c r="BU35" s="84"/>
      <c r="BV35" s="84"/>
      <c r="BW35" s="84"/>
      <c r="BX35" s="84"/>
      <c r="BY35" s="84"/>
      <c r="BZ35" s="8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3"/>
      <c r="BM36" s="84"/>
      <c r="BN36" s="84"/>
      <c r="BO36" s="84"/>
      <c r="BP36" s="84"/>
      <c r="BQ36" s="84"/>
      <c r="BR36" s="84"/>
      <c r="BS36" s="84"/>
      <c r="BT36" s="84"/>
      <c r="BU36" s="84"/>
      <c r="BV36" s="84"/>
      <c r="BW36" s="84"/>
      <c r="BX36" s="84"/>
      <c r="BY36" s="84"/>
      <c r="BZ36" s="8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3"/>
      <c r="BM37" s="84"/>
      <c r="BN37" s="84"/>
      <c r="BO37" s="84"/>
      <c r="BP37" s="84"/>
      <c r="BQ37" s="84"/>
      <c r="BR37" s="84"/>
      <c r="BS37" s="84"/>
      <c r="BT37" s="84"/>
      <c r="BU37" s="84"/>
      <c r="BV37" s="84"/>
      <c r="BW37" s="84"/>
      <c r="BX37" s="84"/>
      <c r="BY37" s="84"/>
      <c r="BZ37" s="8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3"/>
      <c r="BM38" s="84"/>
      <c r="BN38" s="84"/>
      <c r="BO38" s="84"/>
      <c r="BP38" s="84"/>
      <c r="BQ38" s="84"/>
      <c r="BR38" s="84"/>
      <c r="BS38" s="84"/>
      <c r="BT38" s="84"/>
      <c r="BU38" s="84"/>
      <c r="BV38" s="84"/>
      <c r="BW38" s="84"/>
      <c r="BX38" s="84"/>
      <c r="BY38" s="84"/>
      <c r="BZ38" s="8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3"/>
      <c r="BM39" s="84"/>
      <c r="BN39" s="84"/>
      <c r="BO39" s="84"/>
      <c r="BP39" s="84"/>
      <c r="BQ39" s="84"/>
      <c r="BR39" s="84"/>
      <c r="BS39" s="84"/>
      <c r="BT39" s="84"/>
      <c r="BU39" s="84"/>
      <c r="BV39" s="84"/>
      <c r="BW39" s="84"/>
      <c r="BX39" s="84"/>
      <c r="BY39" s="84"/>
      <c r="BZ39" s="8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3"/>
      <c r="BM40" s="84"/>
      <c r="BN40" s="84"/>
      <c r="BO40" s="84"/>
      <c r="BP40" s="84"/>
      <c r="BQ40" s="84"/>
      <c r="BR40" s="84"/>
      <c r="BS40" s="84"/>
      <c r="BT40" s="84"/>
      <c r="BU40" s="84"/>
      <c r="BV40" s="84"/>
      <c r="BW40" s="84"/>
      <c r="BX40" s="84"/>
      <c r="BY40" s="84"/>
      <c r="BZ40" s="8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3"/>
      <c r="BM41" s="84"/>
      <c r="BN41" s="84"/>
      <c r="BO41" s="84"/>
      <c r="BP41" s="84"/>
      <c r="BQ41" s="84"/>
      <c r="BR41" s="84"/>
      <c r="BS41" s="84"/>
      <c r="BT41" s="84"/>
      <c r="BU41" s="84"/>
      <c r="BV41" s="84"/>
      <c r="BW41" s="84"/>
      <c r="BX41" s="84"/>
      <c r="BY41" s="84"/>
      <c r="BZ41" s="8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3"/>
      <c r="BM42" s="84"/>
      <c r="BN42" s="84"/>
      <c r="BO42" s="84"/>
      <c r="BP42" s="84"/>
      <c r="BQ42" s="84"/>
      <c r="BR42" s="84"/>
      <c r="BS42" s="84"/>
      <c r="BT42" s="84"/>
      <c r="BU42" s="84"/>
      <c r="BV42" s="84"/>
      <c r="BW42" s="84"/>
      <c r="BX42" s="84"/>
      <c r="BY42" s="84"/>
      <c r="BZ42" s="8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3"/>
      <c r="BM43" s="84"/>
      <c r="BN43" s="84"/>
      <c r="BO43" s="84"/>
      <c r="BP43" s="84"/>
      <c r="BQ43" s="84"/>
      <c r="BR43" s="84"/>
      <c r="BS43" s="84"/>
      <c r="BT43" s="84"/>
      <c r="BU43" s="84"/>
      <c r="BV43" s="84"/>
      <c r="BW43" s="84"/>
      <c r="BX43" s="84"/>
      <c r="BY43" s="84"/>
      <c r="BZ43" s="8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6"/>
      <c r="BM44" s="87"/>
      <c r="BN44" s="87"/>
      <c r="BO44" s="87"/>
      <c r="BP44" s="87"/>
      <c r="BQ44" s="87"/>
      <c r="BR44" s="87"/>
      <c r="BS44" s="87"/>
      <c r="BT44" s="87"/>
      <c r="BU44" s="87"/>
      <c r="BV44" s="87"/>
      <c r="BW44" s="87"/>
      <c r="BX44" s="87"/>
      <c r="BY44" s="87"/>
      <c r="BZ44" s="8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5" t="s">
        <v>26</v>
      </c>
      <c r="BM45" s="56"/>
      <c r="BN45" s="56"/>
      <c r="BO45" s="56"/>
      <c r="BP45" s="56"/>
      <c r="BQ45" s="56"/>
      <c r="BR45" s="56"/>
      <c r="BS45" s="56"/>
      <c r="BT45" s="56"/>
      <c r="BU45" s="56"/>
      <c r="BV45" s="56"/>
      <c r="BW45" s="56"/>
      <c r="BX45" s="56"/>
      <c r="BY45" s="56"/>
      <c r="BZ45" s="57"/>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8"/>
      <c r="BM46" s="59"/>
      <c r="BN46" s="59"/>
      <c r="BO46" s="59"/>
      <c r="BP46" s="59"/>
      <c r="BQ46" s="59"/>
      <c r="BR46" s="59"/>
      <c r="BS46" s="59"/>
      <c r="BT46" s="59"/>
      <c r="BU46" s="59"/>
      <c r="BV46" s="59"/>
      <c r="BW46" s="59"/>
      <c r="BX46" s="59"/>
      <c r="BY46" s="59"/>
      <c r="BZ46" s="60"/>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1" t="s">
        <v>110</v>
      </c>
      <c r="BM47" s="62"/>
      <c r="BN47" s="62"/>
      <c r="BO47" s="62"/>
      <c r="BP47" s="62"/>
      <c r="BQ47" s="62"/>
      <c r="BR47" s="62"/>
      <c r="BS47" s="62"/>
      <c r="BT47" s="62"/>
      <c r="BU47" s="62"/>
      <c r="BV47" s="62"/>
      <c r="BW47" s="62"/>
      <c r="BX47" s="62"/>
      <c r="BY47" s="62"/>
      <c r="BZ47" s="63"/>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1"/>
      <c r="BM48" s="62"/>
      <c r="BN48" s="62"/>
      <c r="BO48" s="62"/>
      <c r="BP48" s="62"/>
      <c r="BQ48" s="62"/>
      <c r="BR48" s="62"/>
      <c r="BS48" s="62"/>
      <c r="BT48" s="62"/>
      <c r="BU48" s="62"/>
      <c r="BV48" s="62"/>
      <c r="BW48" s="62"/>
      <c r="BX48" s="62"/>
      <c r="BY48" s="62"/>
      <c r="BZ48" s="63"/>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1"/>
      <c r="BM49" s="62"/>
      <c r="BN49" s="62"/>
      <c r="BO49" s="62"/>
      <c r="BP49" s="62"/>
      <c r="BQ49" s="62"/>
      <c r="BR49" s="62"/>
      <c r="BS49" s="62"/>
      <c r="BT49" s="62"/>
      <c r="BU49" s="62"/>
      <c r="BV49" s="62"/>
      <c r="BW49" s="62"/>
      <c r="BX49" s="62"/>
      <c r="BY49" s="62"/>
      <c r="BZ49" s="63"/>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1"/>
      <c r="BM50" s="62"/>
      <c r="BN50" s="62"/>
      <c r="BO50" s="62"/>
      <c r="BP50" s="62"/>
      <c r="BQ50" s="62"/>
      <c r="BR50" s="62"/>
      <c r="BS50" s="62"/>
      <c r="BT50" s="62"/>
      <c r="BU50" s="62"/>
      <c r="BV50" s="62"/>
      <c r="BW50" s="62"/>
      <c r="BX50" s="62"/>
      <c r="BY50" s="62"/>
      <c r="BZ50" s="63"/>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1"/>
      <c r="BM51" s="62"/>
      <c r="BN51" s="62"/>
      <c r="BO51" s="62"/>
      <c r="BP51" s="62"/>
      <c r="BQ51" s="62"/>
      <c r="BR51" s="62"/>
      <c r="BS51" s="62"/>
      <c r="BT51" s="62"/>
      <c r="BU51" s="62"/>
      <c r="BV51" s="62"/>
      <c r="BW51" s="62"/>
      <c r="BX51" s="62"/>
      <c r="BY51" s="62"/>
      <c r="BZ51" s="63"/>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1"/>
      <c r="BM52" s="62"/>
      <c r="BN52" s="62"/>
      <c r="BO52" s="62"/>
      <c r="BP52" s="62"/>
      <c r="BQ52" s="62"/>
      <c r="BR52" s="62"/>
      <c r="BS52" s="62"/>
      <c r="BT52" s="62"/>
      <c r="BU52" s="62"/>
      <c r="BV52" s="62"/>
      <c r="BW52" s="62"/>
      <c r="BX52" s="62"/>
      <c r="BY52" s="62"/>
      <c r="BZ52" s="63"/>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1"/>
      <c r="BM53" s="62"/>
      <c r="BN53" s="62"/>
      <c r="BO53" s="62"/>
      <c r="BP53" s="62"/>
      <c r="BQ53" s="62"/>
      <c r="BR53" s="62"/>
      <c r="BS53" s="62"/>
      <c r="BT53" s="62"/>
      <c r="BU53" s="62"/>
      <c r="BV53" s="62"/>
      <c r="BW53" s="62"/>
      <c r="BX53" s="62"/>
      <c r="BY53" s="62"/>
      <c r="BZ53" s="63"/>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1"/>
      <c r="BM54" s="62"/>
      <c r="BN54" s="62"/>
      <c r="BO54" s="62"/>
      <c r="BP54" s="62"/>
      <c r="BQ54" s="62"/>
      <c r="BR54" s="62"/>
      <c r="BS54" s="62"/>
      <c r="BT54" s="62"/>
      <c r="BU54" s="62"/>
      <c r="BV54" s="62"/>
      <c r="BW54" s="62"/>
      <c r="BX54" s="62"/>
      <c r="BY54" s="62"/>
      <c r="BZ54" s="63"/>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1"/>
      <c r="BM55" s="62"/>
      <c r="BN55" s="62"/>
      <c r="BO55" s="62"/>
      <c r="BP55" s="62"/>
      <c r="BQ55" s="62"/>
      <c r="BR55" s="62"/>
      <c r="BS55" s="62"/>
      <c r="BT55" s="62"/>
      <c r="BU55" s="62"/>
      <c r="BV55" s="62"/>
      <c r="BW55" s="62"/>
      <c r="BX55" s="62"/>
      <c r="BY55" s="62"/>
      <c r="BZ55" s="63"/>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1"/>
      <c r="BM56" s="62"/>
      <c r="BN56" s="62"/>
      <c r="BO56" s="62"/>
      <c r="BP56" s="62"/>
      <c r="BQ56" s="62"/>
      <c r="BR56" s="62"/>
      <c r="BS56" s="62"/>
      <c r="BT56" s="62"/>
      <c r="BU56" s="62"/>
      <c r="BV56" s="62"/>
      <c r="BW56" s="62"/>
      <c r="BX56" s="62"/>
      <c r="BY56" s="62"/>
      <c r="BZ56" s="63"/>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1"/>
      <c r="BM57" s="62"/>
      <c r="BN57" s="62"/>
      <c r="BO57" s="62"/>
      <c r="BP57" s="62"/>
      <c r="BQ57" s="62"/>
      <c r="BR57" s="62"/>
      <c r="BS57" s="62"/>
      <c r="BT57" s="62"/>
      <c r="BU57" s="62"/>
      <c r="BV57" s="62"/>
      <c r="BW57" s="62"/>
      <c r="BX57" s="62"/>
      <c r="BY57" s="62"/>
      <c r="BZ57" s="63"/>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1"/>
      <c r="BM58" s="62"/>
      <c r="BN58" s="62"/>
      <c r="BO58" s="62"/>
      <c r="BP58" s="62"/>
      <c r="BQ58" s="62"/>
      <c r="BR58" s="62"/>
      <c r="BS58" s="62"/>
      <c r="BT58" s="62"/>
      <c r="BU58" s="62"/>
      <c r="BV58" s="62"/>
      <c r="BW58" s="62"/>
      <c r="BX58" s="62"/>
      <c r="BY58" s="62"/>
      <c r="BZ58" s="6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1"/>
      <c r="BM59" s="62"/>
      <c r="BN59" s="62"/>
      <c r="BO59" s="62"/>
      <c r="BP59" s="62"/>
      <c r="BQ59" s="62"/>
      <c r="BR59" s="62"/>
      <c r="BS59" s="62"/>
      <c r="BT59" s="62"/>
      <c r="BU59" s="62"/>
      <c r="BV59" s="62"/>
      <c r="BW59" s="62"/>
      <c r="BX59" s="62"/>
      <c r="BY59" s="62"/>
      <c r="BZ59" s="63"/>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61"/>
      <c r="BM60" s="62"/>
      <c r="BN60" s="62"/>
      <c r="BO60" s="62"/>
      <c r="BP60" s="62"/>
      <c r="BQ60" s="62"/>
      <c r="BR60" s="62"/>
      <c r="BS60" s="62"/>
      <c r="BT60" s="62"/>
      <c r="BU60" s="62"/>
      <c r="BV60" s="62"/>
      <c r="BW60" s="62"/>
      <c r="BX60" s="62"/>
      <c r="BY60" s="62"/>
      <c r="BZ60" s="63"/>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61"/>
      <c r="BM61" s="62"/>
      <c r="BN61" s="62"/>
      <c r="BO61" s="62"/>
      <c r="BP61" s="62"/>
      <c r="BQ61" s="62"/>
      <c r="BR61" s="62"/>
      <c r="BS61" s="62"/>
      <c r="BT61" s="62"/>
      <c r="BU61" s="62"/>
      <c r="BV61" s="62"/>
      <c r="BW61" s="62"/>
      <c r="BX61" s="62"/>
      <c r="BY61" s="62"/>
      <c r="BZ61" s="63"/>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1"/>
      <c r="BM62" s="62"/>
      <c r="BN62" s="62"/>
      <c r="BO62" s="62"/>
      <c r="BP62" s="62"/>
      <c r="BQ62" s="62"/>
      <c r="BR62" s="62"/>
      <c r="BS62" s="62"/>
      <c r="BT62" s="62"/>
      <c r="BU62" s="62"/>
      <c r="BV62" s="62"/>
      <c r="BW62" s="62"/>
      <c r="BX62" s="62"/>
      <c r="BY62" s="62"/>
      <c r="BZ62" s="63"/>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4"/>
      <c r="BM63" s="65"/>
      <c r="BN63" s="65"/>
      <c r="BO63" s="65"/>
      <c r="BP63" s="65"/>
      <c r="BQ63" s="65"/>
      <c r="BR63" s="65"/>
      <c r="BS63" s="65"/>
      <c r="BT63" s="65"/>
      <c r="BU63" s="65"/>
      <c r="BV63" s="65"/>
      <c r="BW63" s="65"/>
      <c r="BX63" s="65"/>
      <c r="BY63" s="65"/>
      <c r="BZ63" s="66"/>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5" t="s">
        <v>28</v>
      </c>
      <c r="BM64" s="56"/>
      <c r="BN64" s="56"/>
      <c r="BO64" s="56"/>
      <c r="BP64" s="56"/>
      <c r="BQ64" s="56"/>
      <c r="BR64" s="56"/>
      <c r="BS64" s="56"/>
      <c r="BT64" s="56"/>
      <c r="BU64" s="56"/>
      <c r="BV64" s="56"/>
      <c r="BW64" s="56"/>
      <c r="BX64" s="56"/>
      <c r="BY64" s="56"/>
      <c r="BZ64" s="57"/>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8"/>
      <c r="BM65" s="59"/>
      <c r="BN65" s="59"/>
      <c r="BO65" s="59"/>
      <c r="BP65" s="59"/>
      <c r="BQ65" s="59"/>
      <c r="BR65" s="59"/>
      <c r="BS65" s="59"/>
      <c r="BT65" s="59"/>
      <c r="BU65" s="59"/>
      <c r="BV65" s="59"/>
      <c r="BW65" s="59"/>
      <c r="BX65" s="59"/>
      <c r="BY65" s="59"/>
      <c r="BZ65" s="60"/>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1" t="s">
        <v>111</v>
      </c>
      <c r="BM66" s="62"/>
      <c r="BN66" s="62"/>
      <c r="BO66" s="62"/>
      <c r="BP66" s="62"/>
      <c r="BQ66" s="62"/>
      <c r="BR66" s="62"/>
      <c r="BS66" s="62"/>
      <c r="BT66" s="62"/>
      <c r="BU66" s="62"/>
      <c r="BV66" s="62"/>
      <c r="BW66" s="62"/>
      <c r="BX66" s="62"/>
      <c r="BY66" s="62"/>
      <c r="BZ66" s="63"/>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1"/>
      <c r="BM67" s="62"/>
      <c r="BN67" s="62"/>
      <c r="BO67" s="62"/>
      <c r="BP67" s="62"/>
      <c r="BQ67" s="62"/>
      <c r="BR67" s="62"/>
      <c r="BS67" s="62"/>
      <c r="BT67" s="62"/>
      <c r="BU67" s="62"/>
      <c r="BV67" s="62"/>
      <c r="BW67" s="62"/>
      <c r="BX67" s="62"/>
      <c r="BY67" s="62"/>
      <c r="BZ67" s="63"/>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1"/>
      <c r="BM68" s="62"/>
      <c r="BN68" s="62"/>
      <c r="BO68" s="62"/>
      <c r="BP68" s="62"/>
      <c r="BQ68" s="62"/>
      <c r="BR68" s="62"/>
      <c r="BS68" s="62"/>
      <c r="BT68" s="62"/>
      <c r="BU68" s="62"/>
      <c r="BV68" s="62"/>
      <c r="BW68" s="62"/>
      <c r="BX68" s="62"/>
      <c r="BY68" s="62"/>
      <c r="BZ68" s="63"/>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1"/>
      <c r="BM69" s="62"/>
      <c r="BN69" s="62"/>
      <c r="BO69" s="62"/>
      <c r="BP69" s="62"/>
      <c r="BQ69" s="62"/>
      <c r="BR69" s="62"/>
      <c r="BS69" s="62"/>
      <c r="BT69" s="62"/>
      <c r="BU69" s="62"/>
      <c r="BV69" s="62"/>
      <c r="BW69" s="62"/>
      <c r="BX69" s="62"/>
      <c r="BY69" s="62"/>
      <c r="BZ69" s="63"/>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1"/>
      <c r="BM70" s="62"/>
      <c r="BN70" s="62"/>
      <c r="BO70" s="62"/>
      <c r="BP70" s="62"/>
      <c r="BQ70" s="62"/>
      <c r="BR70" s="62"/>
      <c r="BS70" s="62"/>
      <c r="BT70" s="62"/>
      <c r="BU70" s="62"/>
      <c r="BV70" s="62"/>
      <c r="BW70" s="62"/>
      <c r="BX70" s="62"/>
      <c r="BY70" s="62"/>
      <c r="BZ70" s="63"/>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1"/>
      <c r="BM71" s="62"/>
      <c r="BN71" s="62"/>
      <c r="BO71" s="62"/>
      <c r="BP71" s="62"/>
      <c r="BQ71" s="62"/>
      <c r="BR71" s="62"/>
      <c r="BS71" s="62"/>
      <c r="BT71" s="62"/>
      <c r="BU71" s="62"/>
      <c r="BV71" s="62"/>
      <c r="BW71" s="62"/>
      <c r="BX71" s="62"/>
      <c r="BY71" s="62"/>
      <c r="BZ71" s="63"/>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1"/>
      <c r="BM72" s="62"/>
      <c r="BN72" s="62"/>
      <c r="BO72" s="62"/>
      <c r="BP72" s="62"/>
      <c r="BQ72" s="62"/>
      <c r="BR72" s="62"/>
      <c r="BS72" s="62"/>
      <c r="BT72" s="62"/>
      <c r="BU72" s="62"/>
      <c r="BV72" s="62"/>
      <c r="BW72" s="62"/>
      <c r="BX72" s="62"/>
      <c r="BY72" s="62"/>
      <c r="BZ72" s="63"/>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1"/>
      <c r="BM73" s="62"/>
      <c r="BN73" s="62"/>
      <c r="BO73" s="62"/>
      <c r="BP73" s="62"/>
      <c r="BQ73" s="62"/>
      <c r="BR73" s="62"/>
      <c r="BS73" s="62"/>
      <c r="BT73" s="62"/>
      <c r="BU73" s="62"/>
      <c r="BV73" s="62"/>
      <c r="BW73" s="62"/>
      <c r="BX73" s="62"/>
      <c r="BY73" s="62"/>
      <c r="BZ73" s="63"/>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1"/>
      <c r="BM74" s="62"/>
      <c r="BN74" s="62"/>
      <c r="BO74" s="62"/>
      <c r="BP74" s="62"/>
      <c r="BQ74" s="62"/>
      <c r="BR74" s="62"/>
      <c r="BS74" s="62"/>
      <c r="BT74" s="62"/>
      <c r="BU74" s="62"/>
      <c r="BV74" s="62"/>
      <c r="BW74" s="62"/>
      <c r="BX74" s="62"/>
      <c r="BY74" s="62"/>
      <c r="BZ74" s="63"/>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1"/>
      <c r="BM75" s="62"/>
      <c r="BN75" s="62"/>
      <c r="BO75" s="62"/>
      <c r="BP75" s="62"/>
      <c r="BQ75" s="62"/>
      <c r="BR75" s="62"/>
      <c r="BS75" s="62"/>
      <c r="BT75" s="62"/>
      <c r="BU75" s="62"/>
      <c r="BV75" s="62"/>
      <c r="BW75" s="62"/>
      <c r="BX75" s="62"/>
      <c r="BY75" s="62"/>
      <c r="BZ75" s="63"/>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1"/>
      <c r="BM76" s="62"/>
      <c r="BN76" s="62"/>
      <c r="BO76" s="62"/>
      <c r="BP76" s="62"/>
      <c r="BQ76" s="62"/>
      <c r="BR76" s="62"/>
      <c r="BS76" s="62"/>
      <c r="BT76" s="62"/>
      <c r="BU76" s="62"/>
      <c r="BV76" s="62"/>
      <c r="BW76" s="62"/>
      <c r="BX76" s="62"/>
      <c r="BY76" s="62"/>
      <c r="BZ76" s="63"/>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1"/>
      <c r="BM77" s="62"/>
      <c r="BN77" s="62"/>
      <c r="BO77" s="62"/>
      <c r="BP77" s="62"/>
      <c r="BQ77" s="62"/>
      <c r="BR77" s="62"/>
      <c r="BS77" s="62"/>
      <c r="BT77" s="62"/>
      <c r="BU77" s="62"/>
      <c r="BV77" s="62"/>
      <c r="BW77" s="62"/>
      <c r="BX77" s="62"/>
      <c r="BY77" s="62"/>
      <c r="BZ77" s="63"/>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1"/>
      <c r="BM78" s="62"/>
      <c r="BN78" s="62"/>
      <c r="BO78" s="62"/>
      <c r="BP78" s="62"/>
      <c r="BQ78" s="62"/>
      <c r="BR78" s="62"/>
      <c r="BS78" s="62"/>
      <c r="BT78" s="62"/>
      <c r="BU78" s="62"/>
      <c r="BV78" s="62"/>
      <c r="BW78" s="62"/>
      <c r="BX78" s="62"/>
      <c r="BY78" s="62"/>
      <c r="BZ78" s="63"/>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1"/>
      <c r="BM79" s="62"/>
      <c r="BN79" s="62"/>
      <c r="BO79" s="62"/>
      <c r="BP79" s="62"/>
      <c r="BQ79" s="62"/>
      <c r="BR79" s="62"/>
      <c r="BS79" s="62"/>
      <c r="BT79" s="62"/>
      <c r="BU79" s="62"/>
      <c r="BV79" s="62"/>
      <c r="BW79" s="62"/>
      <c r="BX79" s="62"/>
      <c r="BY79" s="62"/>
      <c r="BZ79" s="63"/>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1"/>
      <c r="BM80" s="62"/>
      <c r="BN80" s="62"/>
      <c r="BO80" s="62"/>
      <c r="BP80" s="62"/>
      <c r="BQ80" s="62"/>
      <c r="BR80" s="62"/>
      <c r="BS80" s="62"/>
      <c r="BT80" s="62"/>
      <c r="BU80" s="62"/>
      <c r="BV80" s="62"/>
      <c r="BW80" s="62"/>
      <c r="BX80" s="62"/>
      <c r="BY80" s="62"/>
      <c r="BZ80" s="63"/>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1"/>
      <c r="BM81" s="62"/>
      <c r="BN81" s="62"/>
      <c r="BO81" s="62"/>
      <c r="BP81" s="62"/>
      <c r="BQ81" s="62"/>
      <c r="BR81" s="62"/>
      <c r="BS81" s="62"/>
      <c r="BT81" s="62"/>
      <c r="BU81" s="62"/>
      <c r="BV81" s="62"/>
      <c r="BW81" s="62"/>
      <c r="BX81" s="62"/>
      <c r="BY81" s="62"/>
      <c r="BZ81" s="6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4"/>
      <c r="BM82" s="65"/>
      <c r="BN82" s="65"/>
      <c r="BO82" s="65"/>
      <c r="BP82" s="65"/>
      <c r="BQ82" s="65"/>
      <c r="BR82" s="65"/>
      <c r="BS82" s="65"/>
      <c r="BT82" s="65"/>
      <c r="BU82" s="65"/>
      <c r="BV82" s="65"/>
      <c r="BW82" s="65"/>
      <c r="BX82" s="65"/>
      <c r="BY82" s="65"/>
      <c r="BZ82" s="6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【75.60】</v>
      </c>
      <c r="F85" s="27" t="s">
        <v>41</v>
      </c>
      <c r="G85" s="27" t="s">
        <v>41</v>
      </c>
      <c r="H85" s="27" t="str">
        <f>データ!BO6</f>
        <v>【1,074.14】</v>
      </c>
      <c r="I85" s="27" t="str">
        <f>データ!BZ6</f>
        <v>【54.36】</v>
      </c>
      <c r="J85" s="27" t="str">
        <f>データ!CK6</f>
        <v>【296.40】</v>
      </c>
      <c r="K85" s="27" t="str">
        <f>データ!CV6</f>
        <v>【55.95】</v>
      </c>
      <c r="L85" s="27" t="str">
        <f>データ!DG6</f>
        <v>【73.77】</v>
      </c>
      <c r="M85" s="27" t="s">
        <v>42</v>
      </c>
      <c r="N85" s="27" t="s">
        <v>43</v>
      </c>
      <c r="O85" s="27" t="str">
        <f>データ!EN6</f>
        <v>【0.54】</v>
      </c>
    </row>
  </sheetData>
  <sheetProtection algorithmName="SHA-512" hashValue="6+JyHKev3lOL5s22CvaGBfbBxVK9rHBBSpWENVOOTranWYl1rpIN97DUlabbk7DKmXTOlC2y2Lm4FlT2osyHqQ==" saltValue="fANVH9A2uFYoAhB0AO3lT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44</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45</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46</v>
      </c>
      <c r="B3" s="30" t="s">
        <v>47</v>
      </c>
      <c r="C3" s="30" t="s">
        <v>48</v>
      </c>
      <c r="D3" s="30" t="s">
        <v>49</v>
      </c>
      <c r="E3" s="30" t="s">
        <v>50</v>
      </c>
      <c r="F3" s="30" t="s">
        <v>51</v>
      </c>
      <c r="G3" s="30" t="s">
        <v>52</v>
      </c>
      <c r="H3" s="76" t="s">
        <v>53</v>
      </c>
      <c r="I3" s="77"/>
      <c r="J3" s="77"/>
      <c r="K3" s="77"/>
      <c r="L3" s="77"/>
      <c r="M3" s="77"/>
      <c r="N3" s="77"/>
      <c r="O3" s="77"/>
      <c r="P3" s="77"/>
      <c r="Q3" s="77"/>
      <c r="R3" s="77"/>
      <c r="S3" s="77"/>
      <c r="T3" s="77"/>
      <c r="U3" s="77"/>
      <c r="V3" s="77"/>
      <c r="W3" s="78"/>
      <c r="X3" s="82" t="s">
        <v>54</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55</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9" t="s">
        <v>56</v>
      </c>
      <c r="B4" s="31"/>
      <c r="C4" s="31"/>
      <c r="D4" s="31"/>
      <c r="E4" s="31"/>
      <c r="F4" s="31"/>
      <c r="G4" s="31"/>
      <c r="H4" s="79"/>
      <c r="I4" s="80"/>
      <c r="J4" s="80"/>
      <c r="K4" s="80"/>
      <c r="L4" s="80"/>
      <c r="M4" s="80"/>
      <c r="N4" s="80"/>
      <c r="O4" s="80"/>
      <c r="P4" s="80"/>
      <c r="Q4" s="80"/>
      <c r="R4" s="80"/>
      <c r="S4" s="80"/>
      <c r="T4" s="80"/>
      <c r="U4" s="80"/>
      <c r="V4" s="80"/>
      <c r="W4" s="81"/>
      <c r="X4" s="75" t="s">
        <v>57</v>
      </c>
      <c r="Y4" s="75"/>
      <c r="Z4" s="75"/>
      <c r="AA4" s="75"/>
      <c r="AB4" s="75"/>
      <c r="AC4" s="75"/>
      <c r="AD4" s="75"/>
      <c r="AE4" s="75"/>
      <c r="AF4" s="75"/>
      <c r="AG4" s="75"/>
      <c r="AH4" s="75"/>
      <c r="AI4" s="75" t="s">
        <v>58</v>
      </c>
      <c r="AJ4" s="75"/>
      <c r="AK4" s="75"/>
      <c r="AL4" s="75"/>
      <c r="AM4" s="75"/>
      <c r="AN4" s="75"/>
      <c r="AO4" s="75"/>
      <c r="AP4" s="75"/>
      <c r="AQ4" s="75"/>
      <c r="AR4" s="75"/>
      <c r="AS4" s="75"/>
      <c r="AT4" s="75" t="s">
        <v>59</v>
      </c>
      <c r="AU4" s="75"/>
      <c r="AV4" s="75"/>
      <c r="AW4" s="75"/>
      <c r="AX4" s="75"/>
      <c r="AY4" s="75"/>
      <c r="AZ4" s="75"/>
      <c r="BA4" s="75"/>
      <c r="BB4" s="75"/>
      <c r="BC4" s="75"/>
      <c r="BD4" s="75"/>
      <c r="BE4" s="75" t="s">
        <v>60</v>
      </c>
      <c r="BF4" s="75"/>
      <c r="BG4" s="75"/>
      <c r="BH4" s="75"/>
      <c r="BI4" s="75"/>
      <c r="BJ4" s="75"/>
      <c r="BK4" s="75"/>
      <c r="BL4" s="75"/>
      <c r="BM4" s="75"/>
      <c r="BN4" s="75"/>
      <c r="BO4" s="75"/>
      <c r="BP4" s="75" t="s">
        <v>61</v>
      </c>
      <c r="BQ4" s="75"/>
      <c r="BR4" s="75"/>
      <c r="BS4" s="75"/>
      <c r="BT4" s="75"/>
      <c r="BU4" s="75"/>
      <c r="BV4" s="75"/>
      <c r="BW4" s="75"/>
      <c r="BX4" s="75"/>
      <c r="BY4" s="75"/>
      <c r="BZ4" s="75"/>
      <c r="CA4" s="75" t="s">
        <v>62</v>
      </c>
      <c r="CB4" s="75"/>
      <c r="CC4" s="75"/>
      <c r="CD4" s="75"/>
      <c r="CE4" s="75"/>
      <c r="CF4" s="75"/>
      <c r="CG4" s="75"/>
      <c r="CH4" s="75"/>
      <c r="CI4" s="75"/>
      <c r="CJ4" s="75"/>
      <c r="CK4" s="75"/>
      <c r="CL4" s="75" t="s">
        <v>63</v>
      </c>
      <c r="CM4" s="75"/>
      <c r="CN4" s="75"/>
      <c r="CO4" s="75"/>
      <c r="CP4" s="75"/>
      <c r="CQ4" s="75"/>
      <c r="CR4" s="75"/>
      <c r="CS4" s="75"/>
      <c r="CT4" s="75"/>
      <c r="CU4" s="75"/>
      <c r="CV4" s="75"/>
      <c r="CW4" s="75" t="s">
        <v>64</v>
      </c>
      <c r="CX4" s="75"/>
      <c r="CY4" s="75"/>
      <c r="CZ4" s="75"/>
      <c r="DA4" s="75"/>
      <c r="DB4" s="75"/>
      <c r="DC4" s="75"/>
      <c r="DD4" s="75"/>
      <c r="DE4" s="75"/>
      <c r="DF4" s="75"/>
      <c r="DG4" s="75"/>
      <c r="DH4" s="75" t="s">
        <v>65</v>
      </c>
      <c r="DI4" s="75"/>
      <c r="DJ4" s="75"/>
      <c r="DK4" s="75"/>
      <c r="DL4" s="75"/>
      <c r="DM4" s="75"/>
      <c r="DN4" s="75"/>
      <c r="DO4" s="75"/>
      <c r="DP4" s="75"/>
      <c r="DQ4" s="75"/>
      <c r="DR4" s="75"/>
      <c r="DS4" s="75" t="s">
        <v>66</v>
      </c>
      <c r="DT4" s="75"/>
      <c r="DU4" s="75"/>
      <c r="DV4" s="75"/>
      <c r="DW4" s="75"/>
      <c r="DX4" s="75"/>
      <c r="DY4" s="75"/>
      <c r="DZ4" s="75"/>
      <c r="EA4" s="75"/>
      <c r="EB4" s="75"/>
      <c r="EC4" s="75"/>
      <c r="ED4" s="75" t="s">
        <v>67</v>
      </c>
      <c r="EE4" s="75"/>
      <c r="EF4" s="75"/>
      <c r="EG4" s="75"/>
      <c r="EH4" s="75"/>
      <c r="EI4" s="75"/>
      <c r="EJ4" s="75"/>
      <c r="EK4" s="75"/>
      <c r="EL4" s="75"/>
      <c r="EM4" s="75"/>
      <c r="EN4" s="75"/>
    </row>
    <row r="5" spans="1:144" x14ac:dyDescent="0.15">
      <c r="A5" s="29" t="s">
        <v>68</v>
      </c>
      <c r="B5" s="32"/>
      <c r="C5" s="32"/>
      <c r="D5" s="32"/>
      <c r="E5" s="32"/>
      <c r="F5" s="32"/>
      <c r="G5" s="32"/>
      <c r="H5" s="33" t="s">
        <v>69</v>
      </c>
      <c r="I5" s="33" t="s">
        <v>70</v>
      </c>
      <c r="J5" s="33" t="s">
        <v>71</v>
      </c>
      <c r="K5" s="33" t="s">
        <v>72</v>
      </c>
      <c r="L5" s="33" t="s">
        <v>73</v>
      </c>
      <c r="M5" s="33" t="s">
        <v>74</v>
      </c>
      <c r="N5" s="33" t="s">
        <v>75</v>
      </c>
      <c r="O5" s="33" t="s">
        <v>76</v>
      </c>
      <c r="P5" s="33" t="s">
        <v>77</v>
      </c>
      <c r="Q5" s="33" t="s">
        <v>78</v>
      </c>
      <c r="R5" s="33" t="s">
        <v>79</v>
      </c>
      <c r="S5" s="33" t="s">
        <v>80</v>
      </c>
      <c r="T5" s="33" t="s">
        <v>81</v>
      </c>
      <c r="U5" s="33" t="s">
        <v>82</v>
      </c>
      <c r="V5" s="33" t="s">
        <v>83</v>
      </c>
      <c r="W5" s="33" t="s">
        <v>84</v>
      </c>
      <c r="X5" s="33" t="s">
        <v>85</v>
      </c>
      <c r="Y5" s="33" t="s">
        <v>86</v>
      </c>
      <c r="Z5" s="33" t="s">
        <v>87</v>
      </c>
      <c r="AA5" s="33" t="s">
        <v>88</v>
      </c>
      <c r="AB5" s="33" t="s">
        <v>89</v>
      </c>
      <c r="AC5" s="33" t="s">
        <v>90</v>
      </c>
      <c r="AD5" s="33" t="s">
        <v>91</v>
      </c>
      <c r="AE5" s="33" t="s">
        <v>92</v>
      </c>
      <c r="AF5" s="33" t="s">
        <v>93</v>
      </c>
      <c r="AG5" s="33" t="s">
        <v>94</v>
      </c>
      <c r="AH5" s="33" t="s">
        <v>29</v>
      </c>
      <c r="AI5" s="33" t="s">
        <v>85</v>
      </c>
      <c r="AJ5" s="33" t="s">
        <v>86</v>
      </c>
      <c r="AK5" s="33" t="s">
        <v>87</v>
      </c>
      <c r="AL5" s="33" t="s">
        <v>88</v>
      </c>
      <c r="AM5" s="33" t="s">
        <v>89</v>
      </c>
      <c r="AN5" s="33" t="s">
        <v>90</v>
      </c>
      <c r="AO5" s="33" t="s">
        <v>91</v>
      </c>
      <c r="AP5" s="33" t="s">
        <v>92</v>
      </c>
      <c r="AQ5" s="33" t="s">
        <v>93</v>
      </c>
      <c r="AR5" s="33" t="s">
        <v>94</v>
      </c>
      <c r="AS5" s="33" t="s">
        <v>95</v>
      </c>
      <c r="AT5" s="33" t="s">
        <v>85</v>
      </c>
      <c r="AU5" s="33" t="s">
        <v>86</v>
      </c>
      <c r="AV5" s="33" t="s">
        <v>87</v>
      </c>
      <c r="AW5" s="33" t="s">
        <v>88</v>
      </c>
      <c r="AX5" s="33" t="s">
        <v>89</v>
      </c>
      <c r="AY5" s="33" t="s">
        <v>90</v>
      </c>
      <c r="AZ5" s="33" t="s">
        <v>91</v>
      </c>
      <c r="BA5" s="33" t="s">
        <v>92</v>
      </c>
      <c r="BB5" s="33" t="s">
        <v>93</v>
      </c>
      <c r="BC5" s="33" t="s">
        <v>94</v>
      </c>
      <c r="BD5" s="33" t="s">
        <v>95</v>
      </c>
      <c r="BE5" s="33" t="s">
        <v>85</v>
      </c>
      <c r="BF5" s="33" t="s">
        <v>86</v>
      </c>
      <c r="BG5" s="33" t="s">
        <v>87</v>
      </c>
      <c r="BH5" s="33" t="s">
        <v>88</v>
      </c>
      <c r="BI5" s="33" t="s">
        <v>89</v>
      </c>
      <c r="BJ5" s="33" t="s">
        <v>90</v>
      </c>
      <c r="BK5" s="33" t="s">
        <v>91</v>
      </c>
      <c r="BL5" s="33" t="s">
        <v>92</v>
      </c>
      <c r="BM5" s="33" t="s">
        <v>93</v>
      </c>
      <c r="BN5" s="33" t="s">
        <v>94</v>
      </c>
      <c r="BO5" s="33" t="s">
        <v>95</v>
      </c>
      <c r="BP5" s="33" t="s">
        <v>85</v>
      </c>
      <c r="BQ5" s="33" t="s">
        <v>86</v>
      </c>
      <c r="BR5" s="33" t="s">
        <v>87</v>
      </c>
      <c r="BS5" s="33" t="s">
        <v>88</v>
      </c>
      <c r="BT5" s="33" t="s">
        <v>89</v>
      </c>
      <c r="BU5" s="33" t="s">
        <v>90</v>
      </c>
      <c r="BV5" s="33" t="s">
        <v>91</v>
      </c>
      <c r="BW5" s="33" t="s">
        <v>92</v>
      </c>
      <c r="BX5" s="33" t="s">
        <v>93</v>
      </c>
      <c r="BY5" s="33" t="s">
        <v>94</v>
      </c>
      <c r="BZ5" s="33" t="s">
        <v>95</v>
      </c>
      <c r="CA5" s="33" t="s">
        <v>85</v>
      </c>
      <c r="CB5" s="33" t="s">
        <v>86</v>
      </c>
      <c r="CC5" s="33" t="s">
        <v>87</v>
      </c>
      <c r="CD5" s="33" t="s">
        <v>88</v>
      </c>
      <c r="CE5" s="33" t="s">
        <v>89</v>
      </c>
      <c r="CF5" s="33" t="s">
        <v>90</v>
      </c>
      <c r="CG5" s="33" t="s">
        <v>91</v>
      </c>
      <c r="CH5" s="33" t="s">
        <v>92</v>
      </c>
      <c r="CI5" s="33" t="s">
        <v>93</v>
      </c>
      <c r="CJ5" s="33" t="s">
        <v>94</v>
      </c>
      <c r="CK5" s="33" t="s">
        <v>95</v>
      </c>
      <c r="CL5" s="33" t="s">
        <v>85</v>
      </c>
      <c r="CM5" s="33" t="s">
        <v>86</v>
      </c>
      <c r="CN5" s="33" t="s">
        <v>87</v>
      </c>
      <c r="CO5" s="33" t="s">
        <v>88</v>
      </c>
      <c r="CP5" s="33" t="s">
        <v>89</v>
      </c>
      <c r="CQ5" s="33" t="s">
        <v>90</v>
      </c>
      <c r="CR5" s="33" t="s">
        <v>91</v>
      </c>
      <c r="CS5" s="33" t="s">
        <v>92</v>
      </c>
      <c r="CT5" s="33" t="s">
        <v>93</v>
      </c>
      <c r="CU5" s="33" t="s">
        <v>94</v>
      </c>
      <c r="CV5" s="33" t="s">
        <v>95</v>
      </c>
      <c r="CW5" s="33" t="s">
        <v>85</v>
      </c>
      <c r="CX5" s="33" t="s">
        <v>86</v>
      </c>
      <c r="CY5" s="33" t="s">
        <v>87</v>
      </c>
      <c r="CZ5" s="33" t="s">
        <v>88</v>
      </c>
      <c r="DA5" s="33" t="s">
        <v>89</v>
      </c>
      <c r="DB5" s="33" t="s">
        <v>90</v>
      </c>
      <c r="DC5" s="33" t="s">
        <v>91</v>
      </c>
      <c r="DD5" s="33" t="s">
        <v>92</v>
      </c>
      <c r="DE5" s="33" t="s">
        <v>93</v>
      </c>
      <c r="DF5" s="33" t="s">
        <v>94</v>
      </c>
      <c r="DG5" s="33" t="s">
        <v>95</v>
      </c>
      <c r="DH5" s="33" t="s">
        <v>85</v>
      </c>
      <c r="DI5" s="33" t="s">
        <v>86</v>
      </c>
      <c r="DJ5" s="33" t="s">
        <v>87</v>
      </c>
      <c r="DK5" s="33" t="s">
        <v>88</v>
      </c>
      <c r="DL5" s="33" t="s">
        <v>89</v>
      </c>
      <c r="DM5" s="33" t="s">
        <v>90</v>
      </c>
      <c r="DN5" s="33" t="s">
        <v>91</v>
      </c>
      <c r="DO5" s="33" t="s">
        <v>92</v>
      </c>
      <c r="DP5" s="33" t="s">
        <v>93</v>
      </c>
      <c r="DQ5" s="33" t="s">
        <v>94</v>
      </c>
      <c r="DR5" s="33" t="s">
        <v>95</v>
      </c>
      <c r="DS5" s="33" t="s">
        <v>85</v>
      </c>
      <c r="DT5" s="33" t="s">
        <v>86</v>
      </c>
      <c r="DU5" s="33" t="s">
        <v>87</v>
      </c>
      <c r="DV5" s="33" t="s">
        <v>88</v>
      </c>
      <c r="DW5" s="33" t="s">
        <v>89</v>
      </c>
      <c r="DX5" s="33" t="s">
        <v>90</v>
      </c>
      <c r="DY5" s="33" t="s">
        <v>91</v>
      </c>
      <c r="DZ5" s="33" t="s">
        <v>92</v>
      </c>
      <c r="EA5" s="33" t="s">
        <v>93</v>
      </c>
      <c r="EB5" s="33" t="s">
        <v>94</v>
      </c>
      <c r="EC5" s="33" t="s">
        <v>95</v>
      </c>
      <c r="ED5" s="33" t="s">
        <v>85</v>
      </c>
      <c r="EE5" s="33" t="s">
        <v>86</v>
      </c>
      <c r="EF5" s="33" t="s">
        <v>87</v>
      </c>
      <c r="EG5" s="33" t="s">
        <v>88</v>
      </c>
      <c r="EH5" s="33" t="s">
        <v>89</v>
      </c>
      <c r="EI5" s="33" t="s">
        <v>90</v>
      </c>
      <c r="EJ5" s="33" t="s">
        <v>91</v>
      </c>
      <c r="EK5" s="33" t="s">
        <v>92</v>
      </c>
      <c r="EL5" s="33" t="s">
        <v>93</v>
      </c>
      <c r="EM5" s="33" t="s">
        <v>94</v>
      </c>
      <c r="EN5" s="33" t="s">
        <v>95</v>
      </c>
    </row>
    <row r="6" spans="1:144" s="37" customFormat="1" x14ac:dyDescent="0.15">
      <c r="A6" s="29" t="s">
        <v>96</v>
      </c>
      <c r="B6" s="34">
        <f>B7</f>
        <v>2018</v>
      </c>
      <c r="C6" s="34">
        <f t="shared" ref="C6:W6" si="3">C7</f>
        <v>465020</v>
      </c>
      <c r="D6" s="34">
        <f t="shared" si="3"/>
        <v>47</v>
      </c>
      <c r="E6" s="34">
        <f t="shared" si="3"/>
        <v>1</v>
      </c>
      <c r="F6" s="34">
        <f t="shared" si="3"/>
        <v>0</v>
      </c>
      <c r="G6" s="34">
        <f t="shared" si="3"/>
        <v>0</v>
      </c>
      <c r="H6" s="34" t="str">
        <f t="shared" si="3"/>
        <v>鹿児島県　南種子町</v>
      </c>
      <c r="I6" s="34" t="str">
        <f t="shared" si="3"/>
        <v>法非適用</v>
      </c>
      <c r="J6" s="34" t="str">
        <f t="shared" si="3"/>
        <v>水道事業</v>
      </c>
      <c r="K6" s="34" t="str">
        <f t="shared" si="3"/>
        <v>簡易水道事業</v>
      </c>
      <c r="L6" s="34" t="str">
        <f t="shared" si="3"/>
        <v>D2</v>
      </c>
      <c r="M6" s="34" t="str">
        <f t="shared" si="3"/>
        <v>非設置</v>
      </c>
      <c r="N6" s="35" t="str">
        <f t="shared" si="3"/>
        <v>-</v>
      </c>
      <c r="O6" s="35" t="str">
        <f t="shared" si="3"/>
        <v>該当数値なし</v>
      </c>
      <c r="P6" s="35">
        <f t="shared" si="3"/>
        <v>98.8</v>
      </c>
      <c r="Q6" s="35">
        <f t="shared" si="3"/>
        <v>3499</v>
      </c>
      <c r="R6" s="35">
        <f t="shared" si="3"/>
        <v>5713</v>
      </c>
      <c r="S6" s="35">
        <f t="shared" si="3"/>
        <v>110.36</v>
      </c>
      <c r="T6" s="35">
        <f t="shared" si="3"/>
        <v>51.77</v>
      </c>
      <c r="U6" s="35">
        <f t="shared" si="3"/>
        <v>5513</v>
      </c>
      <c r="V6" s="35">
        <f t="shared" si="3"/>
        <v>44.33</v>
      </c>
      <c r="W6" s="35">
        <f t="shared" si="3"/>
        <v>124.36</v>
      </c>
      <c r="X6" s="36">
        <f>IF(X7="",NA(),X7)</f>
        <v>72.739999999999995</v>
      </c>
      <c r="Y6" s="36">
        <f t="shared" ref="Y6:AG6" si="4">IF(Y7="",NA(),Y7)</f>
        <v>73.95</v>
      </c>
      <c r="Z6" s="36">
        <f t="shared" si="4"/>
        <v>76.52</v>
      </c>
      <c r="AA6" s="36">
        <f t="shared" si="4"/>
        <v>86.39</v>
      </c>
      <c r="AB6" s="36">
        <f t="shared" si="4"/>
        <v>86.16</v>
      </c>
      <c r="AC6" s="36">
        <f t="shared" si="4"/>
        <v>75.09</v>
      </c>
      <c r="AD6" s="36">
        <f t="shared" si="4"/>
        <v>75.34</v>
      </c>
      <c r="AE6" s="36">
        <f t="shared" si="4"/>
        <v>76.650000000000006</v>
      </c>
      <c r="AF6" s="36">
        <f t="shared" si="4"/>
        <v>73.959999999999994</v>
      </c>
      <c r="AG6" s="36">
        <f t="shared" si="4"/>
        <v>75.010000000000005</v>
      </c>
      <c r="AH6" s="35" t="str">
        <f>IF(AH7="","",IF(AH7="-","【-】","【"&amp;SUBSTITUTE(TEXT(AH7,"#,##0.00"),"-","△")&amp;"】"))</f>
        <v>【75.60】</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869.16</v>
      </c>
      <c r="BF6" s="36">
        <f t="shared" ref="BF6:BN6" si="7">IF(BF7="",NA(),BF7)</f>
        <v>852.32</v>
      </c>
      <c r="BG6" s="36">
        <f t="shared" si="7"/>
        <v>932.87</v>
      </c>
      <c r="BH6" s="36">
        <f t="shared" si="7"/>
        <v>788.36</v>
      </c>
      <c r="BI6" s="36">
        <f t="shared" si="7"/>
        <v>921.71</v>
      </c>
      <c r="BJ6" s="36">
        <f t="shared" si="7"/>
        <v>1228.58</v>
      </c>
      <c r="BK6" s="36">
        <f t="shared" si="7"/>
        <v>1280.18</v>
      </c>
      <c r="BL6" s="36">
        <f t="shared" si="7"/>
        <v>1346.23</v>
      </c>
      <c r="BM6" s="36">
        <f t="shared" si="7"/>
        <v>1295.06</v>
      </c>
      <c r="BN6" s="36">
        <f t="shared" si="7"/>
        <v>1168.7</v>
      </c>
      <c r="BO6" s="35" t="str">
        <f>IF(BO7="","",IF(BO7="-","【-】","【"&amp;SUBSTITUTE(TEXT(BO7,"#,##0.00"),"-","△")&amp;"】"))</f>
        <v>【1,074.14】</v>
      </c>
      <c r="BP6" s="36">
        <f>IF(BP7="",NA(),BP7)</f>
        <v>60.34</v>
      </c>
      <c r="BQ6" s="36">
        <f t="shared" ref="BQ6:BY6" si="8">IF(BQ7="",NA(),BQ7)</f>
        <v>61.83</v>
      </c>
      <c r="BR6" s="36">
        <f t="shared" si="8"/>
        <v>57.15</v>
      </c>
      <c r="BS6" s="36">
        <f t="shared" si="8"/>
        <v>68.31</v>
      </c>
      <c r="BT6" s="36">
        <f t="shared" si="8"/>
        <v>66.099999999999994</v>
      </c>
      <c r="BU6" s="36">
        <f t="shared" si="8"/>
        <v>53.81</v>
      </c>
      <c r="BV6" s="36">
        <f t="shared" si="8"/>
        <v>53.62</v>
      </c>
      <c r="BW6" s="36">
        <f t="shared" si="8"/>
        <v>53.41</v>
      </c>
      <c r="BX6" s="36">
        <f t="shared" si="8"/>
        <v>53.29</v>
      </c>
      <c r="BY6" s="36">
        <f t="shared" si="8"/>
        <v>53.59</v>
      </c>
      <c r="BZ6" s="35" t="str">
        <f>IF(BZ7="","",IF(BZ7="-","【-】","【"&amp;SUBSTITUTE(TEXT(BZ7,"#,##0.00"),"-","△")&amp;"】"))</f>
        <v>【54.36】</v>
      </c>
      <c r="CA6" s="36">
        <f>IF(CA7="",NA(),CA7)</f>
        <v>273.02999999999997</v>
      </c>
      <c r="CB6" s="36">
        <f t="shared" ref="CB6:CJ6" si="9">IF(CB7="",NA(),CB7)</f>
        <v>269.36</v>
      </c>
      <c r="CC6" s="36">
        <f t="shared" si="9"/>
        <v>289.93</v>
      </c>
      <c r="CD6" s="36">
        <f t="shared" si="9"/>
        <v>289.95999999999998</v>
      </c>
      <c r="CE6" s="36">
        <f t="shared" si="9"/>
        <v>297.45</v>
      </c>
      <c r="CF6" s="36">
        <f t="shared" si="9"/>
        <v>284.64999999999998</v>
      </c>
      <c r="CG6" s="36">
        <f t="shared" si="9"/>
        <v>287.7</v>
      </c>
      <c r="CH6" s="36">
        <f t="shared" si="9"/>
        <v>277.39999999999998</v>
      </c>
      <c r="CI6" s="36">
        <f t="shared" si="9"/>
        <v>259.02</v>
      </c>
      <c r="CJ6" s="36">
        <f t="shared" si="9"/>
        <v>259.79000000000002</v>
      </c>
      <c r="CK6" s="35" t="str">
        <f>IF(CK7="","",IF(CK7="-","【-】","【"&amp;SUBSTITUTE(TEXT(CK7,"#,##0.00"),"-","△")&amp;"】"))</f>
        <v>【296.40】</v>
      </c>
      <c r="CL6" s="36">
        <f>IF(CL7="",NA(),CL7)</f>
        <v>54.99</v>
      </c>
      <c r="CM6" s="36">
        <f t="shared" ref="CM6:CU6" si="10">IF(CM7="",NA(),CM7)</f>
        <v>55.65</v>
      </c>
      <c r="CN6" s="36">
        <f t="shared" si="10"/>
        <v>57.38</v>
      </c>
      <c r="CO6" s="36">
        <f t="shared" si="10"/>
        <v>59.97</v>
      </c>
      <c r="CP6" s="36">
        <f t="shared" si="10"/>
        <v>59.08</v>
      </c>
      <c r="CQ6" s="36">
        <f t="shared" si="10"/>
        <v>58.96</v>
      </c>
      <c r="CR6" s="36">
        <f t="shared" si="10"/>
        <v>58.1</v>
      </c>
      <c r="CS6" s="36">
        <f t="shared" si="10"/>
        <v>56.19</v>
      </c>
      <c r="CT6" s="36">
        <f t="shared" si="10"/>
        <v>56.65</v>
      </c>
      <c r="CU6" s="36">
        <f t="shared" si="10"/>
        <v>56.41</v>
      </c>
      <c r="CV6" s="35" t="str">
        <f>IF(CV7="","",IF(CV7="-","【-】","【"&amp;SUBSTITUTE(TEXT(CV7,"#,##0.00"),"-","△")&amp;"】"))</f>
        <v>【55.95】</v>
      </c>
      <c r="CW6" s="36">
        <f>IF(CW7="",NA(),CW7)</f>
        <v>95.24</v>
      </c>
      <c r="CX6" s="36">
        <f t="shared" ref="CX6:DF6" si="11">IF(CX7="",NA(),CX7)</f>
        <v>95.24</v>
      </c>
      <c r="CY6" s="36">
        <f t="shared" si="11"/>
        <v>95.24</v>
      </c>
      <c r="CZ6" s="36">
        <f t="shared" si="11"/>
        <v>95.24</v>
      </c>
      <c r="DA6" s="36">
        <f t="shared" si="11"/>
        <v>95.24</v>
      </c>
      <c r="DB6" s="36">
        <f t="shared" si="11"/>
        <v>76.58</v>
      </c>
      <c r="DC6" s="36">
        <f t="shared" si="11"/>
        <v>76.69</v>
      </c>
      <c r="DD6" s="36">
        <f t="shared" si="11"/>
        <v>77.180000000000007</v>
      </c>
      <c r="DE6" s="36">
        <f t="shared" si="11"/>
        <v>76.13</v>
      </c>
      <c r="DF6" s="36">
        <f t="shared" si="11"/>
        <v>75.12</v>
      </c>
      <c r="DG6" s="35" t="str">
        <f>IF(DG7="","",IF(DG7="-","【-】","【"&amp;SUBSTITUTE(TEXT(DG7,"#,##0.00"),"-","△")&amp;"】"))</f>
        <v>【73.77】</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0.46</v>
      </c>
      <c r="EE6" s="36">
        <f t="shared" ref="EE6:EM6" si="14">IF(EE7="",NA(),EE7)</f>
        <v>0.43</v>
      </c>
      <c r="EF6" s="35">
        <f t="shared" si="14"/>
        <v>0</v>
      </c>
      <c r="EG6" s="35">
        <f t="shared" si="14"/>
        <v>0</v>
      </c>
      <c r="EH6" s="35">
        <f t="shared" si="14"/>
        <v>0</v>
      </c>
      <c r="EI6" s="36">
        <f t="shared" si="14"/>
        <v>0.98</v>
      </c>
      <c r="EJ6" s="36">
        <f t="shared" si="14"/>
        <v>0.76</v>
      </c>
      <c r="EK6" s="36">
        <f t="shared" si="14"/>
        <v>0.8</v>
      </c>
      <c r="EL6" s="36">
        <f t="shared" si="14"/>
        <v>0.96</v>
      </c>
      <c r="EM6" s="36">
        <f t="shared" si="14"/>
        <v>0.65</v>
      </c>
      <c r="EN6" s="35" t="str">
        <f>IF(EN7="","",IF(EN7="-","【-】","【"&amp;SUBSTITUTE(TEXT(EN7,"#,##0.00"),"-","△")&amp;"】"))</f>
        <v>【0.54】</v>
      </c>
    </row>
    <row r="7" spans="1:144" s="37" customFormat="1" x14ac:dyDescent="0.15">
      <c r="A7" s="29"/>
      <c r="B7" s="38">
        <v>2018</v>
      </c>
      <c r="C7" s="38">
        <v>465020</v>
      </c>
      <c r="D7" s="38">
        <v>47</v>
      </c>
      <c r="E7" s="38">
        <v>1</v>
      </c>
      <c r="F7" s="38">
        <v>0</v>
      </c>
      <c r="G7" s="38">
        <v>0</v>
      </c>
      <c r="H7" s="38" t="s">
        <v>97</v>
      </c>
      <c r="I7" s="38" t="s">
        <v>98</v>
      </c>
      <c r="J7" s="38" t="s">
        <v>99</v>
      </c>
      <c r="K7" s="38" t="s">
        <v>100</v>
      </c>
      <c r="L7" s="38" t="s">
        <v>101</v>
      </c>
      <c r="M7" s="38" t="s">
        <v>102</v>
      </c>
      <c r="N7" s="39" t="s">
        <v>103</v>
      </c>
      <c r="O7" s="39" t="s">
        <v>104</v>
      </c>
      <c r="P7" s="39">
        <v>98.8</v>
      </c>
      <c r="Q7" s="39">
        <v>3499</v>
      </c>
      <c r="R7" s="39">
        <v>5713</v>
      </c>
      <c r="S7" s="39">
        <v>110.36</v>
      </c>
      <c r="T7" s="39">
        <v>51.77</v>
      </c>
      <c r="U7" s="39">
        <v>5513</v>
      </c>
      <c r="V7" s="39">
        <v>44.33</v>
      </c>
      <c r="W7" s="39">
        <v>124.36</v>
      </c>
      <c r="X7" s="39">
        <v>72.739999999999995</v>
      </c>
      <c r="Y7" s="39">
        <v>73.95</v>
      </c>
      <c r="Z7" s="39">
        <v>76.52</v>
      </c>
      <c r="AA7" s="39">
        <v>86.39</v>
      </c>
      <c r="AB7" s="39">
        <v>86.16</v>
      </c>
      <c r="AC7" s="39">
        <v>75.09</v>
      </c>
      <c r="AD7" s="39">
        <v>75.34</v>
      </c>
      <c r="AE7" s="39">
        <v>76.650000000000006</v>
      </c>
      <c r="AF7" s="39">
        <v>73.959999999999994</v>
      </c>
      <c r="AG7" s="39">
        <v>75.010000000000005</v>
      </c>
      <c r="AH7" s="39">
        <v>75.599999999999994</v>
      </c>
      <c r="AI7" s="39"/>
      <c r="AJ7" s="39"/>
      <c r="AK7" s="39"/>
      <c r="AL7" s="39"/>
      <c r="AM7" s="39"/>
      <c r="AN7" s="39"/>
      <c r="AO7" s="39"/>
      <c r="AP7" s="39"/>
      <c r="AQ7" s="39"/>
      <c r="AR7" s="39"/>
      <c r="AS7" s="39"/>
      <c r="AT7" s="39"/>
      <c r="AU7" s="39"/>
      <c r="AV7" s="39"/>
      <c r="AW7" s="39"/>
      <c r="AX7" s="39"/>
      <c r="AY7" s="39"/>
      <c r="AZ7" s="39"/>
      <c r="BA7" s="39"/>
      <c r="BB7" s="39"/>
      <c r="BC7" s="39"/>
      <c r="BD7" s="39"/>
      <c r="BE7" s="39">
        <v>869.16</v>
      </c>
      <c r="BF7" s="39">
        <v>852.32</v>
      </c>
      <c r="BG7" s="39">
        <v>932.87</v>
      </c>
      <c r="BH7" s="39">
        <v>788.36</v>
      </c>
      <c r="BI7" s="39">
        <v>921.71</v>
      </c>
      <c r="BJ7" s="39">
        <v>1228.58</v>
      </c>
      <c r="BK7" s="39">
        <v>1280.18</v>
      </c>
      <c r="BL7" s="39">
        <v>1346.23</v>
      </c>
      <c r="BM7" s="39">
        <v>1295.06</v>
      </c>
      <c r="BN7" s="39">
        <v>1168.7</v>
      </c>
      <c r="BO7" s="39">
        <v>1074.1400000000001</v>
      </c>
      <c r="BP7" s="39">
        <v>60.34</v>
      </c>
      <c r="BQ7" s="39">
        <v>61.83</v>
      </c>
      <c r="BR7" s="39">
        <v>57.15</v>
      </c>
      <c r="BS7" s="39">
        <v>68.31</v>
      </c>
      <c r="BT7" s="39">
        <v>66.099999999999994</v>
      </c>
      <c r="BU7" s="39">
        <v>53.81</v>
      </c>
      <c r="BV7" s="39">
        <v>53.62</v>
      </c>
      <c r="BW7" s="39">
        <v>53.41</v>
      </c>
      <c r="BX7" s="39">
        <v>53.29</v>
      </c>
      <c r="BY7" s="39">
        <v>53.59</v>
      </c>
      <c r="BZ7" s="39">
        <v>54.36</v>
      </c>
      <c r="CA7" s="39">
        <v>273.02999999999997</v>
      </c>
      <c r="CB7" s="39">
        <v>269.36</v>
      </c>
      <c r="CC7" s="39">
        <v>289.93</v>
      </c>
      <c r="CD7" s="39">
        <v>289.95999999999998</v>
      </c>
      <c r="CE7" s="39">
        <v>297.45</v>
      </c>
      <c r="CF7" s="39">
        <v>284.64999999999998</v>
      </c>
      <c r="CG7" s="39">
        <v>287.7</v>
      </c>
      <c r="CH7" s="39">
        <v>277.39999999999998</v>
      </c>
      <c r="CI7" s="39">
        <v>259.02</v>
      </c>
      <c r="CJ7" s="39">
        <v>259.79000000000002</v>
      </c>
      <c r="CK7" s="39">
        <v>296.39999999999998</v>
      </c>
      <c r="CL7" s="39">
        <v>54.99</v>
      </c>
      <c r="CM7" s="39">
        <v>55.65</v>
      </c>
      <c r="CN7" s="39">
        <v>57.38</v>
      </c>
      <c r="CO7" s="39">
        <v>59.97</v>
      </c>
      <c r="CP7" s="39">
        <v>59.08</v>
      </c>
      <c r="CQ7" s="39">
        <v>58.96</v>
      </c>
      <c r="CR7" s="39">
        <v>58.1</v>
      </c>
      <c r="CS7" s="39">
        <v>56.19</v>
      </c>
      <c r="CT7" s="39">
        <v>56.65</v>
      </c>
      <c r="CU7" s="39">
        <v>56.41</v>
      </c>
      <c r="CV7" s="39">
        <v>55.95</v>
      </c>
      <c r="CW7" s="39">
        <v>95.24</v>
      </c>
      <c r="CX7" s="39">
        <v>95.24</v>
      </c>
      <c r="CY7" s="39">
        <v>95.24</v>
      </c>
      <c r="CZ7" s="39">
        <v>95.24</v>
      </c>
      <c r="DA7" s="39">
        <v>95.24</v>
      </c>
      <c r="DB7" s="39">
        <v>76.58</v>
      </c>
      <c r="DC7" s="39">
        <v>76.69</v>
      </c>
      <c r="DD7" s="39">
        <v>77.180000000000007</v>
      </c>
      <c r="DE7" s="39">
        <v>76.13</v>
      </c>
      <c r="DF7" s="39">
        <v>75.12</v>
      </c>
      <c r="DG7" s="39">
        <v>73.77</v>
      </c>
      <c r="DH7" s="39"/>
      <c r="DI7" s="39"/>
      <c r="DJ7" s="39"/>
      <c r="DK7" s="39"/>
      <c r="DL7" s="39"/>
      <c r="DM7" s="39"/>
      <c r="DN7" s="39"/>
      <c r="DO7" s="39"/>
      <c r="DP7" s="39"/>
      <c r="DQ7" s="39"/>
      <c r="DR7" s="39"/>
      <c r="DS7" s="39"/>
      <c r="DT7" s="39"/>
      <c r="DU7" s="39"/>
      <c r="DV7" s="39"/>
      <c r="DW7" s="39"/>
      <c r="DX7" s="39"/>
      <c r="DY7" s="39"/>
      <c r="DZ7" s="39"/>
      <c r="EA7" s="39"/>
      <c r="EB7" s="39"/>
      <c r="EC7" s="39"/>
      <c r="ED7" s="39">
        <v>0.46</v>
      </c>
      <c r="EE7" s="39">
        <v>0.43</v>
      </c>
      <c r="EF7" s="39">
        <v>0</v>
      </c>
      <c r="EG7" s="39">
        <v>0</v>
      </c>
      <c r="EH7" s="39">
        <v>0</v>
      </c>
      <c r="EI7" s="39">
        <v>0.98</v>
      </c>
      <c r="EJ7" s="39">
        <v>0.76</v>
      </c>
      <c r="EK7" s="39">
        <v>0.8</v>
      </c>
      <c r="EL7" s="39">
        <v>0.96</v>
      </c>
      <c r="EM7" s="39">
        <v>0.65</v>
      </c>
      <c r="EN7" s="39">
        <v>0.54</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105</v>
      </c>
      <c r="C9" s="41" t="s">
        <v>106</v>
      </c>
      <c r="D9" s="41" t="s">
        <v>107</v>
      </c>
      <c r="E9" s="41" t="s">
        <v>108</v>
      </c>
      <c r="F9" s="41" t="s">
        <v>109</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47</v>
      </c>
      <c r="B10" s="42">
        <f>DATEVALUE($B$6-4&amp;"年1月1日")</f>
        <v>41640</v>
      </c>
      <c r="C10" s="42">
        <f>DATEVALUE($B$6-3&amp;"年1月1日")</f>
        <v>42005</v>
      </c>
      <c r="D10" s="42">
        <f>DATEVALUE($B$6-2&amp;"年1月1日")</f>
        <v>42370</v>
      </c>
      <c r="E10" s="42">
        <f>DATEVALUE($B$6-1&amp;"年1月1日")</f>
        <v>42736</v>
      </c>
      <c r="F10" s="42">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2020-01-28T08:56:19Z</cp:lastPrinted>
  <dcterms:created xsi:type="dcterms:W3CDTF">2019-12-05T04:40:42Z</dcterms:created>
  <dcterms:modified xsi:type="dcterms:W3CDTF">2020-02-27T00:06:52Z</dcterms:modified>
  <cp:category/>
</cp:coreProperties>
</file>