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9_肝付町(病院　済）\"/>
    </mc:Choice>
  </mc:AlternateContent>
  <workbookProtection workbookAlgorithmName="SHA-512" workbookHashValue="VHpcRSyEBxSKYK9/+Vmx0i0j296FKWg5aVWuxBrYVQi271S7uYt4YFZifgIfN6zYNhV/eNEefZA0MxJovPkltA==" workbookSaltValue="H05ma0AnHa+AJdH1q5Bp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JW10" i="4" s="1"/>
  <c r="AB6" i="5"/>
  <c r="AA6" i="5"/>
  <c r="Z6" i="5"/>
  <c r="Y6" i="5"/>
  <c r="ID8" i="4" s="1"/>
  <c r="X6" i="5"/>
  <c r="W6" i="5"/>
  <c r="V6" i="5"/>
  <c r="AU12" i="4" s="1"/>
  <c r="U6" i="5"/>
  <c r="T6" i="5"/>
  <c r="S6" i="5"/>
  <c r="R6" i="5"/>
  <c r="Q6" i="5"/>
  <c r="AU10" i="4" s="1"/>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ID10" i="4"/>
  <c r="FZ10" i="4"/>
  <c r="EG10" i="4"/>
  <c r="CN10" i="4"/>
  <c r="B10" i="4"/>
  <c r="LP8" i="4"/>
  <c r="JW8" i="4"/>
  <c r="FZ8" i="4"/>
  <c r="CN8" i="4"/>
  <c r="AU8" i="4"/>
  <c r="B8" i="4"/>
  <c r="MH78" i="4" l="1"/>
  <c r="IZ54" i="4"/>
  <c r="IZ32" i="4"/>
  <c r="FL54" i="4"/>
  <c r="HM78" i="4"/>
  <c r="FL32" i="4"/>
  <c r="MN32" i="4"/>
  <c r="CS78" i="4"/>
  <c r="BX54" i="4"/>
  <c r="BX32" i="4"/>
  <c r="MN54" i="4"/>
  <c r="C11" i="5"/>
  <c r="D11" i="5"/>
  <c r="E11" i="5"/>
  <c r="B11" i="5"/>
  <c r="HG32" i="4" l="1"/>
  <c r="FH78" i="4"/>
  <c r="DS54" i="4"/>
  <c r="DS32" i="4"/>
  <c r="AE54" i="4"/>
  <c r="HG54" i="4"/>
  <c r="AN78" i="4"/>
  <c r="AE32" i="4"/>
  <c r="KC78" i="4"/>
  <c r="KU54" i="4"/>
  <c r="KU32" i="4"/>
  <c r="JJ78" i="4"/>
  <c r="GR54" i="4"/>
  <c r="GR32" i="4"/>
  <c r="DD32" i="4"/>
  <c r="EO78" i="4"/>
  <c r="DD54" i="4"/>
  <c r="KF54" i="4"/>
  <c r="U78" i="4"/>
  <c r="P54" i="4"/>
  <c r="P32" i="4"/>
  <c r="KF32" i="4"/>
  <c r="LY54" i="4"/>
  <c r="LY32" i="4"/>
  <c r="IK32" i="4"/>
  <c r="LO78" i="4"/>
  <c r="IK54" i="4"/>
  <c r="BZ78" i="4"/>
  <c r="BI54" i="4"/>
  <c r="BI32"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<sst xmlns="http://schemas.openxmlformats.org/spreadsheetml/2006/main" count="322" uniqueCount="174">
  <si>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</si>
  <si>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</si>
  <si>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</si>
  <si>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</si>
  <si>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</si>
  <si>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</si>
  <si>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</si>
  <si>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</si>
  <si>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</si>
  <si>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</si>
  <si>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</si>
  <si>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</si>
  <si>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</si>
  <si>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</si>
  <si>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</si>
  <si>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</si>
  <si>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</si>
  <si>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</si>
  <si>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</si>
  <si>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</si>
  <si>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</si>
  <si>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</si>
  <si>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</si>
  <si>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</si>
  <si>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</si>
  <si>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</si>
  <si>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</si>
  <si>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</si>
  <si>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</si>
  <si>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</si>
  <si>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</si>
  <si>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</si>
  <si>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</si>
  <si>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</si>
  <si>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</si>
  <si>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</si>
  <si>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</si>
  <si>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</si>
  <si>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</si>
  <si>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</si>
  <si>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</si>
  <si>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</si>
  <si>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</si>
  <si>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</si>
  <si>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</si>
  <si>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</si>
  <si>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</si>
  <si>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</si>
  <si>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</si>
  <si>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</si>
  <si>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</si>
  <si>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</si>
  <si>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</si>
  <si>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</si>
  <si>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</si>
  <si>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</si>
  <si>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</si>
  <si>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</si>
  <si>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</si>
  <si>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</si>
  <si>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</si>
  <si>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</si>
  <si>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</si>
  <si>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</si>
  <si>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</si>
  <si>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</si>
  <si>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</si>
  <si>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</si>
  <si>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</si>
  <si>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</si>
  <si>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</si>
  <si>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</si>
  <si>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</si>
  <si>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</si>
  <si>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</si>
  <si>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</si>
  <si>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</si>
  <si>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</si>
  <si>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</si>
  <si>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</si>
  <si>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</si>
  <si>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</si>
  <si>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</si>
  <si>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</si>
  <si>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</si>
  <si>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</si>
  <si>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</si>
  <si>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</si>
  <si>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</si>
  <si>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</si>
  <si>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</si>
  <si>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</si>
  <si>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</si>
  <si>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</si>
  <si>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</si>
  <si>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</si>
  <si>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</si>
  <si>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</si>
  <si>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</si>
  <si>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</si>
  <si>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</si>
  <si>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</si>
  <si>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</si>
  <si>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</si>
  <si>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</si>
  <si>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</si>
  <si>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</si>
  <si>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</si>
  <si>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</si>
  <si>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</si>
  <si>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</si>
  <si>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</si>
  <si>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</si>
  <si>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</si>
  <si>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</si>
  <si>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</si>
  <si>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</si>
  <si>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</si>
  <si>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</si>
  <si>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</si>
  <si>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</si>
  <si>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</si>
  <si>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</si>
  <si>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</si>
  <si>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</si>
  <si>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</si>
  <si>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</si>
  <si>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</si>
  <si>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</si>
  <si>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</si>
  <si>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</si>
  <si>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</si>
  <si>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</si>
  <si>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</si>
  <si>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</si>
  <si>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</si>
  <si>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</si>
  <si>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</si>
  <si>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</si>
  <si>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</si>
  <si>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</si>
  <si>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</si>
  <si>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</si>
  <si>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</si>
  <si>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</si>
  <si>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</si>
  <si>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</si>
  <si>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</si>
  <si>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</si>
  <si>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</si>
  <si>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</si>
  <si>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</si>
  <si>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肝付町</t>
  </si>
  <si>
    <t>町立病院</t>
  </si>
  <si>
    <t>当然財務</t>
  </si>
  <si>
    <t>病院事業</t>
  </si>
  <si>
    <t>一般病院</t>
  </si>
  <si>
    <t>50床未満</t>
  </si>
  <si>
    <t>非設置</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</si>
  <si>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</si>
  <si>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</si>
  <si>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</si>
  <si>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</si>
  <si>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</si>
  <si>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</si>
  <si>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</si>
  <si>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</si>
  <si>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</si>
  <si>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</si>
  <si>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</si>
  <si>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肝付町内之浦地域唯一の有床医療機関である。地域の高齢化率は平成31年3月末現在で52.7%と非常に高い状況にあり、自家用車を保有しない高齢者も多数存在している。常勤医師並びに近隣医療機関からの医師派遣協力の下、様々な症例に対応し、さらに救急病院の指定により夜間、休日問わず患者受け入れが可能な当院の役割は、過疎化が進み、公共交通機関も乏しく、山間へき地に立地する内之浦地域住民において必要不可欠な存在である。</t>
    <rPh sb="0" eb="2">
      <t>トウイン</t>
    </rPh>
    <rPh sb="3" eb="6">
      <t>キモツキチョウ</t>
    </rPh>
    <rPh sb="6" eb="9">
      <t>ウチノウラ</t>
    </rPh>
    <rPh sb="9" eb="11">
      <t>チイキ</t>
    </rPh>
    <rPh sb="11" eb="13">
      <t>ユイイツ</t>
    </rPh>
    <rPh sb="14" eb="18">
      <t>ユウショウイリョウ</t>
    </rPh>
    <rPh sb="18" eb="20">
      <t>キカン</t>
    </rPh>
    <rPh sb="24" eb="26">
      <t>チイキ</t>
    </rPh>
    <rPh sb="27" eb="30">
      <t>コウレイカ</t>
    </rPh>
    <rPh sb="30" eb="31">
      <t>リツ</t>
    </rPh>
    <rPh sb="32" eb="34">
      <t>ヘイセイ</t>
    </rPh>
    <rPh sb="36" eb="37">
      <t>ネン</t>
    </rPh>
    <rPh sb="38" eb="39">
      <t>ガツ</t>
    </rPh>
    <rPh sb="39" eb="40">
      <t>マツ</t>
    </rPh>
    <rPh sb="40" eb="42">
      <t>ゲンザイ</t>
    </rPh>
    <rPh sb="49" eb="51">
      <t>ヒジョウ</t>
    </rPh>
    <rPh sb="52" eb="53">
      <t>タカ</t>
    </rPh>
    <rPh sb="54" eb="56">
      <t>ジョウキョウ</t>
    </rPh>
    <rPh sb="60" eb="64">
      <t>ジカヨウシャ</t>
    </rPh>
    <rPh sb="65" eb="67">
      <t>ホユウ</t>
    </rPh>
    <rPh sb="70" eb="73">
      <t>コウレイシャ</t>
    </rPh>
    <rPh sb="74" eb="76">
      <t>タスウ</t>
    </rPh>
    <rPh sb="76" eb="78">
      <t>ソンザイ</t>
    </rPh>
    <rPh sb="83" eb="85">
      <t>ジョウキン</t>
    </rPh>
    <rPh sb="85" eb="87">
      <t>イシ</t>
    </rPh>
    <rPh sb="90" eb="92">
      <t>キンリン</t>
    </rPh>
    <rPh sb="92" eb="94">
      <t>イリョウ</t>
    </rPh>
    <rPh sb="94" eb="96">
      <t>キカン</t>
    </rPh>
    <rPh sb="99" eb="101">
      <t>イシ</t>
    </rPh>
    <rPh sb="101" eb="103">
      <t>ハケン</t>
    </rPh>
    <rPh sb="103" eb="105">
      <t>キョウリョク</t>
    </rPh>
    <rPh sb="106" eb="107">
      <t>モト</t>
    </rPh>
    <rPh sb="108" eb="110">
      <t>サマザマ</t>
    </rPh>
    <rPh sb="111" eb="113">
      <t>ショウレイ</t>
    </rPh>
    <rPh sb="114" eb="116">
      <t>タイオウ</t>
    </rPh>
    <rPh sb="121" eb="123">
      <t>キュウキュウ</t>
    </rPh>
    <rPh sb="123" eb="125">
      <t>ビョウイン</t>
    </rPh>
    <rPh sb="126" eb="128">
      <t>シテイ</t>
    </rPh>
    <rPh sb="131" eb="133">
      <t>ヤカン</t>
    </rPh>
    <rPh sb="134" eb="136">
      <t>キュウジツ</t>
    </rPh>
    <rPh sb="136" eb="137">
      <t>ト</t>
    </rPh>
    <rPh sb="139" eb="141">
      <t>カンジャ</t>
    </rPh>
    <rPh sb="141" eb="142">
      <t>ウ</t>
    </rPh>
    <rPh sb="143" eb="144">
      <t>イ</t>
    </rPh>
    <rPh sb="146" eb="148">
      <t>カノウ</t>
    </rPh>
    <rPh sb="149" eb="151">
      <t>トウイン</t>
    </rPh>
    <rPh sb="152" eb="154">
      <t>ヤクワリ</t>
    </rPh>
    <rPh sb="195" eb="197">
      <t>ヒツヨウ</t>
    </rPh>
    <rPh sb="197" eb="200">
      <t>フカケツ</t>
    </rPh>
    <rPh sb="201" eb="203">
      <t>ソンザイ</t>
    </rPh>
    <phoneticPr fontId="5"/>
  </si>
  <si>
    <t>当院は増改築や修繕を重ね、建設から36年経過している。①は類似平均を上回っていることから施設の老朽化は否めないが、②については、計画的な更新により類似平均を下回ったことから適正な投資ができているものと考えられる。</t>
    <rPh sb="0" eb="2">
      <t>トウイン</t>
    </rPh>
    <rPh sb="3" eb="6">
      <t>ゾウカイチク</t>
    </rPh>
    <rPh sb="7" eb="9">
      <t>シュウゼン</t>
    </rPh>
    <rPh sb="10" eb="11">
      <t>カサ</t>
    </rPh>
    <rPh sb="13" eb="15">
      <t>ケンセツ</t>
    </rPh>
    <rPh sb="19" eb="20">
      <t>ネン</t>
    </rPh>
    <rPh sb="20" eb="22">
      <t>ケイカ</t>
    </rPh>
    <rPh sb="29" eb="33">
      <t>ルイジヘイキン</t>
    </rPh>
    <rPh sb="34" eb="36">
      <t>ウワマワ</t>
    </rPh>
    <rPh sb="44" eb="46">
      <t>シセツ</t>
    </rPh>
    <rPh sb="47" eb="50">
      <t>ロウキュウカ</t>
    </rPh>
    <rPh sb="51" eb="52">
      <t>イナ</t>
    </rPh>
    <rPh sb="64" eb="67">
      <t>ケイカクテキ</t>
    </rPh>
    <rPh sb="68" eb="70">
      <t>コウシン</t>
    </rPh>
    <rPh sb="78" eb="80">
      <t>シタマワ</t>
    </rPh>
    <rPh sb="86" eb="88">
      <t>テキセイ</t>
    </rPh>
    <rPh sb="89" eb="91">
      <t>トウシ</t>
    </rPh>
    <rPh sb="100" eb="101">
      <t>カンガ</t>
    </rPh>
    <phoneticPr fontId="5"/>
  </si>
  <si>
    <t>④は引き続き高い水準を保っている。⑤、⑥は増加しているものの依然として類似平均を下回っており、長期入院患者が多いこと、院外処方が一因と考えられる。さらに⑦は看護師増員によるものであり、①が5年ぶりに100%を下回ったことで③が増加することとなった。①については、ジェネリック医薬品への移行勧奨、他医療機関との医療材料等の共同購入の検討、並びに、一般病床の一部に地域包括ケア病床を導入し増収を図る等の改善策を講じていく。</t>
    <rPh sb="21" eb="23">
      <t>ゾウカ</t>
    </rPh>
    <rPh sb="30" eb="32">
      <t>イゼン</t>
    </rPh>
    <rPh sb="35" eb="37">
      <t>ルイジ</t>
    </rPh>
    <rPh sb="37" eb="39">
      <t>ヘイキン</t>
    </rPh>
    <rPh sb="40" eb="42">
      <t>シタマワ</t>
    </rPh>
    <rPh sb="47" eb="49">
      <t>チョウキ</t>
    </rPh>
    <rPh sb="49" eb="51">
      <t>ニュウイン</t>
    </rPh>
    <rPh sb="51" eb="53">
      <t>カンジャ</t>
    </rPh>
    <rPh sb="54" eb="55">
      <t>オオ</t>
    </rPh>
    <rPh sb="59" eb="61">
      <t>インガイ</t>
    </rPh>
    <rPh sb="61" eb="63">
      <t>ショホウ</t>
    </rPh>
    <rPh sb="64" eb="66">
      <t>イチイン</t>
    </rPh>
    <rPh sb="67" eb="68">
      <t>カンガ</t>
    </rPh>
    <rPh sb="78" eb="81">
      <t>カンゴシ</t>
    </rPh>
    <rPh sb="81" eb="83">
      <t>ゾウイン</t>
    </rPh>
    <rPh sb="137" eb="140">
      <t>イヤクヒン</t>
    </rPh>
    <rPh sb="142" eb="144">
      <t>イコウ</t>
    </rPh>
    <rPh sb="144" eb="146">
      <t>カンショウ</t>
    </rPh>
    <rPh sb="147" eb="148">
      <t>タ</t>
    </rPh>
    <rPh sb="148" eb="150">
      <t>イリョウ</t>
    </rPh>
    <rPh sb="150" eb="152">
      <t>キカン</t>
    </rPh>
    <rPh sb="154" eb="156">
      <t>イリョウ</t>
    </rPh>
    <rPh sb="156" eb="158">
      <t>ザイリョウ</t>
    </rPh>
    <rPh sb="158" eb="159">
      <t>トウ</t>
    </rPh>
    <rPh sb="160" eb="162">
      <t>キョウドウ</t>
    </rPh>
    <rPh sb="162" eb="164">
      <t>コウニュウ</t>
    </rPh>
    <rPh sb="165" eb="167">
      <t>ケントウ</t>
    </rPh>
    <rPh sb="168" eb="169">
      <t>ナラ</t>
    </rPh>
    <rPh sb="172" eb="174">
      <t>イッパン</t>
    </rPh>
    <rPh sb="174" eb="176">
      <t>ビョウショウ</t>
    </rPh>
    <rPh sb="177" eb="179">
      <t>イチブ</t>
    </rPh>
    <rPh sb="180" eb="182">
      <t>チイキ</t>
    </rPh>
    <rPh sb="182" eb="184">
      <t>ホウカツ</t>
    </rPh>
    <rPh sb="186" eb="188">
      <t>ビョウショウ</t>
    </rPh>
    <rPh sb="189" eb="191">
      <t>ドウニュウ</t>
    </rPh>
    <rPh sb="192" eb="194">
      <t>ゾウシュウ</t>
    </rPh>
    <rPh sb="195" eb="196">
      <t>ハカ</t>
    </rPh>
    <rPh sb="197" eb="198">
      <t>トウ</t>
    </rPh>
    <rPh sb="199" eb="202">
      <t>カイゼンサク</t>
    </rPh>
    <rPh sb="203" eb="204">
      <t>コウ</t>
    </rPh>
    <phoneticPr fontId="5"/>
  </si>
  <si>
    <t>地域人口の自然減に伴い、入院、外来患者数ともに減少している。地域の実情や施設基準をクリアする難しさもあり、改革プランに基づく施策が十分実施できない状況が続いた。キャッシュ・フローについてはプラスを継続できていることから、喫緊の課題である常勤医師確保を含め、改革プランに即した経営を行えるよう努めていく。</t>
    <rPh sb="0" eb="2">
      <t>チイキ</t>
    </rPh>
    <rPh sb="2" eb="4">
      <t>ジンコウ</t>
    </rPh>
    <rPh sb="5" eb="8">
      <t>シゼンゲン</t>
    </rPh>
    <rPh sb="9" eb="10">
      <t>トモナ</t>
    </rPh>
    <rPh sb="12" eb="14">
      <t>ニュウイン</t>
    </rPh>
    <rPh sb="15" eb="17">
      <t>ガイライ</t>
    </rPh>
    <rPh sb="17" eb="20">
      <t>カンジャスウ</t>
    </rPh>
    <rPh sb="23" eb="25">
      <t>ゲンショウ</t>
    </rPh>
    <rPh sb="30" eb="32">
      <t>チイキ</t>
    </rPh>
    <rPh sb="33" eb="35">
      <t>ジツジョウ</t>
    </rPh>
    <rPh sb="36" eb="38">
      <t>シセツ</t>
    </rPh>
    <rPh sb="38" eb="40">
      <t>キジュン</t>
    </rPh>
    <rPh sb="46" eb="47">
      <t>ムズカ</t>
    </rPh>
    <rPh sb="53" eb="55">
      <t>カイカク</t>
    </rPh>
    <rPh sb="59" eb="60">
      <t>モト</t>
    </rPh>
    <rPh sb="62" eb="63">
      <t>セ</t>
    </rPh>
    <rPh sb="63" eb="64">
      <t>サク</t>
    </rPh>
    <rPh sb="65" eb="67">
      <t>ジュウブン</t>
    </rPh>
    <rPh sb="67" eb="69">
      <t>ジッシ</t>
    </rPh>
    <rPh sb="73" eb="75">
      <t>ジョウキョウ</t>
    </rPh>
    <rPh sb="76" eb="77">
      <t>ツヅ</t>
    </rPh>
    <rPh sb="98" eb="100">
      <t>ケイゾク</t>
    </rPh>
    <rPh sb="110" eb="112">
      <t>キッキン</t>
    </rPh>
    <rPh sb="113" eb="115">
      <t>カダイ</t>
    </rPh>
    <rPh sb="118" eb="120">
      <t>ジョウキン</t>
    </rPh>
    <rPh sb="120" eb="122">
      <t>イシ</t>
    </rPh>
    <rPh sb="122" eb="124">
      <t>カクホ</t>
    </rPh>
    <rPh sb="125" eb="126">
      <t>フク</t>
    </rPh>
    <rPh sb="128" eb="130">
      <t>カイカク</t>
    </rPh>
    <rPh sb="134" eb="135">
      <t>ソク</t>
    </rPh>
    <rPh sb="137" eb="139">
      <t>ケイエイ</t>
    </rPh>
    <rPh sb="140" eb="141">
      <t>オコナ</t>
    </rPh>
    <rPh sb="145" eb="14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</si>
</sst>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88.1</c:v>
                </c:pt>
                <c:pt idx="1">
                  <c:v>85.9</c:v>
                </c:pt>
                <c:pt idx="2">
                  <c:v>85.3</c:v>
                </c:pt>
                <c:pt idx="3">
                  <c:v>87.2</c:v>
                </c:pt>
                <c:pt idx="4">
                  <c:v>85.3</c:v>
                </c:pt>
              </c:numCache>
            </c:numRef>
          </c:val>
          <c:extLst>
            <c:ext xmlns:c16="http://schemas.microsoft.com/office/drawing/2014/chart" uri="{C3380CC4-5D6E-409C-BE32-E72D297353CC}">
              <c16:uniqueId val="{00000000-66E6-41CC-A21D-A1F8F4452DD5}"/>
            </c:ext>
          </c:extLst>
        </c:ser>
        <c:dLbls>
          <c:showLegendKey val="0"/>
          <c:showVal val="0"/>
          <c:showCatName val="0"/>
          <c:showSerName val="0"/>
          <c:showPercent val="0"/>
          <c:showBubbleSize val="0"/>
        </c:dLbls>
        <c:gapWidth val="150"/>
        <c:axId val="136926720"/>
        <c:axId val="1369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66E6-41CC-A21D-A1F8F4452DD5}"/>
            </c:ext>
          </c:extLst>
        </c:ser>
        <c:dLbls>
          <c:showLegendKey val="0"/>
          <c:showVal val="0"/>
          <c:showCatName val="0"/>
          <c:showSerName val="0"/>
          <c:showPercent val="0"/>
          <c:showBubbleSize val="0"/>
        </c:dLbls>
        <c:marker val="1"/>
        <c:smooth val="0"/>
        <c:axId val="136926720"/>
        <c:axId val="136928640"/>
      </c:lineChart>
      <c:dateAx>
        <c:axId val="136926720"/>
        <c:scaling>
          <c:orientation val="minMax"/>
        </c:scaling>
        <c:delete val="1"/>
        <c:axPos val="b"/>
        <c:numFmt formatCode="ge" sourceLinked="1"/>
        <c:majorTickMark val="none"/>
        <c:minorTickMark val="none"/>
        <c:tickLblPos val="none"/>
        <c:crossAx val="136928640"/>
        <c:crosses val="autoZero"/>
        <c:auto val="1"/>
        <c:lblOffset val="100"/>
        <c:baseTimeUnit val="years"/>
      </c:dateAx>
      <c:valAx>
        <c:axId val="13692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92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5944</c:v>
                </c:pt>
                <c:pt idx="1">
                  <c:v>6106</c:v>
                </c:pt>
                <c:pt idx="2">
                  <c:v>6033</c:v>
                </c:pt>
                <c:pt idx="3">
                  <c:v>5978</c:v>
                </c:pt>
                <c:pt idx="4">
                  <c:v>6234</c:v>
                </c:pt>
              </c:numCache>
            </c:numRef>
          </c:val>
          <c:extLst>
            <c:ext xmlns:c16="http://schemas.microsoft.com/office/drawing/2014/chart" uri="{C3380CC4-5D6E-409C-BE32-E72D297353CC}">
              <c16:uniqueId val="{00000000-7188-45E1-93A4-D75B0CD4B6A6}"/>
            </c:ext>
          </c:extLst>
        </c:ser>
        <c:dLbls>
          <c:showLegendKey val="0"/>
          <c:showVal val="0"/>
          <c:showCatName val="0"/>
          <c:showSerName val="0"/>
          <c:showPercent val="0"/>
          <c:showBubbleSize val="0"/>
        </c:dLbls>
        <c:gapWidth val="150"/>
        <c:axId val="139507968"/>
        <c:axId val="1395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7188-45E1-93A4-D75B0CD4B6A6}"/>
            </c:ext>
          </c:extLst>
        </c:ser>
        <c:dLbls>
          <c:showLegendKey val="0"/>
          <c:showVal val="0"/>
          <c:showCatName val="0"/>
          <c:showSerName val="0"/>
          <c:showPercent val="0"/>
          <c:showBubbleSize val="0"/>
        </c:dLbls>
        <c:marker val="1"/>
        <c:smooth val="0"/>
        <c:axId val="139507968"/>
        <c:axId val="139522432"/>
      </c:lineChart>
      <c:dateAx>
        <c:axId val="139507968"/>
        <c:scaling>
          <c:orientation val="minMax"/>
        </c:scaling>
        <c:delete val="1"/>
        <c:axPos val="b"/>
        <c:numFmt formatCode="ge" sourceLinked="1"/>
        <c:majorTickMark val="none"/>
        <c:minorTickMark val="none"/>
        <c:tickLblPos val="none"/>
        <c:crossAx val="139522432"/>
        <c:crosses val="autoZero"/>
        <c:auto val="1"/>
        <c:lblOffset val="100"/>
        <c:baseTimeUnit val="years"/>
      </c:dateAx>
      <c:valAx>
        <c:axId val="13952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95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19811</c:v>
                </c:pt>
                <c:pt idx="1">
                  <c:v>20217</c:v>
                </c:pt>
                <c:pt idx="2">
                  <c:v>19835</c:v>
                </c:pt>
                <c:pt idx="3">
                  <c:v>20393</c:v>
                </c:pt>
                <c:pt idx="4">
                  <c:v>22578</c:v>
                </c:pt>
              </c:numCache>
            </c:numRef>
          </c:val>
          <c:extLst>
            <c:ext xmlns:c16="http://schemas.microsoft.com/office/drawing/2014/chart" uri="{C3380CC4-5D6E-409C-BE32-E72D297353CC}">
              <c16:uniqueId val="{00000000-33A8-40BF-9DCB-FFC5741027D3}"/>
            </c:ext>
          </c:extLst>
        </c:ser>
        <c:dLbls>
          <c:showLegendKey val="0"/>
          <c:showVal val="0"/>
          <c:showCatName val="0"/>
          <c:showSerName val="0"/>
          <c:showPercent val="0"/>
          <c:showBubbleSize val="0"/>
        </c:dLbls>
        <c:gapWidth val="150"/>
        <c:axId val="101164928"/>
        <c:axId val="10117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33A8-40BF-9DCB-FFC5741027D3}"/>
            </c:ext>
          </c:extLst>
        </c:ser>
        <c:dLbls>
          <c:showLegendKey val="0"/>
          <c:showVal val="0"/>
          <c:showCatName val="0"/>
          <c:showSerName val="0"/>
          <c:showPercent val="0"/>
          <c:showBubbleSize val="0"/>
        </c:dLbls>
        <c:marker val="1"/>
        <c:smooth val="0"/>
        <c:axId val="101164928"/>
        <c:axId val="101171200"/>
      </c:lineChart>
      <c:dateAx>
        <c:axId val="101164928"/>
        <c:scaling>
          <c:orientation val="minMax"/>
        </c:scaling>
        <c:delete val="1"/>
        <c:axPos val="b"/>
        <c:numFmt formatCode="ge" sourceLinked="1"/>
        <c:majorTickMark val="none"/>
        <c:minorTickMark val="none"/>
        <c:tickLblPos val="none"/>
        <c:crossAx val="101171200"/>
        <c:crosses val="autoZero"/>
        <c:auto val="1"/>
        <c:lblOffset val="100"/>
        <c:baseTimeUnit val="years"/>
      </c:dateAx>
      <c:valAx>
        <c:axId val="101171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16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34.4</c:v>
                </c:pt>
                <c:pt idx="1">
                  <c:v>28.4</c:v>
                </c:pt>
                <c:pt idx="2">
                  <c:v>26.7</c:v>
                </c:pt>
                <c:pt idx="3">
                  <c:v>23.5</c:v>
                </c:pt>
                <c:pt idx="4">
                  <c:v>25</c:v>
                </c:pt>
              </c:numCache>
            </c:numRef>
          </c:val>
          <c:extLst>
            <c:ext xmlns:c16="http://schemas.microsoft.com/office/drawing/2014/chart" uri="{C3380CC4-5D6E-409C-BE32-E72D297353CC}">
              <c16:uniqueId val="{00000000-31D9-4A26-BB00-BA9B3C195CD0}"/>
            </c:ext>
          </c:extLst>
        </c:ser>
        <c:dLbls>
          <c:showLegendKey val="0"/>
          <c:showVal val="0"/>
          <c:showCatName val="0"/>
          <c:showSerName val="0"/>
          <c:showPercent val="0"/>
          <c:showBubbleSize val="0"/>
        </c:dLbls>
        <c:gapWidth val="150"/>
        <c:axId val="138937856"/>
        <c:axId val="1389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31D9-4A26-BB00-BA9B3C195CD0}"/>
            </c:ext>
          </c:extLst>
        </c:ser>
        <c:dLbls>
          <c:showLegendKey val="0"/>
          <c:showVal val="0"/>
          <c:showCatName val="0"/>
          <c:showSerName val="0"/>
          <c:showPercent val="0"/>
          <c:showBubbleSize val="0"/>
        </c:dLbls>
        <c:marker val="1"/>
        <c:smooth val="0"/>
        <c:axId val="138937856"/>
        <c:axId val="138939776"/>
      </c:lineChart>
      <c:dateAx>
        <c:axId val="138937856"/>
        <c:scaling>
          <c:orientation val="minMax"/>
        </c:scaling>
        <c:delete val="1"/>
        <c:axPos val="b"/>
        <c:numFmt formatCode="ge" sourceLinked="1"/>
        <c:majorTickMark val="none"/>
        <c:minorTickMark val="none"/>
        <c:tickLblPos val="none"/>
        <c:crossAx val="138939776"/>
        <c:crosses val="autoZero"/>
        <c:auto val="1"/>
        <c:lblOffset val="100"/>
        <c:baseTimeUnit val="years"/>
      </c:dateAx>
      <c:valAx>
        <c:axId val="13893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93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85.7</c:v>
                </c:pt>
                <c:pt idx="1">
                  <c:v>87.8</c:v>
                </c:pt>
                <c:pt idx="2">
                  <c:v>84.4</c:v>
                </c:pt>
                <c:pt idx="3">
                  <c:v>85.7</c:v>
                </c:pt>
                <c:pt idx="4">
                  <c:v>82.7</c:v>
                </c:pt>
              </c:numCache>
            </c:numRef>
          </c:val>
          <c:extLst>
            <c:ext xmlns:c16="http://schemas.microsoft.com/office/drawing/2014/chart" uri="{C3380CC4-5D6E-409C-BE32-E72D297353CC}">
              <c16:uniqueId val="{00000000-2593-460B-9592-F67A9571ED3B}"/>
            </c:ext>
          </c:extLst>
        </c:ser>
        <c:dLbls>
          <c:showLegendKey val="0"/>
          <c:showVal val="0"/>
          <c:showCatName val="0"/>
          <c:showSerName val="0"/>
          <c:showPercent val="0"/>
          <c:showBubbleSize val="0"/>
        </c:dLbls>
        <c:gapWidth val="150"/>
        <c:axId val="139003008"/>
        <c:axId val="1390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2593-460B-9592-F67A9571ED3B}"/>
            </c:ext>
          </c:extLst>
        </c:ser>
        <c:dLbls>
          <c:showLegendKey val="0"/>
          <c:showVal val="0"/>
          <c:showCatName val="0"/>
          <c:showSerName val="0"/>
          <c:showPercent val="0"/>
          <c:showBubbleSize val="0"/>
        </c:dLbls>
        <c:marker val="1"/>
        <c:smooth val="0"/>
        <c:axId val="139003008"/>
        <c:axId val="139004928"/>
      </c:lineChart>
      <c:dateAx>
        <c:axId val="139003008"/>
        <c:scaling>
          <c:orientation val="minMax"/>
        </c:scaling>
        <c:delete val="1"/>
        <c:axPos val="b"/>
        <c:numFmt formatCode="ge" sourceLinked="1"/>
        <c:majorTickMark val="none"/>
        <c:minorTickMark val="none"/>
        <c:tickLblPos val="none"/>
        <c:crossAx val="139004928"/>
        <c:crosses val="autoZero"/>
        <c:auto val="1"/>
        <c:lblOffset val="100"/>
        <c:baseTimeUnit val="years"/>
      </c:dateAx>
      <c:valAx>
        <c:axId val="13900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00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103.1</c:v>
                </c:pt>
                <c:pt idx="1">
                  <c:v>105.5</c:v>
                </c:pt>
                <c:pt idx="2">
                  <c:v>102.7</c:v>
                </c:pt>
                <c:pt idx="3">
                  <c:v>101.4</c:v>
                </c:pt>
                <c:pt idx="4">
                  <c:v>98</c:v>
                </c:pt>
              </c:numCache>
            </c:numRef>
          </c:val>
          <c:extLst>
            <c:ext xmlns:c16="http://schemas.microsoft.com/office/drawing/2014/chart" uri="{C3380CC4-5D6E-409C-BE32-E72D297353CC}">
              <c16:uniqueId val="{00000000-30E6-4F44-8714-2FC494316812}"/>
            </c:ext>
          </c:extLst>
        </c:ser>
        <c:dLbls>
          <c:showLegendKey val="0"/>
          <c:showVal val="0"/>
          <c:showCatName val="0"/>
          <c:showSerName val="0"/>
          <c:showPercent val="0"/>
          <c:showBubbleSize val="0"/>
        </c:dLbls>
        <c:gapWidth val="150"/>
        <c:axId val="139035392"/>
        <c:axId val="1390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30E6-4F44-8714-2FC494316812}"/>
            </c:ext>
          </c:extLst>
        </c:ser>
        <c:dLbls>
          <c:showLegendKey val="0"/>
          <c:showVal val="0"/>
          <c:showCatName val="0"/>
          <c:showSerName val="0"/>
          <c:showPercent val="0"/>
          <c:showBubbleSize val="0"/>
        </c:dLbls>
        <c:marker val="1"/>
        <c:smooth val="0"/>
        <c:axId val="139035392"/>
        <c:axId val="139037312"/>
      </c:lineChart>
      <c:dateAx>
        <c:axId val="139035392"/>
        <c:scaling>
          <c:orientation val="minMax"/>
        </c:scaling>
        <c:delete val="1"/>
        <c:axPos val="b"/>
        <c:numFmt formatCode="ge" sourceLinked="1"/>
        <c:majorTickMark val="none"/>
        <c:minorTickMark val="none"/>
        <c:tickLblPos val="none"/>
        <c:crossAx val="139037312"/>
        <c:crosses val="autoZero"/>
        <c:auto val="1"/>
        <c:lblOffset val="100"/>
        <c:baseTimeUnit val="years"/>
      </c:dateAx>
      <c:valAx>
        <c:axId val="13903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903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58.8</c:v>
                </c:pt>
                <c:pt idx="1">
                  <c:v>61.2</c:v>
                </c:pt>
                <c:pt idx="2">
                  <c:v>63.4</c:v>
                </c:pt>
                <c:pt idx="3">
                  <c:v>61.9</c:v>
                </c:pt>
                <c:pt idx="4">
                  <c:v>62.1</c:v>
                </c:pt>
              </c:numCache>
            </c:numRef>
          </c:val>
          <c:extLst>
            <c:ext xmlns:c16="http://schemas.microsoft.com/office/drawing/2014/chart" uri="{C3380CC4-5D6E-409C-BE32-E72D297353CC}">
              <c16:uniqueId val="{00000000-B3DF-4680-8E88-F55BC54134E2}"/>
            </c:ext>
          </c:extLst>
        </c:ser>
        <c:dLbls>
          <c:showLegendKey val="0"/>
          <c:showVal val="0"/>
          <c:showCatName val="0"/>
          <c:showSerName val="0"/>
          <c:showPercent val="0"/>
          <c:showBubbleSize val="0"/>
        </c:dLbls>
        <c:gapWidth val="150"/>
        <c:axId val="139166080"/>
        <c:axId val="1391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B3DF-4680-8E88-F55BC54134E2}"/>
            </c:ext>
          </c:extLst>
        </c:ser>
        <c:dLbls>
          <c:showLegendKey val="0"/>
          <c:showVal val="0"/>
          <c:showCatName val="0"/>
          <c:showSerName val="0"/>
          <c:showPercent val="0"/>
          <c:showBubbleSize val="0"/>
        </c:dLbls>
        <c:marker val="1"/>
        <c:smooth val="0"/>
        <c:axId val="139166080"/>
        <c:axId val="139168000"/>
      </c:lineChart>
      <c:dateAx>
        <c:axId val="139166080"/>
        <c:scaling>
          <c:orientation val="minMax"/>
        </c:scaling>
        <c:delete val="1"/>
        <c:axPos val="b"/>
        <c:numFmt formatCode="ge" sourceLinked="1"/>
        <c:majorTickMark val="none"/>
        <c:minorTickMark val="none"/>
        <c:tickLblPos val="none"/>
        <c:crossAx val="139168000"/>
        <c:crosses val="autoZero"/>
        <c:auto val="1"/>
        <c:lblOffset val="100"/>
        <c:baseTimeUnit val="years"/>
      </c:dateAx>
      <c:valAx>
        <c:axId val="13916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16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77.2</c:v>
                </c:pt>
                <c:pt idx="1">
                  <c:v>80.2</c:v>
                </c:pt>
                <c:pt idx="2">
                  <c:v>82.2</c:v>
                </c:pt>
                <c:pt idx="3">
                  <c:v>70.400000000000006</c:v>
                </c:pt>
                <c:pt idx="4">
                  <c:v>68.5</c:v>
                </c:pt>
              </c:numCache>
            </c:numRef>
          </c:val>
          <c:extLst>
            <c:ext xmlns:c16="http://schemas.microsoft.com/office/drawing/2014/chart" uri="{C3380CC4-5D6E-409C-BE32-E72D297353CC}">
              <c16:uniqueId val="{00000000-86DA-4AFD-8F10-1E9E664A61DD}"/>
            </c:ext>
          </c:extLst>
        </c:ser>
        <c:dLbls>
          <c:showLegendKey val="0"/>
          <c:showVal val="0"/>
          <c:showCatName val="0"/>
          <c:showSerName val="0"/>
          <c:showPercent val="0"/>
          <c:showBubbleSize val="0"/>
        </c:dLbls>
        <c:gapWidth val="150"/>
        <c:axId val="139202944"/>
        <c:axId val="1392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86DA-4AFD-8F10-1E9E664A61DD}"/>
            </c:ext>
          </c:extLst>
        </c:ser>
        <c:dLbls>
          <c:showLegendKey val="0"/>
          <c:showVal val="0"/>
          <c:showCatName val="0"/>
          <c:showSerName val="0"/>
          <c:showPercent val="0"/>
          <c:showBubbleSize val="0"/>
        </c:dLbls>
        <c:marker val="1"/>
        <c:smooth val="0"/>
        <c:axId val="139202944"/>
        <c:axId val="139204864"/>
      </c:lineChart>
      <c:dateAx>
        <c:axId val="139202944"/>
        <c:scaling>
          <c:orientation val="minMax"/>
        </c:scaling>
        <c:delete val="1"/>
        <c:axPos val="b"/>
        <c:numFmt formatCode="ge" sourceLinked="1"/>
        <c:majorTickMark val="none"/>
        <c:minorTickMark val="none"/>
        <c:tickLblPos val="none"/>
        <c:crossAx val="139204864"/>
        <c:crosses val="autoZero"/>
        <c:auto val="1"/>
        <c:lblOffset val="100"/>
        <c:baseTimeUnit val="years"/>
      </c:dateAx>
      <c:valAx>
        <c:axId val="13920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20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20795925</c:v>
                </c:pt>
                <c:pt idx="1">
                  <c:v>20881200</c:v>
                </c:pt>
                <c:pt idx="2">
                  <c:v>20908100</c:v>
                </c:pt>
                <c:pt idx="3">
                  <c:v>21032300</c:v>
                </c:pt>
                <c:pt idx="4">
                  <c:v>21371900</c:v>
                </c:pt>
              </c:numCache>
            </c:numRef>
          </c:val>
          <c:extLst>
            <c:ext xmlns:c16="http://schemas.microsoft.com/office/drawing/2014/chart" uri="{C3380CC4-5D6E-409C-BE32-E72D297353CC}">
              <c16:uniqueId val="{00000000-605B-4D67-859A-801EC722C127}"/>
            </c:ext>
          </c:extLst>
        </c:ser>
        <c:dLbls>
          <c:showLegendKey val="0"/>
          <c:showVal val="0"/>
          <c:showCatName val="0"/>
          <c:showSerName val="0"/>
          <c:showPercent val="0"/>
          <c:showBubbleSize val="0"/>
        </c:dLbls>
        <c:gapWidth val="150"/>
        <c:axId val="139243520"/>
        <c:axId val="1392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605B-4D67-859A-801EC722C127}"/>
            </c:ext>
          </c:extLst>
        </c:ser>
        <c:dLbls>
          <c:showLegendKey val="0"/>
          <c:showVal val="0"/>
          <c:showCatName val="0"/>
          <c:showSerName val="0"/>
          <c:showPercent val="0"/>
          <c:showBubbleSize val="0"/>
        </c:dLbls>
        <c:marker val="1"/>
        <c:smooth val="0"/>
        <c:axId val="139243520"/>
        <c:axId val="139245440"/>
      </c:lineChart>
      <c:dateAx>
        <c:axId val="139243520"/>
        <c:scaling>
          <c:orientation val="minMax"/>
        </c:scaling>
        <c:delete val="1"/>
        <c:axPos val="b"/>
        <c:numFmt formatCode="ge" sourceLinked="1"/>
        <c:majorTickMark val="none"/>
        <c:minorTickMark val="none"/>
        <c:tickLblPos val="none"/>
        <c:crossAx val="139245440"/>
        <c:crosses val="autoZero"/>
        <c:auto val="1"/>
        <c:lblOffset val="100"/>
        <c:baseTimeUnit val="years"/>
      </c:dateAx>
      <c:valAx>
        <c:axId val="13924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924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15.1</c:v>
                </c:pt>
                <c:pt idx="1">
                  <c:v>15.1</c:v>
                </c:pt>
                <c:pt idx="2">
                  <c:v>15</c:v>
                </c:pt>
                <c:pt idx="3">
                  <c:v>15.7</c:v>
                </c:pt>
                <c:pt idx="4">
                  <c:v>14.7</c:v>
                </c:pt>
              </c:numCache>
            </c:numRef>
          </c:val>
          <c:extLst>
            <c:ext xmlns:c16="http://schemas.microsoft.com/office/drawing/2014/chart" uri="{C3380CC4-5D6E-409C-BE32-E72D297353CC}">
              <c16:uniqueId val="{00000000-B243-4C8A-A1B7-CF4B839C508A}"/>
            </c:ext>
          </c:extLst>
        </c:ser>
        <c:dLbls>
          <c:showLegendKey val="0"/>
          <c:showVal val="0"/>
          <c:showCatName val="0"/>
          <c:showSerName val="0"/>
          <c:showPercent val="0"/>
          <c:showBubbleSize val="0"/>
        </c:dLbls>
        <c:gapWidth val="150"/>
        <c:axId val="139287552"/>
        <c:axId val="1392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B243-4C8A-A1B7-CF4B839C508A}"/>
            </c:ext>
          </c:extLst>
        </c:ser>
        <c:dLbls>
          <c:showLegendKey val="0"/>
          <c:showVal val="0"/>
          <c:showCatName val="0"/>
          <c:showSerName val="0"/>
          <c:showPercent val="0"/>
          <c:showBubbleSize val="0"/>
        </c:dLbls>
        <c:marker val="1"/>
        <c:smooth val="0"/>
        <c:axId val="139287552"/>
        <c:axId val="139293824"/>
      </c:lineChart>
      <c:dateAx>
        <c:axId val="139287552"/>
        <c:scaling>
          <c:orientation val="minMax"/>
        </c:scaling>
        <c:delete val="1"/>
        <c:axPos val="b"/>
        <c:numFmt formatCode="ge" sourceLinked="1"/>
        <c:majorTickMark val="none"/>
        <c:minorTickMark val="none"/>
        <c:tickLblPos val="none"/>
        <c:crossAx val="139293824"/>
        <c:crosses val="autoZero"/>
        <c:auto val="1"/>
        <c:lblOffset val="100"/>
        <c:baseTimeUnit val="years"/>
      </c:dateAx>
      <c:valAx>
        <c:axId val="13929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28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61.7</c:v>
                </c:pt>
                <c:pt idx="1">
                  <c:v>59.3</c:v>
                </c:pt>
                <c:pt idx="2">
                  <c:v>62.6</c:v>
                </c:pt>
                <c:pt idx="3">
                  <c:v>63.1</c:v>
                </c:pt>
                <c:pt idx="4">
                  <c:v>66.7</c:v>
                </c:pt>
              </c:numCache>
            </c:numRef>
          </c:val>
          <c:extLst>
            <c:ext xmlns:c16="http://schemas.microsoft.com/office/drawing/2014/chart" uri="{C3380CC4-5D6E-409C-BE32-E72D297353CC}">
              <c16:uniqueId val="{00000000-0E57-4403-986B-6D248A27B763}"/>
            </c:ext>
          </c:extLst>
        </c:ser>
        <c:dLbls>
          <c:showLegendKey val="0"/>
          <c:showVal val="0"/>
          <c:showCatName val="0"/>
          <c:showSerName val="0"/>
          <c:showPercent val="0"/>
          <c:showBubbleSize val="0"/>
        </c:dLbls>
        <c:gapWidth val="150"/>
        <c:axId val="139463296"/>
        <c:axId val="1394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0E57-4403-986B-6D248A27B763}"/>
            </c:ext>
          </c:extLst>
        </c:ser>
        <c:dLbls>
          <c:showLegendKey val="0"/>
          <c:showVal val="0"/>
          <c:showCatName val="0"/>
          <c:showSerName val="0"/>
          <c:showPercent val="0"/>
          <c:showBubbleSize val="0"/>
        </c:dLbls>
        <c:marker val="1"/>
        <c:smooth val="0"/>
        <c:axId val="139463296"/>
        <c:axId val="139469568"/>
      </c:lineChart>
      <c:dateAx>
        <c:axId val="139463296"/>
        <c:scaling>
          <c:orientation val="minMax"/>
        </c:scaling>
        <c:delete val="1"/>
        <c:axPos val="b"/>
        <c:numFmt formatCode="ge" sourceLinked="1"/>
        <c:majorTickMark val="none"/>
        <c:minorTickMark val="none"/>
        <c:tickLblPos val="none"/>
        <c:crossAx val="139469568"/>
        <c:crosses val="autoZero"/>
        <c:auto val="1"/>
        <c:lblOffset val="100"/>
        <c:baseTimeUnit val="years"/>
      </c:dateAx>
      <c:valAx>
        <c:axId val="13946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46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鹿児島県肝付町　町立病院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15467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2371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169</v>
      </c>
      <c r="NN18" s="113"/>
      <c r="NO18" s="108" t="s">
        <v>38</v>
      </c>
      <c r="NP18" s="109"/>
      <c r="NQ18" s="109"/>
      <c r="NR18" s="112" t="s">
        <v>169</v>
      </c>
      <c r="NS18" s="113"/>
      <c r="NT18" s="108" t="s">
        <v>38</v>
      </c>
      <c r="NU18" s="109"/>
      <c r="NV18" s="109"/>
      <c r="NW18" s="112" t="s">
        <v>169</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103.1</v>
      </c>
      <c r="Q33" s="132"/>
      <c r="R33" s="132"/>
      <c r="S33" s="132"/>
      <c r="T33" s="132"/>
      <c r="U33" s="132"/>
      <c r="V33" s="132"/>
      <c r="W33" s="132"/>
      <c r="X33" s="132"/>
      <c r="Y33" s="132"/>
      <c r="Z33" s="132"/>
      <c r="AA33" s="132"/>
      <c r="AB33" s="132"/>
      <c r="AC33" s="132"/>
      <c r="AD33" s="133"/>
      <c r="AE33" s="131">
        <f>データ!AI7</f>
        <v>105.5</v>
      </c>
      <c r="AF33" s="132"/>
      <c r="AG33" s="132"/>
      <c r="AH33" s="132"/>
      <c r="AI33" s="132"/>
      <c r="AJ33" s="132"/>
      <c r="AK33" s="132"/>
      <c r="AL33" s="132"/>
      <c r="AM33" s="132"/>
      <c r="AN33" s="132"/>
      <c r="AO33" s="132"/>
      <c r="AP33" s="132"/>
      <c r="AQ33" s="132"/>
      <c r="AR33" s="132"/>
      <c r="AS33" s="133"/>
      <c r="AT33" s="131">
        <f>データ!AJ7</f>
        <v>102.7</v>
      </c>
      <c r="AU33" s="132"/>
      <c r="AV33" s="132"/>
      <c r="AW33" s="132"/>
      <c r="AX33" s="132"/>
      <c r="AY33" s="132"/>
      <c r="AZ33" s="132"/>
      <c r="BA33" s="132"/>
      <c r="BB33" s="132"/>
      <c r="BC33" s="132"/>
      <c r="BD33" s="132"/>
      <c r="BE33" s="132"/>
      <c r="BF33" s="132"/>
      <c r="BG33" s="132"/>
      <c r="BH33" s="133"/>
      <c r="BI33" s="131">
        <f>データ!AK7</f>
        <v>101.4</v>
      </c>
      <c r="BJ33" s="132"/>
      <c r="BK33" s="132"/>
      <c r="BL33" s="132"/>
      <c r="BM33" s="132"/>
      <c r="BN33" s="132"/>
      <c r="BO33" s="132"/>
      <c r="BP33" s="132"/>
      <c r="BQ33" s="132"/>
      <c r="BR33" s="132"/>
      <c r="BS33" s="132"/>
      <c r="BT33" s="132"/>
      <c r="BU33" s="132"/>
      <c r="BV33" s="132"/>
      <c r="BW33" s="133"/>
      <c r="BX33" s="131">
        <f>データ!AL7</f>
        <v>98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85.7</v>
      </c>
      <c r="DE33" s="132"/>
      <c r="DF33" s="132"/>
      <c r="DG33" s="132"/>
      <c r="DH33" s="132"/>
      <c r="DI33" s="132"/>
      <c r="DJ33" s="132"/>
      <c r="DK33" s="132"/>
      <c r="DL33" s="132"/>
      <c r="DM33" s="132"/>
      <c r="DN33" s="132"/>
      <c r="DO33" s="132"/>
      <c r="DP33" s="132"/>
      <c r="DQ33" s="132"/>
      <c r="DR33" s="133"/>
      <c r="DS33" s="131">
        <f>データ!AT7</f>
        <v>87.8</v>
      </c>
      <c r="DT33" s="132"/>
      <c r="DU33" s="132"/>
      <c r="DV33" s="132"/>
      <c r="DW33" s="132"/>
      <c r="DX33" s="132"/>
      <c r="DY33" s="132"/>
      <c r="DZ33" s="132"/>
      <c r="EA33" s="132"/>
      <c r="EB33" s="132"/>
      <c r="EC33" s="132"/>
      <c r="ED33" s="132"/>
      <c r="EE33" s="132"/>
      <c r="EF33" s="132"/>
      <c r="EG33" s="133"/>
      <c r="EH33" s="131">
        <f>データ!AU7</f>
        <v>84.4</v>
      </c>
      <c r="EI33" s="132"/>
      <c r="EJ33" s="132"/>
      <c r="EK33" s="132"/>
      <c r="EL33" s="132"/>
      <c r="EM33" s="132"/>
      <c r="EN33" s="132"/>
      <c r="EO33" s="132"/>
      <c r="EP33" s="132"/>
      <c r="EQ33" s="132"/>
      <c r="ER33" s="132"/>
      <c r="ES33" s="132"/>
      <c r="ET33" s="132"/>
      <c r="EU33" s="132"/>
      <c r="EV33" s="133"/>
      <c r="EW33" s="131">
        <f>データ!AV7</f>
        <v>85.7</v>
      </c>
      <c r="EX33" s="132"/>
      <c r="EY33" s="132"/>
      <c r="EZ33" s="132"/>
      <c r="FA33" s="132"/>
      <c r="FB33" s="132"/>
      <c r="FC33" s="132"/>
      <c r="FD33" s="132"/>
      <c r="FE33" s="132"/>
      <c r="FF33" s="132"/>
      <c r="FG33" s="132"/>
      <c r="FH33" s="132"/>
      <c r="FI33" s="132"/>
      <c r="FJ33" s="132"/>
      <c r="FK33" s="133"/>
      <c r="FL33" s="131">
        <f>データ!AW7</f>
        <v>82.7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34.4</v>
      </c>
      <c r="GS33" s="132"/>
      <c r="GT33" s="132"/>
      <c r="GU33" s="132"/>
      <c r="GV33" s="132"/>
      <c r="GW33" s="132"/>
      <c r="GX33" s="132"/>
      <c r="GY33" s="132"/>
      <c r="GZ33" s="132"/>
      <c r="HA33" s="132"/>
      <c r="HB33" s="132"/>
      <c r="HC33" s="132"/>
      <c r="HD33" s="132"/>
      <c r="HE33" s="132"/>
      <c r="HF33" s="133"/>
      <c r="HG33" s="131">
        <f>データ!BE7</f>
        <v>28.4</v>
      </c>
      <c r="HH33" s="132"/>
      <c r="HI33" s="132"/>
      <c r="HJ33" s="132"/>
      <c r="HK33" s="132"/>
      <c r="HL33" s="132"/>
      <c r="HM33" s="132"/>
      <c r="HN33" s="132"/>
      <c r="HO33" s="132"/>
      <c r="HP33" s="132"/>
      <c r="HQ33" s="132"/>
      <c r="HR33" s="132"/>
      <c r="HS33" s="132"/>
      <c r="HT33" s="132"/>
      <c r="HU33" s="133"/>
      <c r="HV33" s="131">
        <f>データ!BF7</f>
        <v>26.7</v>
      </c>
      <c r="HW33" s="132"/>
      <c r="HX33" s="132"/>
      <c r="HY33" s="132"/>
      <c r="HZ33" s="132"/>
      <c r="IA33" s="132"/>
      <c r="IB33" s="132"/>
      <c r="IC33" s="132"/>
      <c r="ID33" s="132"/>
      <c r="IE33" s="132"/>
      <c r="IF33" s="132"/>
      <c r="IG33" s="132"/>
      <c r="IH33" s="132"/>
      <c r="II33" s="132"/>
      <c r="IJ33" s="133"/>
      <c r="IK33" s="131">
        <f>データ!BG7</f>
        <v>23.5</v>
      </c>
      <c r="IL33" s="132"/>
      <c r="IM33" s="132"/>
      <c r="IN33" s="132"/>
      <c r="IO33" s="132"/>
      <c r="IP33" s="132"/>
      <c r="IQ33" s="132"/>
      <c r="IR33" s="132"/>
      <c r="IS33" s="132"/>
      <c r="IT33" s="132"/>
      <c r="IU33" s="132"/>
      <c r="IV33" s="132"/>
      <c r="IW33" s="132"/>
      <c r="IX33" s="132"/>
      <c r="IY33" s="133"/>
      <c r="IZ33" s="131">
        <f>データ!BH7</f>
        <v>25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88.1</v>
      </c>
      <c r="KG33" s="132"/>
      <c r="KH33" s="132"/>
      <c r="KI33" s="132"/>
      <c r="KJ33" s="132"/>
      <c r="KK33" s="132"/>
      <c r="KL33" s="132"/>
      <c r="KM33" s="132"/>
      <c r="KN33" s="132"/>
      <c r="KO33" s="132"/>
      <c r="KP33" s="132"/>
      <c r="KQ33" s="132"/>
      <c r="KR33" s="132"/>
      <c r="KS33" s="132"/>
      <c r="KT33" s="133"/>
      <c r="KU33" s="131">
        <f>データ!BP7</f>
        <v>85.9</v>
      </c>
      <c r="KV33" s="132"/>
      <c r="KW33" s="132"/>
      <c r="KX33" s="132"/>
      <c r="KY33" s="132"/>
      <c r="KZ33" s="132"/>
      <c r="LA33" s="132"/>
      <c r="LB33" s="132"/>
      <c r="LC33" s="132"/>
      <c r="LD33" s="132"/>
      <c r="LE33" s="132"/>
      <c r="LF33" s="132"/>
      <c r="LG33" s="132"/>
      <c r="LH33" s="132"/>
      <c r="LI33" s="133"/>
      <c r="LJ33" s="131">
        <f>データ!BQ7</f>
        <v>85.3</v>
      </c>
      <c r="LK33" s="132"/>
      <c r="LL33" s="132"/>
      <c r="LM33" s="132"/>
      <c r="LN33" s="132"/>
      <c r="LO33" s="132"/>
      <c r="LP33" s="132"/>
      <c r="LQ33" s="132"/>
      <c r="LR33" s="132"/>
      <c r="LS33" s="132"/>
      <c r="LT33" s="132"/>
      <c r="LU33" s="132"/>
      <c r="LV33" s="132"/>
      <c r="LW33" s="132"/>
      <c r="LX33" s="133"/>
      <c r="LY33" s="131">
        <f>データ!BR7</f>
        <v>87.2</v>
      </c>
      <c r="LZ33" s="132"/>
      <c r="MA33" s="132"/>
      <c r="MB33" s="132"/>
      <c r="MC33" s="132"/>
      <c r="MD33" s="132"/>
      <c r="ME33" s="132"/>
      <c r="MF33" s="132"/>
      <c r="MG33" s="132"/>
      <c r="MH33" s="132"/>
      <c r="MI33" s="132"/>
      <c r="MJ33" s="132"/>
      <c r="MK33" s="132"/>
      <c r="ML33" s="132"/>
      <c r="MM33" s="133"/>
      <c r="MN33" s="131">
        <f>データ!BS7</f>
        <v>85.3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172</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19811</v>
      </c>
      <c r="Q55" s="141"/>
      <c r="R55" s="141"/>
      <c r="S55" s="141"/>
      <c r="T55" s="141"/>
      <c r="U55" s="141"/>
      <c r="V55" s="141"/>
      <c r="W55" s="141"/>
      <c r="X55" s="141"/>
      <c r="Y55" s="141"/>
      <c r="Z55" s="141"/>
      <c r="AA55" s="141"/>
      <c r="AB55" s="141"/>
      <c r="AC55" s="141"/>
      <c r="AD55" s="142"/>
      <c r="AE55" s="140">
        <f>データ!CA7</f>
        <v>20217</v>
      </c>
      <c r="AF55" s="141"/>
      <c r="AG55" s="141"/>
      <c r="AH55" s="141"/>
      <c r="AI55" s="141"/>
      <c r="AJ55" s="141"/>
      <c r="AK55" s="141"/>
      <c r="AL55" s="141"/>
      <c r="AM55" s="141"/>
      <c r="AN55" s="141"/>
      <c r="AO55" s="141"/>
      <c r="AP55" s="141"/>
      <c r="AQ55" s="141"/>
      <c r="AR55" s="141"/>
      <c r="AS55" s="142"/>
      <c r="AT55" s="140">
        <f>データ!CB7</f>
        <v>19835</v>
      </c>
      <c r="AU55" s="141"/>
      <c r="AV55" s="141"/>
      <c r="AW55" s="141"/>
      <c r="AX55" s="141"/>
      <c r="AY55" s="141"/>
      <c r="AZ55" s="141"/>
      <c r="BA55" s="141"/>
      <c r="BB55" s="141"/>
      <c r="BC55" s="141"/>
      <c r="BD55" s="141"/>
      <c r="BE55" s="141"/>
      <c r="BF55" s="141"/>
      <c r="BG55" s="141"/>
      <c r="BH55" s="142"/>
      <c r="BI55" s="140">
        <f>データ!CC7</f>
        <v>20393</v>
      </c>
      <c r="BJ55" s="141"/>
      <c r="BK55" s="141"/>
      <c r="BL55" s="141"/>
      <c r="BM55" s="141"/>
      <c r="BN55" s="141"/>
      <c r="BO55" s="141"/>
      <c r="BP55" s="141"/>
      <c r="BQ55" s="141"/>
      <c r="BR55" s="141"/>
      <c r="BS55" s="141"/>
      <c r="BT55" s="141"/>
      <c r="BU55" s="141"/>
      <c r="BV55" s="141"/>
      <c r="BW55" s="142"/>
      <c r="BX55" s="140">
        <f>データ!CD7</f>
        <v>22578</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5944</v>
      </c>
      <c r="DE55" s="141"/>
      <c r="DF55" s="141"/>
      <c r="DG55" s="141"/>
      <c r="DH55" s="141"/>
      <c r="DI55" s="141"/>
      <c r="DJ55" s="141"/>
      <c r="DK55" s="141"/>
      <c r="DL55" s="141"/>
      <c r="DM55" s="141"/>
      <c r="DN55" s="141"/>
      <c r="DO55" s="141"/>
      <c r="DP55" s="141"/>
      <c r="DQ55" s="141"/>
      <c r="DR55" s="142"/>
      <c r="DS55" s="140">
        <f>データ!CL7</f>
        <v>6106</v>
      </c>
      <c r="DT55" s="141"/>
      <c r="DU55" s="141"/>
      <c r="DV55" s="141"/>
      <c r="DW55" s="141"/>
      <c r="DX55" s="141"/>
      <c r="DY55" s="141"/>
      <c r="DZ55" s="141"/>
      <c r="EA55" s="141"/>
      <c r="EB55" s="141"/>
      <c r="EC55" s="141"/>
      <c r="ED55" s="141"/>
      <c r="EE55" s="141"/>
      <c r="EF55" s="141"/>
      <c r="EG55" s="142"/>
      <c r="EH55" s="140">
        <f>データ!CM7</f>
        <v>6033</v>
      </c>
      <c r="EI55" s="141"/>
      <c r="EJ55" s="141"/>
      <c r="EK55" s="141"/>
      <c r="EL55" s="141"/>
      <c r="EM55" s="141"/>
      <c r="EN55" s="141"/>
      <c r="EO55" s="141"/>
      <c r="EP55" s="141"/>
      <c r="EQ55" s="141"/>
      <c r="ER55" s="141"/>
      <c r="ES55" s="141"/>
      <c r="ET55" s="141"/>
      <c r="EU55" s="141"/>
      <c r="EV55" s="142"/>
      <c r="EW55" s="140">
        <f>データ!CN7</f>
        <v>5978</v>
      </c>
      <c r="EX55" s="141"/>
      <c r="EY55" s="141"/>
      <c r="EZ55" s="141"/>
      <c r="FA55" s="141"/>
      <c r="FB55" s="141"/>
      <c r="FC55" s="141"/>
      <c r="FD55" s="141"/>
      <c r="FE55" s="141"/>
      <c r="FF55" s="141"/>
      <c r="FG55" s="141"/>
      <c r="FH55" s="141"/>
      <c r="FI55" s="141"/>
      <c r="FJ55" s="141"/>
      <c r="FK55" s="142"/>
      <c r="FL55" s="140">
        <f>データ!CO7</f>
        <v>6234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61.7</v>
      </c>
      <c r="GS55" s="132"/>
      <c r="GT55" s="132"/>
      <c r="GU55" s="132"/>
      <c r="GV55" s="132"/>
      <c r="GW55" s="132"/>
      <c r="GX55" s="132"/>
      <c r="GY55" s="132"/>
      <c r="GZ55" s="132"/>
      <c r="HA55" s="132"/>
      <c r="HB55" s="132"/>
      <c r="HC55" s="132"/>
      <c r="HD55" s="132"/>
      <c r="HE55" s="132"/>
      <c r="HF55" s="133"/>
      <c r="HG55" s="131">
        <f>データ!CW7</f>
        <v>59.3</v>
      </c>
      <c r="HH55" s="132"/>
      <c r="HI55" s="132"/>
      <c r="HJ55" s="132"/>
      <c r="HK55" s="132"/>
      <c r="HL55" s="132"/>
      <c r="HM55" s="132"/>
      <c r="HN55" s="132"/>
      <c r="HO55" s="132"/>
      <c r="HP55" s="132"/>
      <c r="HQ55" s="132"/>
      <c r="HR55" s="132"/>
      <c r="HS55" s="132"/>
      <c r="HT55" s="132"/>
      <c r="HU55" s="133"/>
      <c r="HV55" s="131">
        <f>データ!CX7</f>
        <v>62.6</v>
      </c>
      <c r="HW55" s="132"/>
      <c r="HX55" s="132"/>
      <c r="HY55" s="132"/>
      <c r="HZ55" s="132"/>
      <c r="IA55" s="132"/>
      <c r="IB55" s="132"/>
      <c r="IC55" s="132"/>
      <c r="ID55" s="132"/>
      <c r="IE55" s="132"/>
      <c r="IF55" s="132"/>
      <c r="IG55" s="132"/>
      <c r="IH55" s="132"/>
      <c r="II55" s="132"/>
      <c r="IJ55" s="133"/>
      <c r="IK55" s="131">
        <f>データ!CY7</f>
        <v>63.1</v>
      </c>
      <c r="IL55" s="132"/>
      <c r="IM55" s="132"/>
      <c r="IN55" s="132"/>
      <c r="IO55" s="132"/>
      <c r="IP55" s="132"/>
      <c r="IQ55" s="132"/>
      <c r="IR55" s="132"/>
      <c r="IS55" s="132"/>
      <c r="IT55" s="132"/>
      <c r="IU55" s="132"/>
      <c r="IV55" s="132"/>
      <c r="IW55" s="132"/>
      <c r="IX55" s="132"/>
      <c r="IY55" s="133"/>
      <c r="IZ55" s="131">
        <f>データ!CZ7</f>
        <v>66.7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15.1</v>
      </c>
      <c r="KG55" s="132"/>
      <c r="KH55" s="132"/>
      <c r="KI55" s="132"/>
      <c r="KJ55" s="132"/>
      <c r="KK55" s="132"/>
      <c r="KL55" s="132"/>
      <c r="KM55" s="132"/>
      <c r="KN55" s="132"/>
      <c r="KO55" s="132"/>
      <c r="KP55" s="132"/>
      <c r="KQ55" s="132"/>
      <c r="KR55" s="132"/>
      <c r="KS55" s="132"/>
      <c r="KT55" s="133"/>
      <c r="KU55" s="131">
        <f>データ!DH7</f>
        <v>15.1</v>
      </c>
      <c r="KV55" s="132"/>
      <c r="KW55" s="132"/>
      <c r="KX55" s="132"/>
      <c r="KY55" s="132"/>
      <c r="KZ55" s="132"/>
      <c r="LA55" s="132"/>
      <c r="LB55" s="132"/>
      <c r="LC55" s="132"/>
      <c r="LD55" s="132"/>
      <c r="LE55" s="132"/>
      <c r="LF55" s="132"/>
      <c r="LG55" s="132"/>
      <c r="LH55" s="132"/>
      <c r="LI55" s="133"/>
      <c r="LJ55" s="131">
        <f>データ!DI7</f>
        <v>15</v>
      </c>
      <c r="LK55" s="132"/>
      <c r="LL55" s="132"/>
      <c r="LM55" s="132"/>
      <c r="LN55" s="132"/>
      <c r="LO55" s="132"/>
      <c r="LP55" s="132"/>
      <c r="LQ55" s="132"/>
      <c r="LR55" s="132"/>
      <c r="LS55" s="132"/>
      <c r="LT55" s="132"/>
      <c r="LU55" s="132"/>
      <c r="LV55" s="132"/>
      <c r="LW55" s="132"/>
      <c r="LX55" s="133"/>
      <c r="LY55" s="131">
        <f>データ!DJ7</f>
        <v>15.7</v>
      </c>
      <c r="LZ55" s="132"/>
      <c r="MA55" s="132"/>
      <c r="MB55" s="132"/>
      <c r="MC55" s="132"/>
      <c r="MD55" s="132"/>
      <c r="ME55" s="132"/>
      <c r="MF55" s="132"/>
      <c r="MG55" s="132"/>
      <c r="MH55" s="132"/>
      <c r="MI55" s="132"/>
      <c r="MJ55" s="132"/>
      <c r="MK55" s="132"/>
      <c r="ML55" s="132"/>
      <c r="MM55" s="133"/>
      <c r="MN55" s="131">
        <f>データ!DK7</f>
        <v>14.7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24767</v>
      </c>
      <c r="Q56" s="141"/>
      <c r="R56" s="141"/>
      <c r="S56" s="141"/>
      <c r="T56" s="141"/>
      <c r="U56" s="141"/>
      <c r="V56" s="141"/>
      <c r="W56" s="141"/>
      <c r="X56" s="141"/>
      <c r="Y56" s="141"/>
      <c r="Z56" s="141"/>
      <c r="AA56" s="141"/>
      <c r="AB56" s="141"/>
      <c r="AC56" s="141"/>
      <c r="AD56" s="142"/>
      <c r="AE56" s="140">
        <f>データ!CF7</f>
        <v>25920</v>
      </c>
      <c r="AF56" s="141"/>
      <c r="AG56" s="141"/>
      <c r="AH56" s="141"/>
      <c r="AI56" s="141"/>
      <c r="AJ56" s="141"/>
      <c r="AK56" s="141"/>
      <c r="AL56" s="141"/>
      <c r="AM56" s="141"/>
      <c r="AN56" s="141"/>
      <c r="AO56" s="141"/>
      <c r="AP56" s="141"/>
      <c r="AQ56" s="141"/>
      <c r="AR56" s="141"/>
      <c r="AS56" s="142"/>
      <c r="AT56" s="140">
        <f>データ!CG7</f>
        <v>24479</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7997</v>
      </c>
      <c r="DE56" s="141"/>
      <c r="DF56" s="141"/>
      <c r="DG56" s="141"/>
      <c r="DH56" s="141"/>
      <c r="DI56" s="141"/>
      <c r="DJ56" s="141"/>
      <c r="DK56" s="141"/>
      <c r="DL56" s="141"/>
      <c r="DM56" s="141"/>
      <c r="DN56" s="141"/>
      <c r="DO56" s="141"/>
      <c r="DP56" s="141"/>
      <c r="DQ56" s="141"/>
      <c r="DR56" s="142"/>
      <c r="DS56" s="140">
        <f>データ!CQ7</f>
        <v>8159</v>
      </c>
      <c r="DT56" s="141"/>
      <c r="DU56" s="141"/>
      <c r="DV56" s="141"/>
      <c r="DW56" s="141"/>
      <c r="DX56" s="141"/>
      <c r="DY56" s="141"/>
      <c r="DZ56" s="141"/>
      <c r="EA56" s="141"/>
      <c r="EB56" s="141"/>
      <c r="EC56" s="141"/>
      <c r="ED56" s="141"/>
      <c r="EE56" s="141"/>
      <c r="EF56" s="141"/>
      <c r="EG56" s="142"/>
      <c r="EH56" s="140">
        <f>データ!CR7</f>
        <v>8000</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173</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58.8</v>
      </c>
      <c r="V79" s="153"/>
      <c r="W79" s="153"/>
      <c r="X79" s="153"/>
      <c r="Y79" s="153"/>
      <c r="Z79" s="153"/>
      <c r="AA79" s="153"/>
      <c r="AB79" s="153"/>
      <c r="AC79" s="153"/>
      <c r="AD79" s="153"/>
      <c r="AE79" s="153"/>
      <c r="AF79" s="153"/>
      <c r="AG79" s="153"/>
      <c r="AH79" s="153"/>
      <c r="AI79" s="153"/>
      <c r="AJ79" s="153"/>
      <c r="AK79" s="153"/>
      <c r="AL79" s="153"/>
      <c r="AM79" s="153"/>
      <c r="AN79" s="153">
        <f>データ!DS7</f>
        <v>61.2</v>
      </c>
      <c r="AO79" s="153"/>
      <c r="AP79" s="153"/>
      <c r="AQ79" s="153"/>
      <c r="AR79" s="153"/>
      <c r="AS79" s="153"/>
      <c r="AT79" s="153"/>
      <c r="AU79" s="153"/>
      <c r="AV79" s="153"/>
      <c r="AW79" s="153"/>
      <c r="AX79" s="153"/>
      <c r="AY79" s="153"/>
      <c r="AZ79" s="153"/>
      <c r="BA79" s="153"/>
      <c r="BB79" s="153"/>
      <c r="BC79" s="153"/>
      <c r="BD79" s="153"/>
      <c r="BE79" s="153"/>
      <c r="BF79" s="153"/>
      <c r="BG79" s="153">
        <f>データ!DT7</f>
        <v>63.4</v>
      </c>
      <c r="BH79" s="153"/>
      <c r="BI79" s="153"/>
      <c r="BJ79" s="153"/>
      <c r="BK79" s="153"/>
      <c r="BL79" s="153"/>
      <c r="BM79" s="153"/>
      <c r="BN79" s="153"/>
      <c r="BO79" s="153"/>
      <c r="BP79" s="153"/>
      <c r="BQ79" s="153"/>
      <c r="BR79" s="153"/>
      <c r="BS79" s="153"/>
      <c r="BT79" s="153"/>
      <c r="BU79" s="153"/>
      <c r="BV79" s="153"/>
      <c r="BW79" s="153"/>
      <c r="BX79" s="153"/>
      <c r="BY79" s="153"/>
      <c r="BZ79" s="153">
        <f>データ!DU7</f>
        <v>61.9</v>
      </c>
      <c r="CA79" s="153"/>
      <c r="CB79" s="153"/>
      <c r="CC79" s="153"/>
      <c r="CD79" s="153"/>
      <c r="CE79" s="153"/>
      <c r="CF79" s="153"/>
      <c r="CG79" s="153"/>
      <c r="CH79" s="153"/>
      <c r="CI79" s="153"/>
      <c r="CJ79" s="153"/>
      <c r="CK79" s="153"/>
      <c r="CL79" s="153"/>
      <c r="CM79" s="153"/>
      <c r="CN79" s="153"/>
      <c r="CO79" s="153"/>
      <c r="CP79" s="153"/>
      <c r="CQ79" s="153"/>
      <c r="CR79" s="153"/>
      <c r="CS79" s="153">
        <f>データ!DV7</f>
        <v>62.1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77.2</v>
      </c>
      <c r="EP79" s="153"/>
      <c r="EQ79" s="153"/>
      <c r="ER79" s="153"/>
      <c r="ES79" s="153"/>
      <c r="ET79" s="153"/>
      <c r="EU79" s="153"/>
      <c r="EV79" s="153"/>
      <c r="EW79" s="153"/>
      <c r="EX79" s="153"/>
      <c r="EY79" s="153"/>
      <c r="EZ79" s="153"/>
      <c r="FA79" s="153"/>
      <c r="FB79" s="153"/>
      <c r="FC79" s="153"/>
      <c r="FD79" s="153"/>
      <c r="FE79" s="153"/>
      <c r="FF79" s="153"/>
      <c r="FG79" s="153"/>
      <c r="FH79" s="153">
        <f>データ!ED7</f>
        <v>80.2</v>
      </c>
      <c r="FI79" s="153"/>
      <c r="FJ79" s="153"/>
      <c r="FK79" s="153"/>
      <c r="FL79" s="153"/>
      <c r="FM79" s="153"/>
      <c r="FN79" s="153"/>
      <c r="FO79" s="153"/>
      <c r="FP79" s="153"/>
      <c r="FQ79" s="153"/>
      <c r="FR79" s="153"/>
      <c r="FS79" s="153"/>
      <c r="FT79" s="153"/>
      <c r="FU79" s="153"/>
      <c r="FV79" s="153"/>
      <c r="FW79" s="153"/>
      <c r="FX79" s="153"/>
      <c r="FY79" s="153"/>
      <c r="FZ79" s="153"/>
      <c r="GA79" s="153">
        <f>データ!EE7</f>
        <v>82.2</v>
      </c>
      <c r="GB79" s="153"/>
      <c r="GC79" s="153"/>
      <c r="GD79" s="153"/>
      <c r="GE79" s="153"/>
      <c r="GF79" s="153"/>
      <c r="GG79" s="153"/>
      <c r="GH79" s="153"/>
      <c r="GI79" s="153"/>
      <c r="GJ79" s="153"/>
      <c r="GK79" s="153"/>
      <c r="GL79" s="153"/>
      <c r="GM79" s="153"/>
      <c r="GN79" s="153"/>
      <c r="GO79" s="153"/>
      <c r="GP79" s="153"/>
      <c r="GQ79" s="153"/>
      <c r="GR79" s="153"/>
      <c r="GS79" s="153"/>
      <c r="GT79" s="153">
        <f>データ!EF7</f>
        <v>70.400000000000006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68.5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20795925</v>
      </c>
      <c r="JK79" s="154"/>
      <c r="JL79" s="154"/>
      <c r="JM79" s="154"/>
      <c r="JN79" s="154"/>
      <c r="JO79" s="154"/>
      <c r="JP79" s="154"/>
      <c r="JQ79" s="154"/>
      <c r="JR79" s="154"/>
      <c r="JS79" s="154"/>
      <c r="JT79" s="154"/>
      <c r="JU79" s="154"/>
      <c r="JV79" s="154"/>
      <c r="JW79" s="154"/>
      <c r="JX79" s="154"/>
      <c r="JY79" s="154"/>
      <c r="JZ79" s="154"/>
      <c r="KA79" s="154"/>
      <c r="KB79" s="154"/>
      <c r="KC79" s="154">
        <f>データ!EO7</f>
        <v>20881200</v>
      </c>
      <c r="KD79" s="154"/>
      <c r="KE79" s="154"/>
      <c r="KF79" s="154"/>
      <c r="KG79" s="154"/>
      <c r="KH79" s="154"/>
      <c r="KI79" s="154"/>
      <c r="KJ79" s="154"/>
      <c r="KK79" s="154"/>
      <c r="KL79" s="154"/>
      <c r="KM79" s="154"/>
      <c r="KN79" s="154"/>
      <c r="KO79" s="154"/>
      <c r="KP79" s="154"/>
      <c r="KQ79" s="154"/>
      <c r="KR79" s="154"/>
      <c r="KS79" s="154"/>
      <c r="KT79" s="154"/>
      <c r="KU79" s="154"/>
      <c r="KV79" s="154">
        <f>データ!EP7</f>
        <v>20908100</v>
      </c>
      <c r="KW79" s="154"/>
      <c r="KX79" s="154"/>
      <c r="KY79" s="154"/>
      <c r="KZ79" s="154"/>
      <c r="LA79" s="154"/>
      <c r="LB79" s="154"/>
      <c r="LC79" s="154"/>
      <c r="LD79" s="154"/>
      <c r="LE79" s="154"/>
      <c r="LF79" s="154"/>
      <c r="LG79" s="154"/>
      <c r="LH79" s="154"/>
      <c r="LI79" s="154"/>
      <c r="LJ79" s="154"/>
      <c r="LK79" s="154"/>
      <c r="LL79" s="154"/>
      <c r="LM79" s="154"/>
      <c r="LN79" s="154"/>
      <c r="LO79" s="154">
        <f>データ!EQ7</f>
        <v>21032300</v>
      </c>
      <c r="LP79" s="154"/>
      <c r="LQ79" s="154"/>
      <c r="LR79" s="154"/>
      <c r="LS79" s="154"/>
      <c r="LT79" s="154"/>
      <c r="LU79" s="154"/>
      <c r="LV79" s="154"/>
      <c r="LW79" s="154"/>
      <c r="LX79" s="154"/>
      <c r="LY79" s="154"/>
      <c r="LZ79" s="154"/>
      <c r="MA79" s="154"/>
      <c r="MB79" s="154"/>
      <c r="MC79" s="154"/>
      <c r="MD79" s="154"/>
      <c r="ME79" s="154"/>
      <c r="MF79" s="154"/>
      <c r="MG79" s="154"/>
      <c r="MH79" s="154">
        <f>データ!ER7</f>
        <v>21371900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47.3</v>
      </c>
      <c r="V80" s="153"/>
      <c r="W80" s="153"/>
      <c r="X80" s="153"/>
      <c r="Y80" s="153"/>
      <c r="Z80" s="153"/>
      <c r="AA80" s="153"/>
      <c r="AB80" s="153"/>
      <c r="AC80" s="153"/>
      <c r="AD80" s="153"/>
      <c r="AE80" s="153"/>
      <c r="AF80" s="153"/>
      <c r="AG80" s="153"/>
      <c r="AH80" s="153"/>
      <c r="AI80" s="153"/>
      <c r="AJ80" s="153"/>
      <c r="AK80" s="153"/>
      <c r="AL80" s="153"/>
      <c r="AM80" s="153"/>
      <c r="AN80" s="153">
        <f>データ!DX7</f>
        <v>50.2</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66.7</v>
      </c>
      <c r="EP80" s="153"/>
      <c r="EQ80" s="153"/>
      <c r="ER80" s="153"/>
      <c r="ES80" s="153"/>
      <c r="ET80" s="153"/>
      <c r="EU80" s="153"/>
      <c r="EV80" s="153"/>
      <c r="EW80" s="153"/>
      <c r="EX80" s="153"/>
      <c r="EY80" s="153"/>
      <c r="EZ80" s="153"/>
      <c r="FA80" s="153"/>
      <c r="FB80" s="153"/>
      <c r="FC80" s="153"/>
      <c r="FD80" s="153"/>
      <c r="FE80" s="153"/>
      <c r="FF80" s="153"/>
      <c r="FG80" s="153"/>
      <c r="FH80" s="153">
        <f>データ!EI7</f>
        <v>67.2</v>
      </c>
      <c r="FI80" s="153"/>
      <c r="FJ80" s="153"/>
      <c r="FK80" s="153"/>
      <c r="FL80" s="153"/>
      <c r="FM80" s="153"/>
      <c r="FN80" s="153"/>
      <c r="FO80" s="153"/>
      <c r="FP80" s="153"/>
      <c r="FQ80" s="153"/>
      <c r="FR80" s="153"/>
      <c r="FS80" s="153"/>
      <c r="FT80" s="153"/>
      <c r="FU80" s="153"/>
      <c r="FV80" s="153"/>
      <c r="FW80" s="153"/>
      <c r="FX80" s="153"/>
      <c r="FY80" s="153"/>
      <c r="FZ80" s="153"/>
      <c r="GA80" s="153">
        <f>データ!EJ7</f>
        <v>70.5</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37994115</v>
      </c>
      <c r="JK80" s="154"/>
      <c r="JL80" s="154"/>
      <c r="JM80" s="154"/>
      <c r="JN80" s="154"/>
      <c r="JO80" s="154"/>
      <c r="JP80" s="154"/>
      <c r="JQ80" s="154"/>
      <c r="JR80" s="154"/>
      <c r="JS80" s="154"/>
      <c r="JT80" s="154"/>
      <c r="JU80" s="154"/>
      <c r="JV80" s="154"/>
      <c r="JW80" s="154"/>
      <c r="JX80" s="154"/>
      <c r="JY80" s="154"/>
      <c r="JZ80" s="154"/>
      <c r="KA80" s="154"/>
      <c r="KB80" s="154"/>
      <c r="KC80" s="154">
        <f>データ!ET7</f>
        <v>42228890</v>
      </c>
      <c r="KD80" s="154"/>
      <c r="KE80" s="154"/>
      <c r="KF80" s="154"/>
      <c r="KG80" s="154"/>
      <c r="KH80" s="154"/>
      <c r="KI80" s="154"/>
      <c r="KJ80" s="154"/>
      <c r="KK80" s="154"/>
      <c r="KL80" s="154"/>
      <c r="KM80" s="154"/>
      <c r="KN80" s="154"/>
      <c r="KO80" s="154"/>
      <c r="KP80" s="154"/>
      <c r="KQ80" s="154"/>
      <c r="KR80" s="154"/>
      <c r="KS80" s="154"/>
      <c r="KT80" s="154"/>
      <c r="KU80" s="154"/>
      <c r="KV80" s="154">
        <f>データ!EU7</f>
        <v>41785853</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C56OcphKAZ04uh3/GSxJzVtcwpWxTwRaUSDvf+m+5IDKgJHD9ayWgO4vA2yxCRjtijW3CnWtu2W3+ymuO0Q7Q==" saltValue="+rsgQIDWV259GBRfkxoo7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464929</v>
      </c>
      <c r="D6" s="65">
        <f t="shared" si="2"/>
        <v>46</v>
      </c>
      <c r="E6" s="65">
        <f t="shared" si="2"/>
        <v>6</v>
      </c>
      <c r="F6" s="65">
        <f t="shared" si="2"/>
        <v>0</v>
      </c>
      <c r="G6" s="65">
        <f t="shared" si="2"/>
        <v>1</v>
      </c>
      <c r="H6" s="157" t="str">
        <f>IF(H8&lt;&gt;I8,H8,"")&amp;IF(I8&lt;&gt;J8,I8,"")&amp;"　"&amp;J8</f>
        <v>鹿児島県肝付町　町立病院</v>
      </c>
      <c r="I6" s="158"/>
      <c r="J6" s="159"/>
      <c r="K6" s="65" t="str">
        <f t="shared" si="2"/>
        <v>当然財務</v>
      </c>
      <c r="L6" s="65" t="str">
        <f t="shared" si="2"/>
        <v>病院事業</v>
      </c>
      <c r="M6" s="65" t="str">
        <f t="shared" si="2"/>
        <v>一般病院</v>
      </c>
      <c r="N6" s="65" t="str">
        <f>N8</f>
        <v>50床未満</v>
      </c>
      <c r="O6" s="65" t="str">
        <f>O8</f>
        <v>非設置</v>
      </c>
      <c r="P6" s="65" t="str">
        <f>P8</f>
        <v>直営</v>
      </c>
      <c r="Q6" s="66">
        <f t="shared" ref="Q6:AG6" si="3">Q8</f>
        <v>5</v>
      </c>
      <c r="R6" s="65" t="str">
        <f t="shared" si="3"/>
        <v>-</v>
      </c>
      <c r="S6" s="65" t="str">
        <f t="shared" si="3"/>
        <v>ド 訓</v>
      </c>
      <c r="T6" s="65" t="str">
        <f t="shared" si="3"/>
        <v>救</v>
      </c>
      <c r="U6" s="66">
        <f>U8</f>
        <v>15467</v>
      </c>
      <c r="V6" s="66">
        <f>V8</f>
        <v>2371</v>
      </c>
      <c r="W6" s="65" t="str">
        <f>W8</f>
        <v>第１種該当</v>
      </c>
      <c r="X6" s="65" t="str">
        <f t="shared" si="3"/>
        <v>１５：１</v>
      </c>
      <c r="Y6" s="66">
        <f t="shared" si="3"/>
        <v>40</v>
      </c>
      <c r="Z6" s="66" t="str">
        <f t="shared" si="3"/>
        <v>-</v>
      </c>
      <c r="AA6" s="66" t="str">
        <f t="shared" si="3"/>
        <v>-</v>
      </c>
      <c r="AB6" s="66" t="str">
        <f t="shared" si="3"/>
        <v>-</v>
      </c>
      <c r="AC6" s="66" t="str">
        <f t="shared" si="3"/>
        <v>-</v>
      </c>
      <c r="AD6" s="66">
        <f t="shared" si="3"/>
        <v>40</v>
      </c>
      <c r="AE6" s="66">
        <f t="shared" si="3"/>
        <v>40</v>
      </c>
      <c r="AF6" s="66" t="str">
        <f t="shared" si="3"/>
        <v>-</v>
      </c>
      <c r="AG6" s="66">
        <f t="shared" si="3"/>
        <v>40</v>
      </c>
      <c r="AH6" s="67">
        <f>IF(AH8="-",NA(),AH8)</f>
        <v>103.1</v>
      </c>
      <c r="AI6" s="67">
        <f t="shared" ref="AI6:AQ6" si="4">IF(AI8="-",NA(),AI8)</f>
        <v>105.5</v>
      </c>
      <c r="AJ6" s="67">
        <f t="shared" si="4"/>
        <v>102.7</v>
      </c>
      <c r="AK6" s="67">
        <f t="shared" si="4"/>
        <v>101.4</v>
      </c>
      <c r="AL6" s="67">
        <f t="shared" si="4"/>
        <v>98</v>
      </c>
      <c r="AM6" s="67">
        <f t="shared" si="4"/>
        <v>96.5</v>
      </c>
      <c r="AN6" s="67">
        <f t="shared" si="4"/>
        <v>97.7</v>
      </c>
      <c r="AO6" s="67">
        <f t="shared" si="4"/>
        <v>96.2</v>
      </c>
      <c r="AP6" s="67">
        <f t="shared" si="4"/>
        <v>94.8</v>
      </c>
      <c r="AQ6" s="67">
        <f t="shared" si="4"/>
        <v>96.1</v>
      </c>
      <c r="AR6" s="67" t="str">
        <f>IF(AR8="-","【-】","【"&amp;SUBSTITUTE(TEXT(AR8,"#,##0.0"),"-","△")&amp;"】")</f>
        <v>【98.8】</v>
      </c>
      <c r="AS6" s="67">
        <f>IF(AS8="-",NA(),AS8)</f>
        <v>85.7</v>
      </c>
      <c r="AT6" s="67">
        <f t="shared" ref="AT6:BB6" si="5">IF(AT8="-",NA(),AT8)</f>
        <v>87.8</v>
      </c>
      <c r="AU6" s="67">
        <f t="shared" si="5"/>
        <v>84.4</v>
      </c>
      <c r="AV6" s="67">
        <f t="shared" si="5"/>
        <v>85.7</v>
      </c>
      <c r="AW6" s="67">
        <f t="shared" si="5"/>
        <v>82.7</v>
      </c>
      <c r="AX6" s="67">
        <f t="shared" si="5"/>
        <v>70.5</v>
      </c>
      <c r="AY6" s="67">
        <f t="shared" si="5"/>
        <v>72.2</v>
      </c>
      <c r="AZ6" s="67">
        <f t="shared" si="5"/>
        <v>69.5</v>
      </c>
      <c r="BA6" s="67">
        <f t="shared" si="5"/>
        <v>67.7</v>
      </c>
      <c r="BB6" s="67">
        <f t="shared" si="5"/>
        <v>66.8</v>
      </c>
      <c r="BC6" s="67" t="str">
        <f>IF(BC8="-","【-】","【"&amp;SUBSTITUTE(TEXT(BC8,"#,##0.0"),"-","△")&amp;"】")</f>
        <v>【89.7】</v>
      </c>
      <c r="BD6" s="67">
        <f>IF(BD8="-",NA(),BD8)</f>
        <v>34.4</v>
      </c>
      <c r="BE6" s="67">
        <f t="shared" ref="BE6:BM6" si="6">IF(BE8="-",NA(),BE8)</f>
        <v>28.4</v>
      </c>
      <c r="BF6" s="67">
        <f t="shared" si="6"/>
        <v>26.7</v>
      </c>
      <c r="BG6" s="67">
        <f t="shared" si="6"/>
        <v>23.5</v>
      </c>
      <c r="BH6" s="67">
        <f t="shared" si="6"/>
        <v>25</v>
      </c>
      <c r="BI6" s="67">
        <f t="shared" si="6"/>
        <v>154.80000000000001</v>
      </c>
      <c r="BJ6" s="67">
        <f t="shared" si="6"/>
        <v>139.9</v>
      </c>
      <c r="BK6" s="67">
        <f t="shared" si="6"/>
        <v>156.6</v>
      </c>
      <c r="BL6" s="67">
        <f t="shared" si="6"/>
        <v>106</v>
      </c>
      <c r="BM6" s="67">
        <f t="shared" si="6"/>
        <v>118.7</v>
      </c>
      <c r="BN6" s="67" t="str">
        <f>IF(BN8="-","【-】","【"&amp;SUBSTITUTE(TEXT(BN8,"#,##0.0"),"-","△")&amp;"】")</f>
        <v>【64.1】</v>
      </c>
      <c r="BO6" s="67">
        <f>IF(BO8="-",NA(),BO8)</f>
        <v>88.1</v>
      </c>
      <c r="BP6" s="67">
        <f t="shared" ref="BP6:BX6" si="7">IF(BP8="-",NA(),BP8)</f>
        <v>85.9</v>
      </c>
      <c r="BQ6" s="67">
        <f t="shared" si="7"/>
        <v>85.3</v>
      </c>
      <c r="BR6" s="67">
        <f t="shared" si="7"/>
        <v>87.2</v>
      </c>
      <c r="BS6" s="67">
        <f t="shared" si="7"/>
        <v>85.3</v>
      </c>
      <c r="BT6" s="67">
        <f t="shared" si="7"/>
        <v>63.9</v>
      </c>
      <c r="BU6" s="67">
        <f t="shared" si="7"/>
        <v>64.900000000000006</v>
      </c>
      <c r="BV6" s="67">
        <f t="shared" si="7"/>
        <v>63.4</v>
      </c>
      <c r="BW6" s="67">
        <f t="shared" si="7"/>
        <v>62.3</v>
      </c>
      <c r="BX6" s="67">
        <f t="shared" si="7"/>
        <v>59.4</v>
      </c>
      <c r="BY6" s="67" t="str">
        <f>IF(BY8="-","【-】","【"&amp;SUBSTITUTE(TEXT(BY8,"#,##0.0"),"-","△")&amp;"】")</f>
        <v>【74.9】</v>
      </c>
      <c r="BZ6" s="68">
        <f>IF(BZ8="-",NA(),BZ8)</f>
        <v>19811</v>
      </c>
      <c r="CA6" s="68">
        <f t="shared" ref="CA6:CI6" si="8">IF(CA8="-",NA(),CA8)</f>
        <v>20217</v>
      </c>
      <c r="CB6" s="68">
        <f t="shared" si="8"/>
        <v>19835</v>
      </c>
      <c r="CC6" s="68">
        <f t="shared" si="8"/>
        <v>20393</v>
      </c>
      <c r="CD6" s="68">
        <f t="shared" si="8"/>
        <v>22578</v>
      </c>
      <c r="CE6" s="68">
        <f t="shared" si="8"/>
        <v>24767</v>
      </c>
      <c r="CF6" s="68">
        <f t="shared" si="8"/>
        <v>25920</v>
      </c>
      <c r="CG6" s="68">
        <f t="shared" si="8"/>
        <v>24479</v>
      </c>
      <c r="CH6" s="68">
        <f t="shared" si="8"/>
        <v>25136</v>
      </c>
      <c r="CI6" s="68">
        <f t="shared" si="8"/>
        <v>26485</v>
      </c>
      <c r="CJ6" s="67" t="str">
        <f>IF(CJ8="-","【-】","【"&amp;SUBSTITUTE(TEXT(CJ8,"#,##0"),"-","△")&amp;"】")</f>
        <v>【52,412】</v>
      </c>
      <c r="CK6" s="68">
        <f>IF(CK8="-",NA(),CK8)</f>
        <v>5944</v>
      </c>
      <c r="CL6" s="68">
        <f t="shared" ref="CL6:CT6" si="9">IF(CL8="-",NA(),CL8)</f>
        <v>6106</v>
      </c>
      <c r="CM6" s="68">
        <f t="shared" si="9"/>
        <v>6033</v>
      </c>
      <c r="CN6" s="68">
        <f t="shared" si="9"/>
        <v>5978</v>
      </c>
      <c r="CO6" s="68">
        <f t="shared" si="9"/>
        <v>6234</v>
      </c>
      <c r="CP6" s="68">
        <f t="shared" si="9"/>
        <v>7997</v>
      </c>
      <c r="CQ6" s="68">
        <f t="shared" si="9"/>
        <v>8159</v>
      </c>
      <c r="CR6" s="68">
        <f t="shared" si="9"/>
        <v>8000</v>
      </c>
      <c r="CS6" s="68">
        <f t="shared" si="9"/>
        <v>8023</v>
      </c>
      <c r="CT6" s="68">
        <f t="shared" si="9"/>
        <v>8109</v>
      </c>
      <c r="CU6" s="67" t="str">
        <f>IF(CU8="-","【-】","【"&amp;SUBSTITUTE(TEXT(CU8,"#,##0"),"-","△")&amp;"】")</f>
        <v>【14,708】</v>
      </c>
      <c r="CV6" s="67">
        <f>IF(CV8="-",NA(),CV8)</f>
        <v>61.7</v>
      </c>
      <c r="CW6" s="67">
        <f t="shared" ref="CW6:DE6" si="10">IF(CW8="-",NA(),CW8)</f>
        <v>59.3</v>
      </c>
      <c r="CX6" s="67">
        <f t="shared" si="10"/>
        <v>62.6</v>
      </c>
      <c r="CY6" s="67">
        <f t="shared" si="10"/>
        <v>63.1</v>
      </c>
      <c r="CZ6" s="67">
        <f t="shared" si="10"/>
        <v>66.7</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15.1</v>
      </c>
      <c r="DH6" s="67">
        <f t="shared" ref="DH6:DP6" si="11">IF(DH8="-",NA(),DH8)</f>
        <v>15.1</v>
      </c>
      <c r="DI6" s="67">
        <f t="shared" si="11"/>
        <v>15</v>
      </c>
      <c r="DJ6" s="67">
        <f t="shared" si="11"/>
        <v>15.7</v>
      </c>
      <c r="DK6" s="67">
        <f t="shared" si="11"/>
        <v>14.7</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58.8</v>
      </c>
      <c r="DS6" s="67">
        <f t="shared" ref="DS6:EA6" si="12">IF(DS8="-",NA(),DS8)</f>
        <v>61.2</v>
      </c>
      <c r="DT6" s="67">
        <f t="shared" si="12"/>
        <v>63.4</v>
      </c>
      <c r="DU6" s="67">
        <f t="shared" si="12"/>
        <v>61.9</v>
      </c>
      <c r="DV6" s="67">
        <f t="shared" si="12"/>
        <v>62.1</v>
      </c>
      <c r="DW6" s="67">
        <f t="shared" si="12"/>
        <v>47.3</v>
      </c>
      <c r="DX6" s="67">
        <f t="shared" si="12"/>
        <v>50.2</v>
      </c>
      <c r="DY6" s="67">
        <f t="shared" si="12"/>
        <v>52.7</v>
      </c>
      <c r="DZ6" s="67">
        <f t="shared" si="12"/>
        <v>52.8</v>
      </c>
      <c r="EA6" s="67">
        <f t="shared" si="12"/>
        <v>54.2</v>
      </c>
      <c r="EB6" s="67" t="str">
        <f>IF(EB8="-","【-】","【"&amp;SUBSTITUTE(TEXT(EB8,"#,##0.0"),"-","△")&amp;"】")</f>
        <v>【52.5】</v>
      </c>
      <c r="EC6" s="67">
        <f>IF(EC8="-",NA(),EC8)</f>
        <v>77.2</v>
      </c>
      <c r="ED6" s="67">
        <f t="shared" ref="ED6:EL6" si="13">IF(ED8="-",NA(),ED8)</f>
        <v>80.2</v>
      </c>
      <c r="EE6" s="67">
        <f t="shared" si="13"/>
        <v>82.2</v>
      </c>
      <c r="EF6" s="67">
        <f t="shared" si="13"/>
        <v>70.400000000000006</v>
      </c>
      <c r="EG6" s="67">
        <f t="shared" si="13"/>
        <v>68.5</v>
      </c>
      <c r="EH6" s="67">
        <f t="shared" si="13"/>
        <v>66.7</v>
      </c>
      <c r="EI6" s="67">
        <f t="shared" si="13"/>
        <v>67.2</v>
      </c>
      <c r="EJ6" s="67">
        <f t="shared" si="13"/>
        <v>70.5</v>
      </c>
      <c r="EK6" s="67">
        <f t="shared" si="13"/>
        <v>68.900000000000006</v>
      </c>
      <c r="EL6" s="67">
        <f t="shared" si="13"/>
        <v>70.2</v>
      </c>
      <c r="EM6" s="67" t="str">
        <f>IF(EM8="-","【-】","【"&amp;SUBSTITUTE(TEXT(EM8,"#,##0.0"),"-","△")&amp;"】")</f>
        <v>【68.8】</v>
      </c>
      <c r="EN6" s="68">
        <f>IF(EN8="-",NA(),EN8)</f>
        <v>20795925</v>
      </c>
      <c r="EO6" s="68">
        <f t="shared" ref="EO6:EW6" si="14">IF(EO8="-",NA(),EO8)</f>
        <v>20881200</v>
      </c>
      <c r="EP6" s="68">
        <f t="shared" si="14"/>
        <v>20908100</v>
      </c>
      <c r="EQ6" s="68">
        <f t="shared" si="14"/>
        <v>21032300</v>
      </c>
      <c r="ER6" s="68">
        <f t="shared" si="14"/>
        <v>21371900</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150</v>
      </c>
      <c r="B7" s="65">
        <f t="shared" ref="B7:AG7" si="15">B8</f>
        <v>2018</v>
      </c>
      <c r="C7" s="65">
        <f t="shared" si="15"/>
        <v>464929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5</v>
      </c>
      <c r="R7" s="65" t="str">
        <f t="shared" si="15"/>
        <v>-</v>
      </c>
      <c r="S7" s="65" t="str">
        <f t="shared" si="15"/>
        <v>ド 訓</v>
      </c>
      <c r="T7" s="65" t="str">
        <f t="shared" si="15"/>
        <v>救</v>
      </c>
      <c r="U7" s="66">
        <f>U8</f>
        <v>15467</v>
      </c>
      <c r="V7" s="66">
        <f>V8</f>
        <v>2371</v>
      </c>
      <c r="W7" s="65" t="str">
        <f>W8</f>
        <v>第１種該当</v>
      </c>
      <c r="X7" s="65" t="str">
        <f t="shared" si="15"/>
        <v>１５：１</v>
      </c>
      <c r="Y7" s="66">
        <f t="shared" si="15"/>
        <v>40</v>
      </c>
      <c r="Z7" s="66" t="str">
        <f t="shared" si="15"/>
        <v>-</v>
      </c>
      <c r="AA7" s="66" t="str">
        <f t="shared" si="15"/>
        <v>-</v>
      </c>
      <c r="AB7" s="66" t="str">
        <f t="shared" si="15"/>
        <v>-</v>
      </c>
      <c r="AC7" s="66" t="str">
        <f t="shared" si="15"/>
        <v>-</v>
      </c>
      <c r="AD7" s="66">
        <f t="shared" si="15"/>
        <v>40</v>
      </c>
      <c r="AE7" s="66">
        <f t="shared" si="15"/>
        <v>40</v>
      </c>
      <c r="AF7" s="66" t="str">
        <f t="shared" si="15"/>
        <v>-</v>
      </c>
      <c r="AG7" s="66">
        <f t="shared" si="15"/>
        <v>40</v>
      </c>
      <c r="AH7" s="67">
        <f>AH8</f>
        <v>103.1</v>
      </c>
      <c r="AI7" s="67">
        <f t="shared" ref="AI7:AQ7" si="16">AI8</f>
        <v>105.5</v>
      </c>
      <c r="AJ7" s="67">
        <f t="shared" si="16"/>
        <v>102.7</v>
      </c>
      <c r="AK7" s="67">
        <f t="shared" si="16"/>
        <v>101.4</v>
      </c>
      <c r="AL7" s="67">
        <f t="shared" si="16"/>
        <v>98</v>
      </c>
      <c r="AM7" s="67">
        <f t="shared" si="16"/>
        <v>96.5</v>
      </c>
      <c r="AN7" s="67">
        <f t="shared" si="16"/>
        <v>97.7</v>
      </c>
      <c r="AO7" s="67">
        <f t="shared" si="16"/>
        <v>96.2</v>
      </c>
      <c r="AP7" s="67">
        <f t="shared" si="16"/>
        <v>94.8</v>
      </c>
      <c r="AQ7" s="67">
        <f t="shared" si="16"/>
        <v>96.1</v>
      </c>
      <c r="AR7" s="67"/>
      <c r="AS7" s="67">
        <f>AS8</f>
        <v>85.7</v>
      </c>
      <c r="AT7" s="67">
        <f t="shared" ref="AT7:BB7" si="17">AT8</f>
        <v>87.8</v>
      </c>
      <c r="AU7" s="67">
        <f t="shared" si="17"/>
        <v>84.4</v>
      </c>
      <c r="AV7" s="67">
        <f t="shared" si="17"/>
        <v>85.7</v>
      </c>
      <c r="AW7" s="67">
        <f t="shared" si="17"/>
        <v>82.7</v>
      </c>
      <c r="AX7" s="67">
        <f t="shared" si="17"/>
        <v>70.5</v>
      </c>
      <c r="AY7" s="67">
        <f t="shared" si="17"/>
        <v>72.2</v>
      </c>
      <c r="AZ7" s="67">
        <f t="shared" si="17"/>
        <v>69.5</v>
      </c>
      <c r="BA7" s="67">
        <f t="shared" si="17"/>
        <v>67.7</v>
      </c>
      <c r="BB7" s="67">
        <f t="shared" si="17"/>
        <v>66.8</v>
      </c>
      <c r="BC7" s="67"/>
      <c r="BD7" s="67">
        <f>BD8</f>
        <v>34.4</v>
      </c>
      <c r="BE7" s="67">
        <f t="shared" ref="BE7:BM7" si="18">BE8</f>
        <v>28.4</v>
      </c>
      <c r="BF7" s="67">
        <f t="shared" si="18"/>
        <v>26.7</v>
      </c>
      <c r="BG7" s="67">
        <f t="shared" si="18"/>
        <v>23.5</v>
      </c>
      <c r="BH7" s="67">
        <f t="shared" si="18"/>
        <v>25</v>
      </c>
      <c r="BI7" s="67">
        <f t="shared" si="18"/>
        <v>154.80000000000001</v>
      </c>
      <c r="BJ7" s="67">
        <f t="shared" si="18"/>
        <v>139.9</v>
      </c>
      <c r="BK7" s="67">
        <f t="shared" si="18"/>
        <v>156.6</v>
      </c>
      <c r="BL7" s="67">
        <f t="shared" si="18"/>
        <v>106</v>
      </c>
      <c r="BM7" s="67">
        <f t="shared" si="18"/>
        <v>118.7</v>
      </c>
      <c r="BN7" s="67"/>
      <c r="BO7" s="67">
        <f>BO8</f>
        <v>88.1</v>
      </c>
      <c r="BP7" s="67">
        <f t="shared" ref="BP7:BX7" si="19">BP8</f>
        <v>85.9</v>
      </c>
      <c r="BQ7" s="67">
        <f t="shared" si="19"/>
        <v>85.3</v>
      </c>
      <c r="BR7" s="67">
        <f t="shared" si="19"/>
        <v>87.2</v>
      </c>
      <c r="BS7" s="67">
        <f t="shared" si="19"/>
        <v>85.3</v>
      </c>
      <c r="BT7" s="67">
        <f t="shared" si="19"/>
        <v>63.9</v>
      </c>
      <c r="BU7" s="67">
        <f t="shared" si="19"/>
        <v>64.900000000000006</v>
      </c>
      <c r="BV7" s="67">
        <f t="shared" si="19"/>
        <v>63.4</v>
      </c>
      <c r="BW7" s="67">
        <f t="shared" si="19"/>
        <v>62.3</v>
      </c>
      <c r="BX7" s="67">
        <f t="shared" si="19"/>
        <v>59.4</v>
      </c>
      <c r="BY7" s="67"/>
      <c r="BZ7" s="68">
        <f>BZ8</f>
        <v>19811</v>
      </c>
      <c r="CA7" s="68">
        <f t="shared" ref="CA7:CI7" si="20">CA8</f>
        <v>20217</v>
      </c>
      <c r="CB7" s="68">
        <f t="shared" si="20"/>
        <v>19835</v>
      </c>
      <c r="CC7" s="68">
        <f t="shared" si="20"/>
        <v>20393</v>
      </c>
      <c r="CD7" s="68">
        <f t="shared" si="20"/>
        <v>22578</v>
      </c>
      <c r="CE7" s="68">
        <f t="shared" si="20"/>
        <v>24767</v>
      </c>
      <c r="CF7" s="68">
        <f t="shared" si="20"/>
        <v>25920</v>
      </c>
      <c r="CG7" s="68">
        <f t="shared" si="20"/>
        <v>24479</v>
      </c>
      <c r="CH7" s="68">
        <f t="shared" si="20"/>
        <v>25136</v>
      </c>
      <c r="CI7" s="68">
        <f t="shared" si="20"/>
        <v>26485</v>
      </c>
      <c r="CJ7" s="67"/>
      <c r="CK7" s="68">
        <f>CK8</f>
        <v>5944</v>
      </c>
      <c r="CL7" s="68">
        <f t="shared" ref="CL7:CT7" si="21">CL8</f>
        <v>6106</v>
      </c>
      <c r="CM7" s="68">
        <f t="shared" si="21"/>
        <v>6033</v>
      </c>
      <c r="CN7" s="68">
        <f t="shared" si="21"/>
        <v>5978</v>
      </c>
      <c r="CO7" s="68">
        <f t="shared" si="21"/>
        <v>6234</v>
      </c>
      <c r="CP7" s="68">
        <f t="shared" si="21"/>
        <v>7997</v>
      </c>
      <c r="CQ7" s="68">
        <f t="shared" si="21"/>
        <v>8159</v>
      </c>
      <c r="CR7" s="68">
        <f t="shared" si="21"/>
        <v>8000</v>
      </c>
      <c r="CS7" s="68">
        <f t="shared" si="21"/>
        <v>8023</v>
      </c>
      <c r="CT7" s="68">
        <f t="shared" si="21"/>
        <v>8109</v>
      </c>
      <c r="CU7" s="67"/>
      <c r="CV7" s="67">
        <f>CV8</f>
        <v>61.7</v>
      </c>
      <c r="CW7" s="67">
        <f t="shared" ref="CW7:DE7" si="22">CW8</f>
        <v>59.3</v>
      </c>
      <c r="CX7" s="67">
        <f t="shared" si="22"/>
        <v>62.6</v>
      </c>
      <c r="CY7" s="67">
        <f t="shared" si="22"/>
        <v>63.1</v>
      </c>
      <c r="CZ7" s="67">
        <f t="shared" si="22"/>
        <v>66.7</v>
      </c>
      <c r="DA7" s="67">
        <f t="shared" si="22"/>
        <v>73.400000000000006</v>
      </c>
      <c r="DB7" s="67">
        <f t="shared" si="22"/>
        <v>75.2</v>
      </c>
      <c r="DC7" s="67">
        <f t="shared" si="22"/>
        <v>79.5</v>
      </c>
      <c r="DD7" s="67">
        <f t="shared" si="22"/>
        <v>81.099999999999994</v>
      </c>
      <c r="DE7" s="67">
        <f t="shared" si="22"/>
        <v>81.599999999999994</v>
      </c>
      <c r="DF7" s="67"/>
      <c r="DG7" s="67">
        <f>DG8</f>
        <v>15.1</v>
      </c>
      <c r="DH7" s="67">
        <f t="shared" ref="DH7:DP7" si="23">DH8</f>
        <v>15.1</v>
      </c>
      <c r="DI7" s="67">
        <f t="shared" si="23"/>
        <v>15</v>
      </c>
      <c r="DJ7" s="67">
        <f t="shared" si="23"/>
        <v>15.7</v>
      </c>
      <c r="DK7" s="67">
        <f t="shared" si="23"/>
        <v>14.7</v>
      </c>
      <c r="DL7" s="67">
        <f t="shared" si="23"/>
        <v>19.100000000000001</v>
      </c>
      <c r="DM7" s="67">
        <f t="shared" si="23"/>
        <v>19.3</v>
      </c>
      <c r="DN7" s="67">
        <f t="shared" si="23"/>
        <v>17.600000000000001</v>
      </c>
      <c r="DO7" s="67">
        <f t="shared" si="23"/>
        <v>17.399999999999999</v>
      </c>
      <c r="DP7" s="67">
        <f t="shared" si="23"/>
        <v>16</v>
      </c>
      <c r="DQ7" s="67"/>
      <c r="DR7" s="67">
        <f>DR8</f>
        <v>58.8</v>
      </c>
      <c r="DS7" s="67">
        <f t="shared" ref="DS7:EA7" si="24">DS8</f>
        <v>61.2</v>
      </c>
      <c r="DT7" s="67">
        <f t="shared" si="24"/>
        <v>63.4</v>
      </c>
      <c r="DU7" s="67">
        <f t="shared" si="24"/>
        <v>61.9</v>
      </c>
      <c r="DV7" s="67">
        <f t="shared" si="24"/>
        <v>62.1</v>
      </c>
      <c r="DW7" s="67">
        <f t="shared" si="24"/>
        <v>47.3</v>
      </c>
      <c r="DX7" s="67">
        <f t="shared" si="24"/>
        <v>50.2</v>
      </c>
      <c r="DY7" s="67">
        <f t="shared" si="24"/>
        <v>52.7</v>
      </c>
      <c r="DZ7" s="67">
        <f t="shared" si="24"/>
        <v>52.8</v>
      </c>
      <c r="EA7" s="67">
        <f t="shared" si="24"/>
        <v>54.2</v>
      </c>
      <c r="EB7" s="67"/>
      <c r="EC7" s="67">
        <f>EC8</f>
        <v>77.2</v>
      </c>
      <c r="ED7" s="67">
        <f t="shared" ref="ED7:EL7" si="25">ED8</f>
        <v>80.2</v>
      </c>
      <c r="EE7" s="67">
        <f t="shared" si="25"/>
        <v>82.2</v>
      </c>
      <c r="EF7" s="67">
        <f t="shared" si="25"/>
        <v>70.400000000000006</v>
      </c>
      <c r="EG7" s="67">
        <f t="shared" si="25"/>
        <v>68.5</v>
      </c>
      <c r="EH7" s="67">
        <f t="shared" si="25"/>
        <v>66.7</v>
      </c>
      <c r="EI7" s="67">
        <f t="shared" si="25"/>
        <v>67.2</v>
      </c>
      <c r="EJ7" s="67">
        <f t="shared" si="25"/>
        <v>70.5</v>
      </c>
      <c r="EK7" s="67">
        <f t="shared" si="25"/>
        <v>68.900000000000006</v>
      </c>
      <c r="EL7" s="67">
        <f t="shared" si="25"/>
        <v>70.2</v>
      </c>
      <c r="EM7" s="67"/>
      <c r="EN7" s="68">
        <f>EN8</f>
        <v>20795925</v>
      </c>
      <c r="EO7" s="68">
        <f t="shared" ref="EO7:EW7" si="26">EO8</f>
        <v>20881200</v>
      </c>
      <c r="EP7" s="68">
        <f t="shared" si="26"/>
        <v>20908100</v>
      </c>
      <c r="EQ7" s="68">
        <f t="shared" si="26"/>
        <v>21032300</v>
      </c>
      <c r="ER7" s="68">
        <f t="shared" si="26"/>
        <v>21371900</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464929</v>
      </c>
      <c r="D8" s="70">
        <v>46</v>
      </c>
      <c r="E8" s="70">
        <v>6</v>
      </c>
      <c r="F8" s="70">
        <v>0</v>
      </c>
      <c r="G8" s="70">
        <v>1</v>
      </c>
      <c r="H8" s="70" t="s">
        <v>151</v>
      </c>
      <c r="I8" s="70" t="s">
        <v>152</v>
      </c>
      <c r="J8" s="70" t="s">
        <v>153</v>
      </c>
      <c r="K8" s="70" t="s">
        <v>154</v>
      </c>
      <c r="L8" s="70" t="s">
        <v>155</v>
      </c>
      <c r="M8" s="70" t="s">
        <v>156</v>
      </c>
      <c r="N8" s="70" t="s">
        <v>157</v>
      </c>
      <c r="O8" s="70" t="s">
        <v>158</v>
      </c>
      <c r="P8" s="70" t="s">
        <v>159</v>
      </c>
      <c r="Q8" s="71">
        <v>5</v>
      </c>
      <c r="R8" s="70" t="s">
        <v>38</v>
      </c>
      <c r="S8" s="70" t="s">
        <v>160</v>
      </c>
      <c r="T8" s="70" t="s">
        <v>161</v>
      </c>
      <c r="U8" s="71">
        <v>15467</v>
      </c>
      <c r="V8" s="71">
        <v>2371</v>
      </c>
      <c r="W8" s="70" t="s">
        <v>162</v>
      </c>
      <c r="X8" s="72" t="s">
        <v>163</v>
      </c>
      <c r="Y8" s="71">
        <v>40</v>
      </c>
      <c r="Z8" s="71" t="s">
        <v>38</v>
      </c>
      <c r="AA8" s="71" t="s">
        <v>38</v>
      </c>
      <c r="AB8" s="71" t="s">
        <v>38</v>
      </c>
      <c r="AC8" s="71" t="s">
        <v>38</v>
      </c>
      <c r="AD8" s="71">
        <v>40</v>
      </c>
      <c r="AE8" s="71">
        <v>40</v>
      </c>
      <c r="AF8" s="71" t="s">
        <v>38</v>
      </c>
      <c r="AG8" s="71">
        <v>40</v>
      </c>
      <c r="AH8" s="73">
        <v>103.1</v>
      </c>
      <c r="AI8" s="73">
        <v>105.5</v>
      </c>
      <c r="AJ8" s="73">
        <v>102.7</v>
      </c>
      <c r="AK8" s="73">
        <v>101.4</v>
      </c>
      <c r="AL8" s="73">
        <v>98</v>
      </c>
      <c r="AM8" s="73">
        <v>96.5</v>
      </c>
      <c r="AN8" s="73">
        <v>97.7</v>
      </c>
      <c r="AO8" s="73">
        <v>96.2</v>
      </c>
      <c r="AP8" s="73">
        <v>94.8</v>
      </c>
      <c r="AQ8" s="73">
        <v>96.1</v>
      </c>
      <c r="AR8" s="73">
        <v>98.8</v>
      </c>
      <c r="AS8" s="73">
        <v>85.7</v>
      </c>
      <c r="AT8" s="73">
        <v>87.8</v>
      </c>
      <c r="AU8" s="73">
        <v>84.4</v>
      </c>
      <c r="AV8" s="73">
        <v>85.7</v>
      </c>
      <c r="AW8" s="73">
        <v>82.7</v>
      </c>
      <c r="AX8" s="73">
        <v>70.5</v>
      </c>
      <c r="AY8" s="73">
        <v>72.2</v>
      </c>
      <c r="AZ8" s="73">
        <v>69.5</v>
      </c>
      <c r="BA8" s="73">
        <v>67.7</v>
      </c>
      <c r="BB8" s="73">
        <v>66.8</v>
      </c>
      <c r="BC8" s="73">
        <v>89.7</v>
      </c>
      <c r="BD8" s="74">
        <v>34.4</v>
      </c>
      <c r="BE8" s="74">
        <v>28.4</v>
      </c>
      <c r="BF8" s="74">
        <v>26.7</v>
      </c>
      <c r="BG8" s="74">
        <v>23.5</v>
      </c>
      <c r="BH8" s="74">
        <v>25</v>
      </c>
      <c r="BI8" s="74">
        <v>154.80000000000001</v>
      </c>
      <c r="BJ8" s="74">
        <v>139.9</v>
      </c>
      <c r="BK8" s="74">
        <v>156.6</v>
      </c>
      <c r="BL8" s="74">
        <v>106</v>
      </c>
      <c r="BM8" s="74">
        <v>118.7</v>
      </c>
      <c r="BN8" s="74">
        <v>64.099999999999994</v>
      </c>
      <c r="BO8" s="73">
        <v>88.1</v>
      </c>
      <c r="BP8" s="73">
        <v>85.9</v>
      </c>
      <c r="BQ8" s="73">
        <v>85.3</v>
      </c>
      <c r="BR8" s="73">
        <v>87.2</v>
      </c>
      <c r="BS8" s="73">
        <v>85.3</v>
      </c>
      <c r="BT8" s="73">
        <v>63.9</v>
      </c>
      <c r="BU8" s="73">
        <v>64.900000000000006</v>
      </c>
      <c r="BV8" s="73">
        <v>63.4</v>
      </c>
      <c r="BW8" s="73">
        <v>62.3</v>
      </c>
      <c r="BX8" s="73">
        <v>59.4</v>
      </c>
      <c r="BY8" s="73">
        <v>74.900000000000006</v>
      </c>
      <c r="BZ8" s="74">
        <v>19811</v>
      </c>
      <c r="CA8" s="74">
        <v>20217</v>
      </c>
      <c r="CB8" s="74">
        <v>19835</v>
      </c>
      <c r="CC8" s="74">
        <v>20393</v>
      </c>
      <c r="CD8" s="74">
        <v>22578</v>
      </c>
      <c r="CE8" s="74">
        <v>24767</v>
      </c>
      <c r="CF8" s="74">
        <v>25920</v>
      </c>
      <c r="CG8" s="74">
        <v>24479</v>
      </c>
      <c r="CH8" s="74">
        <v>25136</v>
      </c>
      <c r="CI8" s="74">
        <v>26485</v>
      </c>
      <c r="CJ8" s="73">
        <v>52412</v>
      </c>
      <c r="CK8" s="74">
        <v>5944</v>
      </c>
      <c r="CL8" s="74">
        <v>6106</v>
      </c>
      <c r="CM8" s="74">
        <v>6033</v>
      </c>
      <c r="CN8" s="74">
        <v>5978</v>
      </c>
      <c r="CO8" s="74">
        <v>6234</v>
      </c>
      <c r="CP8" s="74">
        <v>7997</v>
      </c>
      <c r="CQ8" s="74">
        <v>8159</v>
      </c>
      <c r="CR8" s="74">
        <v>8000</v>
      </c>
      <c r="CS8" s="74">
        <v>8023</v>
      </c>
      <c r="CT8" s="74">
        <v>8109</v>
      </c>
      <c r="CU8" s="73">
        <v>14708</v>
      </c>
      <c r="CV8" s="74">
        <v>61.7</v>
      </c>
      <c r="CW8" s="74">
        <v>59.3</v>
      </c>
      <c r="CX8" s="74">
        <v>62.6</v>
      </c>
      <c r="CY8" s="74">
        <v>63.1</v>
      </c>
      <c r="CZ8" s="74">
        <v>66.7</v>
      </c>
      <c r="DA8" s="74">
        <v>73.400000000000006</v>
      </c>
      <c r="DB8" s="74">
        <v>75.2</v>
      </c>
      <c r="DC8" s="74">
        <v>79.5</v>
      </c>
      <c r="DD8" s="74">
        <v>81.099999999999994</v>
      </c>
      <c r="DE8" s="74">
        <v>81.599999999999994</v>
      </c>
      <c r="DF8" s="74">
        <v>54.8</v>
      </c>
      <c r="DG8" s="74">
        <v>15.1</v>
      </c>
      <c r="DH8" s="74">
        <v>15.1</v>
      </c>
      <c r="DI8" s="74">
        <v>15</v>
      </c>
      <c r="DJ8" s="74">
        <v>15.7</v>
      </c>
      <c r="DK8" s="74">
        <v>14.7</v>
      </c>
      <c r="DL8" s="74">
        <v>19.100000000000001</v>
      </c>
      <c r="DM8" s="74">
        <v>19.3</v>
      </c>
      <c r="DN8" s="74">
        <v>17.600000000000001</v>
      </c>
      <c r="DO8" s="74">
        <v>17.399999999999999</v>
      </c>
      <c r="DP8" s="74">
        <v>16</v>
      </c>
      <c r="DQ8" s="74">
        <v>24.3</v>
      </c>
      <c r="DR8" s="73">
        <v>58.8</v>
      </c>
      <c r="DS8" s="73">
        <v>61.2</v>
      </c>
      <c r="DT8" s="73">
        <v>63.4</v>
      </c>
      <c r="DU8" s="73">
        <v>61.9</v>
      </c>
      <c r="DV8" s="73">
        <v>62.1</v>
      </c>
      <c r="DW8" s="73">
        <v>47.3</v>
      </c>
      <c r="DX8" s="73">
        <v>50.2</v>
      </c>
      <c r="DY8" s="73">
        <v>52.7</v>
      </c>
      <c r="DZ8" s="73">
        <v>52.8</v>
      </c>
      <c r="EA8" s="73">
        <v>54.2</v>
      </c>
      <c r="EB8" s="73">
        <v>52.5</v>
      </c>
      <c r="EC8" s="73">
        <v>77.2</v>
      </c>
      <c r="ED8" s="73">
        <v>80.2</v>
      </c>
      <c r="EE8" s="73">
        <v>82.2</v>
      </c>
      <c r="EF8" s="73">
        <v>70.400000000000006</v>
      </c>
      <c r="EG8" s="73">
        <v>68.5</v>
      </c>
      <c r="EH8" s="73">
        <v>66.7</v>
      </c>
      <c r="EI8" s="73">
        <v>67.2</v>
      </c>
      <c r="EJ8" s="73">
        <v>70.5</v>
      </c>
      <c r="EK8" s="73">
        <v>68.900000000000006</v>
      </c>
      <c r="EL8" s="73">
        <v>70.2</v>
      </c>
      <c r="EM8" s="73">
        <v>68.8</v>
      </c>
      <c r="EN8" s="74">
        <v>20795925</v>
      </c>
      <c r="EO8" s="74">
        <v>20881200</v>
      </c>
      <c r="EP8" s="74">
        <v>20908100</v>
      </c>
      <c r="EQ8" s="74">
        <v>21032300</v>
      </c>
      <c r="ER8" s="74">
        <v>21371900</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2020-01-22T06:01:34Z</cp:lastPrinted>
  <dcterms:created xsi:type="dcterms:W3CDTF">2019-12-05T07:45:05Z</dcterms:created>
  <dcterms:modified xsi:type="dcterms:W3CDTF">2020-02-27T00:05:40Z</dcterms:modified>
  <cp:category/>
</cp:coreProperties>
</file>