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j300074\共有（松田）\61 公営企業決算統計\H31\02 決算統計関連調査\08 公営企業に係る経営比較分析表（平成30年度決算）の分析等について\⑧HP掲載\④掲載データ\35_瀬戸内町【済】\"/>
    </mc:Choice>
  </mc:AlternateContent>
  <workbookProtection workbookAlgorithmName="SHA-512" workbookHashValue="htvoVuNLcfGDWzKUh6B/6Jim5VhXFjlvwm/2doCy3axLpFvvGkkr3lNCVju4UXGCSg0FIIA5cUxrOq6lq+NYlw==" workbookSaltValue="QNO7xrnH4nutFEKhuLZP0g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J85" i="4"/>
  <c r="I85" i="4"/>
  <c r="H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<sst xmlns="http://schemas.openxmlformats.org/spreadsheetml/2006/main" count="220" uniqueCount="108">
  <si>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</si>
  <si>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</si>
  <si>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</si>
  <si>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</si>
  <si>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</si>
  <si>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</si>
  <si>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</si>
  <si>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</si>
  <si>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</si>
  <si>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</si>
  <si>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</si>
  <si>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</si>
  <si>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</si>
  <si>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</si>
  <si>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</si>
  <si>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</si>
  <si>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</si>
  <si>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</si>
  <si>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</si>
  <si>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</si>
  <si>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</si>
  <si>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</si>
  <si>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</si>
  <si>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</si>
  <si>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</si>
  <si>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</si>
  <si>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</si>
  <si>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</si>
  <si>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</si>
  <si>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</si>
  <si>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</si>
  <si>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</si>
  <si>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</si>
  <si>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</si>
  <si>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</si>
  <si>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</si>
  <si>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</si>
  <si>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</si>
  <si>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</si>
  <si>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</si>
  <si>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</si>
  <si>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</si>
  <si>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</si>
  <si>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</si>
  <si>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</si>
  <si>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</si>
  <si>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</si>
  <si>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</si>
  <si>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</si>
  <si>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</si>
  <si>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</si>
  <si>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</si>
  <si>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</si>
  <si>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</si>
  <si>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</si>
  <si>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</si>
  <si>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</si>
  <si>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</si>
  <si>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</si>
  <si>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</si>
  <si>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</si>
  <si>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</si>
  <si>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</si>
  <si>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</si>
  <si>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</si>
  <si>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</si>
  <si>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</si>
  <si>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</si>
  <si>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</si>
  <si>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</si>
  <si>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</si>
  <si>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</si>
  <si>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</si>
  <si>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</si>
  <si>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</si>
  <si>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</si>
  <si>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</si>
  <si>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</si>
  <si>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</si>
  <si>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</si>
  <si>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</si>
  <si>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</si>
  <si>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</si>
  <si>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</si>
  <si>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</si>
  <si>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</si>
  <si>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</si>
  <si>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</si>
  <si>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</si>
  <si>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</si>
  <si>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</si>
  <si>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</si>
  <si>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</si>
  <si>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鹿児島県　瀬戸内町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</si>
  <si>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</si>
  <si>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</si>
  <si>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</si>
  <si>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</si>
  <si>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</si>
  <si>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</si>
  <si>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</si>
  <si>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</si>
  <si>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</si>
  <si>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</si>
  <si>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</si>
  <si>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①有形固定資産減価償却率は全国平均・類似団体と比較して高く，施設の老朽化が進んでいる。
②管路経年化率は０％となっているが，近い将来に法定耐用年数に達する管路が多くなっている。
③耐用年数に達する管路を多く抱えているので，今後も計画的に更新を進めていきたい。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3" eb="15">
      <t>ゼンコク</t>
    </rPh>
    <rPh sb="15" eb="17">
      <t>ヘイキン</t>
    </rPh>
    <rPh sb="18" eb="20">
      <t>ルイジ</t>
    </rPh>
    <rPh sb="20" eb="22">
      <t>ダンタイ</t>
    </rPh>
    <rPh sb="23" eb="25">
      <t>ヒカク</t>
    </rPh>
    <rPh sb="27" eb="28">
      <t>タカ</t>
    </rPh>
    <rPh sb="30" eb="32">
      <t>シセツ</t>
    </rPh>
    <rPh sb="33" eb="36">
      <t>ロウキュウカ</t>
    </rPh>
    <rPh sb="37" eb="38">
      <t>スス</t>
    </rPh>
    <rPh sb="45" eb="47">
      <t>カンロ</t>
    </rPh>
    <rPh sb="47" eb="50">
      <t>ケイネンカ</t>
    </rPh>
    <rPh sb="50" eb="51">
      <t>リツ</t>
    </rPh>
    <rPh sb="62" eb="63">
      <t>チカ</t>
    </rPh>
    <rPh sb="64" eb="66">
      <t>ショウライ</t>
    </rPh>
    <rPh sb="67" eb="69">
      <t>ホウテイ</t>
    </rPh>
    <rPh sb="69" eb="71">
      <t>タイヨウ</t>
    </rPh>
    <rPh sb="71" eb="73">
      <t>ネンスウ</t>
    </rPh>
    <rPh sb="74" eb="75">
      <t>タッ</t>
    </rPh>
    <rPh sb="77" eb="79">
      <t>カンロ</t>
    </rPh>
    <rPh sb="80" eb="81">
      <t>オオ</t>
    </rPh>
    <rPh sb="90" eb="92">
      <t>タイヨウ</t>
    </rPh>
    <rPh sb="92" eb="94">
      <t>ネンスウ</t>
    </rPh>
    <rPh sb="95" eb="96">
      <t>タッ</t>
    </rPh>
    <rPh sb="98" eb="100">
      <t>カンロ</t>
    </rPh>
    <rPh sb="101" eb="102">
      <t>オオ</t>
    </rPh>
    <rPh sb="103" eb="104">
      <t>カカ</t>
    </rPh>
    <rPh sb="111" eb="113">
      <t>コンゴ</t>
    </rPh>
    <rPh sb="114" eb="117">
      <t>ケイカクテキ</t>
    </rPh>
    <rPh sb="118" eb="120">
      <t>コウシン</t>
    </rPh>
    <rPh sb="121" eb="122">
      <t>スス</t>
    </rPh>
    <phoneticPr fontId="4"/>
  </si>
  <si>
    <t>全体的に経営状況は健全な数値であるといえるが，施設全体の老朽化が進んでいるので，計画的な施設の更新を図る必要がある。
また，令和２年度に本島側の簡易水道事業が上水道事業に統合されるので，簡易水道事業の資産台帳等を加味した経営戦略を早急に作成し，今後も健全な運営を維持できるよう努めて参りたい。</t>
    <rPh sb="0" eb="3">
      <t>ゼンタイテキ</t>
    </rPh>
    <rPh sb="4" eb="6">
      <t>ケイエイ</t>
    </rPh>
    <rPh sb="6" eb="8">
      <t>ジョウキョウ</t>
    </rPh>
    <rPh sb="9" eb="11">
      <t>ケンゼン</t>
    </rPh>
    <rPh sb="12" eb="14">
      <t>スウチ</t>
    </rPh>
    <rPh sb="23" eb="25">
      <t>シセツ</t>
    </rPh>
    <rPh sb="25" eb="27">
      <t>ゼンタイ</t>
    </rPh>
    <rPh sb="28" eb="31">
      <t>ロウキュウカ</t>
    </rPh>
    <rPh sb="32" eb="33">
      <t>スス</t>
    </rPh>
    <rPh sb="40" eb="43">
      <t>ケイカクテキ</t>
    </rPh>
    <rPh sb="44" eb="46">
      <t>シセツ</t>
    </rPh>
    <rPh sb="47" eb="49">
      <t>コウシン</t>
    </rPh>
    <rPh sb="50" eb="51">
      <t>ハカ</t>
    </rPh>
    <rPh sb="52" eb="54">
      <t>ヒツヨウ</t>
    </rPh>
    <rPh sb="62" eb="63">
      <t>レイ</t>
    </rPh>
    <rPh sb="63" eb="64">
      <t>ワ</t>
    </rPh>
    <rPh sb="65" eb="67">
      <t>ネンド</t>
    </rPh>
    <rPh sb="68" eb="70">
      <t>ホントウ</t>
    </rPh>
    <rPh sb="70" eb="71">
      <t>ガワ</t>
    </rPh>
    <rPh sb="72" eb="74">
      <t>カンイ</t>
    </rPh>
    <rPh sb="74" eb="76">
      <t>スイドウ</t>
    </rPh>
    <rPh sb="76" eb="78">
      <t>ジギョウ</t>
    </rPh>
    <rPh sb="79" eb="82">
      <t>ジョウスイドウ</t>
    </rPh>
    <rPh sb="82" eb="84">
      <t>ジギョウ</t>
    </rPh>
    <rPh sb="85" eb="87">
      <t>トウゴウ</t>
    </rPh>
    <rPh sb="93" eb="95">
      <t>カンイ</t>
    </rPh>
    <rPh sb="95" eb="97">
      <t>スイドウ</t>
    </rPh>
    <rPh sb="97" eb="99">
      <t>ジギョウ</t>
    </rPh>
    <rPh sb="100" eb="102">
      <t>シサン</t>
    </rPh>
    <rPh sb="102" eb="104">
      <t>ダイチョウ</t>
    </rPh>
    <rPh sb="104" eb="105">
      <t>トウ</t>
    </rPh>
    <rPh sb="106" eb="108">
      <t>カミ</t>
    </rPh>
    <rPh sb="110" eb="112">
      <t>ケイエイ</t>
    </rPh>
    <rPh sb="112" eb="114">
      <t>センリャク</t>
    </rPh>
    <rPh sb="115" eb="117">
      <t>ソウキュウ</t>
    </rPh>
    <rPh sb="118" eb="120">
      <t>サクセイ</t>
    </rPh>
    <rPh sb="122" eb="124">
      <t>コンゴ</t>
    </rPh>
    <rPh sb="125" eb="127">
      <t>ケンゼン</t>
    </rPh>
    <rPh sb="128" eb="130">
      <t>ウンエイ</t>
    </rPh>
    <rPh sb="131" eb="133">
      <t>イジ</t>
    </rPh>
    <rPh sb="138" eb="139">
      <t>ツト</t>
    </rPh>
    <rPh sb="141" eb="142">
      <t>マイ</t>
    </rPh>
    <phoneticPr fontId="4"/>
  </si>
  <si>
    <t>①経常収支比率は全国平均と同程度で，例年良好な状況であるが，引き続き費用削減等に努める。
②累積欠損金比率は発生していない。
③流動比率は全国平均を上回り，健全な状況である。
④企業債残高対給水収益比率については，全国平均を上回っているものの，類似団体と比べると低くなっている。給水収益とのバランスを考慮し施設更新（起債計画）を行い，必要に応じて料金改定も検討していく。
⑤料金回収率は，100％を超えており，また，全国平均・類似団体平均を上回っているため適正な状況である。
⑥給水原価は全国平均を上回っているが，類似団体よりは低く，適正な数値であると思われる。
⑦施設利用率は全国平均・類似団体を下回っているので，ダウンサイジング等の検討も必要となっている。
⑧有収率は全国平均を下回っているものの，類似団体の数値は上回っており，稼働状況はおおむね良好と思われる。</t>
    <rPh sb="1" eb="3">
      <t>ケイジョウ</t>
    </rPh>
    <rPh sb="3" eb="5">
      <t>シュウシ</t>
    </rPh>
    <rPh sb="5" eb="7">
      <t>ヒリツ</t>
    </rPh>
    <rPh sb="8" eb="10">
      <t>ゼンコク</t>
    </rPh>
    <rPh sb="10" eb="12">
      <t>ヘイキン</t>
    </rPh>
    <rPh sb="13" eb="16">
      <t>ドウテイド</t>
    </rPh>
    <rPh sb="18" eb="20">
      <t>レイネン</t>
    </rPh>
    <rPh sb="20" eb="22">
      <t>リョウコウ</t>
    </rPh>
    <rPh sb="23" eb="25">
      <t>ジョウキョウ</t>
    </rPh>
    <rPh sb="30" eb="31">
      <t>ヒ</t>
    </rPh>
    <rPh sb="32" eb="33">
      <t>ツヅ</t>
    </rPh>
    <rPh sb="34" eb="36">
      <t>ヒヨウ</t>
    </rPh>
    <rPh sb="36" eb="38">
      <t>サクゲン</t>
    </rPh>
    <rPh sb="38" eb="39">
      <t>トウ</t>
    </rPh>
    <rPh sb="40" eb="41">
      <t>ツト</t>
    </rPh>
    <rPh sb="46" eb="48">
      <t>ルイセキ</t>
    </rPh>
    <rPh sb="48" eb="50">
      <t>ケッソン</t>
    </rPh>
    <rPh sb="50" eb="51">
      <t>キン</t>
    </rPh>
    <rPh sb="51" eb="53">
      <t>ヒリツ</t>
    </rPh>
    <rPh sb="54" eb="56">
      <t>ハッセイ</t>
    </rPh>
    <rPh sb="64" eb="66">
      <t>リュウドウ</t>
    </rPh>
    <rPh sb="66" eb="68">
      <t>ヒリツ</t>
    </rPh>
    <rPh sb="69" eb="71">
      <t>ゼンコク</t>
    </rPh>
    <rPh sb="71" eb="73">
      <t>ヘイキン</t>
    </rPh>
    <rPh sb="74" eb="76">
      <t>ウワマワ</t>
    </rPh>
    <rPh sb="78" eb="80">
      <t>ケンゼン</t>
    </rPh>
    <rPh sb="81" eb="83">
      <t>ジョウキョウ</t>
    </rPh>
    <rPh sb="89" eb="91">
      <t>キギョウ</t>
    </rPh>
    <rPh sb="91" eb="92">
      <t>サイ</t>
    </rPh>
    <rPh sb="92" eb="94">
      <t>ザンダカ</t>
    </rPh>
    <rPh sb="94" eb="95">
      <t>タイ</t>
    </rPh>
    <rPh sb="95" eb="97">
      <t>キュウスイ</t>
    </rPh>
    <rPh sb="97" eb="99">
      <t>シュウエキ</t>
    </rPh>
    <rPh sb="99" eb="101">
      <t>ヒリツ</t>
    </rPh>
    <rPh sb="107" eb="109">
      <t>ゼンコク</t>
    </rPh>
    <rPh sb="109" eb="111">
      <t>ヘイキン</t>
    </rPh>
    <rPh sb="112" eb="114">
      <t>ウワマワ</t>
    </rPh>
    <rPh sb="122" eb="124">
      <t>ルイジ</t>
    </rPh>
    <rPh sb="124" eb="126">
      <t>ダンタイ</t>
    </rPh>
    <rPh sb="127" eb="128">
      <t>クラ</t>
    </rPh>
    <rPh sb="131" eb="132">
      <t>ヒク</t>
    </rPh>
    <rPh sb="139" eb="141">
      <t>キュウスイ</t>
    </rPh>
    <rPh sb="141" eb="143">
      <t>シュウエキ</t>
    </rPh>
    <rPh sb="150" eb="152">
      <t>コウリョ</t>
    </rPh>
    <rPh sb="153" eb="155">
      <t>シセツ</t>
    </rPh>
    <rPh sb="155" eb="157">
      <t>コウシン</t>
    </rPh>
    <rPh sb="158" eb="160">
      <t>キサイ</t>
    </rPh>
    <rPh sb="160" eb="162">
      <t>ケイカク</t>
    </rPh>
    <rPh sb="164" eb="165">
      <t>オコナ</t>
    </rPh>
    <rPh sb="167" eb="169">
      <t>ヒツヨウ</t>
    </rPh>
    <rPh sb="170" eb="171">
      <t>オウ</t>
    </rPh>
    <rPh sb="173" eb="175">
      <t>リョウキン</t>
    </rPh>
    <rPh sb="175" eb="177">
      <t>カイテイ</t>
    </rPh>
    <rPh sb="178" eb="180">
      <t>ケントウ</t>
    </rPh>
    <rPh sb="187" eb="189">
      <t>リョウキン</t>
    </rPh>
    <rPh sb="189" eb="191">
      <t>カイシュウ</t>
    </rPh>
    <rPh sb="191" eb="192">
      <t>リツ</t>
    </rPh>
    <rPh sb="199" eb="200">
      <t>コ</t>
    </rPh>
    <rPh sb="208" eb="210">
      <t>ゼンコク</t>
    </rPh>
    <rPh sb="210" eb="212">
      <t>ヘイキン</t>
    </rPh>
    <rPh sb="213" eb="215">
      <t>ルイジ</t>
    </rPh>
    <rPh sb="215" eb="217">
      <t>ダンタイ</t>
    </rPh>
    <rPh sb="217" eb="219">
      <t>ヘイキン</t>
    </rPh>
    <rPh sb="239" eb="241">
      <t>キュウスイ</t>
    </rPh>
    <rPh sb="241" eb="243">
      <t>ゲンカ</t>
    </rPh>
    <rPh sb="244" eb="246">
      <t>ゼンコク</t>
    </rPh>
    <rPh sb="246" eb="248">
      <t>ヘイキン</t>
    </rPh>
    <rPh sb="249" eb="251">
      <t>ウワマワ</t>
    </rPh>
    <rPh sb="257" eb="259">
      <t>ルイジ</t>
    </rPh>
    <rPh sb="259" eb="261">
      <t>ダンタイ</t>
    </rPh>
    <rPh sb="264" eb="265">
      <t>ヒク</t>
    </rPh>
    <rPh sb="267" eb="269">
      <t>テキセイ</t>
    </rPh>
    <rPh sb="270" eb="272">
      <t>スウチ</t>
    </rPh>
    <rPh sb="276" eb="277">
      <t>オモ</t>
    </rPh>
    <rPh sb="283" eb="285">
      <t>シセツ</t>
    </rPh>
    <rPh sb="285" eb="287">
      <t>リヨウ</t>
    </rPh>
    <rPh sb="287" eb="288">
      <t>リツ</t>
    </rPh>
    <rPh sb="289" eb="291">
      <t>ゼンコク</t>
    </rPh>
    <rPh sb="291" eb="293">
      <t>ヘイキン</t>
    </rPh>
    <rPh sb="294" eb="296">
      <t>ルイジ</t>
    </rPh>
    <rPh sb="296" eb="298">
      <t>ダンタイ</t>
    </rPh>
    <rPh sb="299" eb="300">
      <t>シタ</t>
    </rPh>
    <rPh sb="300" eb="301">
      <t>マワ</t>
    </rPh>
    <rPh sb="316" eb="317">
      <t>トウ</t>
    </rPh>
    <rPh sb="318" eb="320">
      <t>ケントウ</t>
    </rPh>
    <rPh sb="321" eb="323">
      <t>ヒツヨウ</t>
    </rPh>
    <rPh sb="332" eb="334">
      <t>ユウシュウ</t>
    </rPh>
    <rPh sb="334" eb="335">
      <t>リツ</t>
    </rPh>
    <rPh sb="336" eb="338">
      <t>ゼンコク</t>
    </rPh>
    <rPh sb="338" eb="340">
      <t>ヘイキン</t>
    </rPh>
    <rPh sb="341" eb="343">
      <t>シタマワ</t>
    </rPh>
    <rPh sb="351" eb="353">
      <t>ルイジ</t>
    </rPh>
    <rPh sb="353" eb="355">
      <t>ダンタイ</t>
    </rPh>
    <rPh sb="356" eb="358">
      <t>スウチ</t>
    </rPh>
    <rPh sb="359" eb="361">
      <t>ウワマワ</t>
    </rPh>
    <rPh sb="366" eb="368">
      <t>カドウ</t>
    </rPh>
    <rPh sb="368" eb="370">
      <t>ジョウキョウ</t>
    </rPh>
    <rPh sb="375" eb="377">
      <t>リョウコウ</t>
    </rPh>
    <rPh sb="378" eb="379">
      <t>オモ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</si>
</sst>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1.86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96-4CE7-8B5D-A7E5BD1E6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0.56000000000000005</c:v>
                </c:pt>
                <c:pt idx="1">
                  <c:v>0.65</c:v>
                </c:pt>
                <c:pt idx="2">
                  <c:v>0.46</c:v>
                </c:pt>
                <c:pt idx="3">
                  <c:v>0.44</c:v>
                </c:pt>
                <c:pt idx="4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96-4CE7-8B5D-A7E5BD1E6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46.5</c:v>
                </c:pt>
                <c:pt idx="1">
                  <c:v>45.81</c:v>
                </c:pt>
                <c:pt idx="2">
                  <c:v>47.58</c:v>
                </c:pt>
                <c:pt idx="3">
                  <c:v>47.76</c:v>
                </c:pt>
                <c:pt idx="4">
                  <c:v>46.55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92-490D-BD0F-730084738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49.22</c:v>
                </c:pt>
                <c:pt idx="1">
                  <c:v>49.08</c:v>
                </c:pt>
                <c:pt idx="2">
                  <c:v>49.32</c:v>
                </c:pt>
                <c:pt idx="3">
                  <c:v>50.24</c:v>
                </c:pt>
                <c:pt idx="4">
                  <c:v>50.29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92-490D-BD0F-730084738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84.5</c:v>
                </c:pt>
                <c:pt idx="1">
                  <c:v>84.5</c:v>
                </c:pt>
                <c:pt idx="2">
                  <c:v>81.5</c:v>
                </c:pt>
                <c:pt idx="3">
                  <c:v>81.3</c:v>
                </c:pt>
                <c:pt idx="4">
                  <c:v>81.5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10-4883-893E-3E5391514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79.48</c:v>
                </c:pt>
                <c:pt idx="1">
                  <c:v>79.3</c:v>
                </c:pt>
                <c:pt idx="2">
                  <c:v>79.34</c:v>
                </c:pt>
                <c:pt idx="3">
                  <c:v>78.650000000000006</c:v>
                </c:pt>
                <c:pt idx="4">
                  <c:v>77.73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10-4883-893E-3E5391514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103.17</c:v>
                </c:pt>
                <c:pt idx="1">
                  <c:v>126.39</c:v>
                </c:pt>
                <c:pt idx="2">
                  <c:v>122.18</c:v>
                </c:pt>
                <c:pt idx="3">
                  <c:v>112.91</c:v>
                </c:pt>
                <c:pt idx="4">
                  <c:v>108.28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FF-497F-8290-8B576992A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107.2</c:v>
                </c:pt>
                <c:pt idx="1">
                  <c:v>106.62</c:v>
                </c:pt>
                <c:pt idx="2">
                  <c:v>107.95</c:v>
                </c:pt>
                <c:pt idx="3">
                  <c:v>104.47</c:v>
                </c:pt>
                <c:pt idx="4">
                  <c:v>103.81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FF-497F-8290-8B576992A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52.12</c:v>
                </c:pt>
                <c:pt idx="1">
                  <c:v>54.8</c:v>
                </c:pt>
                <c:pt idx="2">
                  <c:v>57.32</c:v>
                </c:pt>
                <c:pt idx="3">
                  <c:v>57.99</c:v>
                </c:pt>
                <c:pt idx="4">
                  <c:v>58.03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66-45AF-A41A-A1872D18D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46.12</c:v>
                </c:pt>
                <c:pt idx="1">
                  <c:v>47.44</c:v>
                </c:pt>
                <c:pt idx="2">
                  <c:v>48.3</c:v>
                </c:pt>
                <c:pt idx="3">
                  <c:v>45.14</c:v>
                </c:pt>
                <c:pt idx="4">
                  <c:v>45.85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66-45AF-A41A-A1872D18D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A3-41FA-A4C6-F889D4B2E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9.86</c:v>
                </c:pt>
                <c:pt idx="1">
                  <c:v>11.16</c:v>
                </c:pt>
                <c:pt idx="2">
                  <c:v>12.43</c:v>
                </c:pt>
                <c:pt idx="3">
                  <c:v>13.58</c:v>
                </c:pt>
                <c:pt idx="4">
                  <c:v>14.13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A3-41FA-A4C6-F889D4B2E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14-42C8-A870-8C3B539E6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13.46</c:v>
                </c:pt>
                <c:pt idx="1">
                  <c:v>12.59</c:v>
                </c:pt>
                <c:pt idx="2">
                  <c:v>12.44</c:v>
                </c:pt>
                <c:pt idx="3">
                  <c:v>16.399999999999999</c:v>
                </c:pt>
                <c:pt idx="4">
                  <c:v>25.66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14-42C8-A870-8C3B539E6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332.23</c:v>
                </c:pt>
                <c:pt idx="1">
                  <c:v>469.73</c:v>
                </c:pt>
                <c:pt idx="2">
                  <c:v>593.87</c:v>
                </c:pt>
                <c:pt idx="3">
                  <c:v>392.9</c:v>
                </c:pt>
                <c:pt idx="4">
                  <c:v>677.15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F2-4129-B7B6-10E3A0B57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434.72</c:v>
                </c:pt>
                <c:pt idx="1">
                  <c:v>416.14</c:v>
                </c:pt>
                <c:pt idx="2">
                  <c:v>371.89</c:v>
                </c:pt>
                <c:pt idx="3">
                  <c:v>293.23</c:v>
                </c:pt>
                <c:pt idx="4">
                  <c:v>300.14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F2-4129-B7B6-10E3A0B57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476.74</c:v>
                </c:pt>
                <c:pt idx="1">
                  <c:v>459.92</c:v>
                </c:pt>
                <c:pt idx="2">
                  <c:v>432.4</c:v>
                </c:pt>
                <c:pt idx="3">
                  <c:v>473.07</c:v>
                </c:pt>
                <c:pt idx="4">
                  <c:v>486.09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90-497D-8EC7-2F478D546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495.76</c:v>
                </c:pt>
                <c:pt idx="1">
                  <c:v>487.22</c:v>
                </c:pt>
                <c:pt idx="2">
                  <c:v>483.11</c:v>
                </c:pt>
                <c:pt idx="3">
                  <c:v>542.29999999999995</c:v>
                </c:pt>
                <c:pt idx="4">
                  <c:v>566.65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90-497D-8EC7-2F478D546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101.39</c:v>
                </c:pt>
                <c:pt idx="1">
                  <c:v>124.69</c:v>
                </c:pt>
                <c:pt idx="2">
                  <c:v>120.27</c:v>
                </c:pt>
                <c:pt idx="3">
                  <c:v>111.22</c:v>
                </c:pt>
                <c:pt idx="4">
                  <c:v>106.75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68-47E7-A88E-AF7EF2AC8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93.66</c:v>
                </c:pt>
                <c:pt idx="1">
                  <c:v>92.76</c:v>
                </c:pt>
                <c:pt idx="2">
                  <c:v>93.28</c:v>
                </c:pt>
                <c:pt idx="3">
                  <c:v>87.51</c:v>
                </c:pt>
                <c:pt idx="4">
                  <c:v>84.77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68-47E7-A88E-AF7EF2AC8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228.34</c:v>
                </c:pt>
                <c:pt idx="1">
                  <c:v>185</c:v>
                </c:pt>
                <c:pt idx="2">
                  <c:v>193.32</c:v>
                </c:pt>
                <c:pt idx="3">
                  <c:v>207.97</c:v>
                </c:pt>
                <c:pt idx="4">
                  <c:v>218.91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40-4B88-8712-07EE59503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208.21</c:v>
                </c:pt>
                <c:pt idx="1">
                  <c:v>208.67</c:v>
                </c:pt>
                <c:pt idx="2">
                  <c:v>208.29</c:v>
                </c:pt>
                <c:pt idx="3">
                  <c:v>218.42</c:v>
                </c:pt>
                <c:pt idx="4">
                  <c:v>227.27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0-4B88-8712-07EE59503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</row>
    <row r="3" spans="1:78" ht="9.75" customHeight="1" x14ac:dyDescent="0.15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</row>
    <row r="4" spans="1:78" ht="9.75" customHeight="1" x14ac:dyDescent="0.15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4" t="str">
        <f>データ!H6</f>
        <v>鹿児島県　瀬戸内町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85"/>
      <c r="AF6" s="85"/>
      <c r="AG6" s="8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5" t="s">
        <v>1</v>
      </c>
      <c r="C7" s="76"/>
      <c r="D7" s="76"/>
      <c r="E7" s="76"/>
      <c r="F7" s="76"/>
      <c r="G7" s="76"/>
      <c r="H7" s="76"/>
      <c r="I7" s="75" t="s">
        <v>2</v>
      </c>
      <c r="J7" s="76"/>
      <c r="K7" s="76"/>
      <c r="L7" s="76"/>
      <c r="M7" s="76"/>
      <c r="N7" s="76"/>
      <c r="O7" s="77"/>
      <c r="P7" s="78" t="s">
        <v>3</v>
      </c>
      <c r="Q7" s="78"/>
      <c r="R7" s="78"/>
      <c r="S7" s="78"/>
      <c r="T7" s="78"/>
      <c r="U7" s="78"/>
      <c r="V7" s="78"/>
      <c r="W7" s="78" t="s">
        <v>4</v>
      </c>
      <c r="X7" s="78"/>
      <c r="Y7" s="78"/>
      <c r="Z7" s="78"/>
      <c r="AA7" s="78"/>
      <c r="AB7" s="78"/>
      <c r="AC7" s="78"/>
      <c r="AD7" s="78" t="s">
        <v>5</v>
      </c>
      <c r="AE7" s="78"/>
      <c r="AF7" s="78"/>
      <c r="AG7" s="78"/>
      <c r="AH7" s="78"/>
      <c r="AI7" s="78"/>
      <c r="AJ7" s="78"/>
      <c r="AK7" s="4"/>
      <c r="AL7" s="78" t="s">
        <v>6</v>
      </c>
      <c r="AM7" s="78"/>
      <c r="AN7" s="78"/>
      <c r="AO7" s="78"/>
      <c r="AP7" s="78"/>
      <c r="AQ7" s="78"/>
      <c r="AR7" s="78"/>
      <c r="AS7" s="78"/>
      <c r="AT7" s="75" t="s">
        <v>7</v>
      </c>
      <c r="AU7" s="76"/>
      <c r="AV7" s="76"/>
      <c r="AW7" s="76"/>
      <c r="AX7" s="76"/>
      <c r="AY7" s="76"/>
      <c r="AZ7" s="76"/>
      <c r="BA7" s="76"/>
      <c r="BB7" s="78" t="s">
        <v>8</v>
      </c>
      <c r="BC7" s="78"/>
      <c r="BD7" s="78"/>
      <c r="BE7" s="78"/>
      <c r="BF7" s="78"/>
      <c r="BG7" s="78"/>
      <c r="BH7" s="78"/>
      <c r="BI7" s="78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9" t="str">
        <f>データ!$I$6</f>
        <v>法適用</v>
      </c>
      <c r="C8" s="80"/>
      <c r="D8" s="80"/>
      <c r="E8" s="80"/>
      <c r="F8" s="80"/>
      <c r="G8" s="80"/>
      <c r="H8" s="80"/>
      <c r="I8" s="79" t="str">
        <f>データ!$J$6</f>
        <v>水道事業</v>
      </c>
      <c r="J8" s="80"/>
      <c r="K8" s="80"/>
      <c r="L8" s="80"/>
      <c r="M8" s="80"/>
      <c r="N8" s="80"/>
      <c r="O8" s="81"/>
      <c r="P8" s="82" t="str">
        <f>データ!$K$6</f>
        <v>末端給水事業</v>
      </c>
      <c r="Q8" s="82"/>
      <c r="R8" s="82"/>
      <c r="S8" s="82"/>
      <c r="T8" s="82"/>
      <c r="U8" s="82"/>
      <c r="V8" s="82"/>
      <c r="W8" s="82" t="str">
        <f>データ!$L$6</f>
        <v>A8</v>
      </c>
      <c r="X8" s="82"/>
      <c r="Y8" s="82"/>
      <c r="Z8" s="82"/>
      <c r="AA8" s="82"/>
      <c r="AB8" s="82"/>
      <c r="AC8" s="82"/>
      <c r="AD8" s="82" t="str">
        <f>データ!$M$6</f>
        <v>非設置</v>
      </c>
      <c r="AE8" s="82"/>
      <c r="AF8" s="82"/>
      <c r="AG8" s="82"/>
      <c r="AH8" s="82"/>
      <c r="AI8" s="82"/>
      <c r="AJ8" s="82"/>
      <c r="AK8" s="4"/>
      <c r="AL8" s="70">
        <f>データ!$R$6</f>
        <v>8835</v>
      </c>
      <c r="AM8" s="70"/>
      <c r="AN8" s="70"/>
      <c r="AO8" s="70"/>
      <c r="AP8" s="70"/>
      <c r="AQ8" s="70"/>
      <c r="AR8" s="70"/>
      <c r="AS8" s="70"/>
      <c r="AT8" s="66">
        <f>データ!$S$6</f>
        <v>239.65</v>
      </c>
      <c r="AU8" s="67"/>
      <c r="AV8" s="67"/>
      <c r="AW8" s="67"/>
      <c r="AX8" s="67"/>
      <c r="AY8" s="67"/>
      <c r="AZ8" s="67"/>
      <c r="BA8" s="67"/>
      <c r="BB8" s="69">
        <f>データ!$T$6</f>
        <v>36.869999999999997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10</v>
      </c>
      <c r="BM8" s="7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5" t="s">
        <v>12</v>
      </c>
      <c r="C9" s="76"/>
      <c r="D9" s="76"/>
      <c r="E9" s="76"/>
      <c r="F9" s="76"/>
      <c r="G9" s="76"/>
      <c r="H9" s="76"/>
      <c r="I9" s="75" t="s">
        <v>13</v>
      </c>
      <c r="J9" s="76"/>
      <c r="K9" s="76"/>
      <c r="L9" s="76"/>
      <c r="M9" s="76"/>
      <c r="N9" s="76"/>
      <c r="O9" s="77"/>
      <c r="P9" s="78" t="s">
        <v>14</v>
      </c>
      <c r="Q9" s="78"/>
      <c r="R9" s="78"/>
      <c r="S9" s="78"/>
      <c r="T9" s="78"/>
      <c r="U9" s="78"/>
      <c r="V9" s="78"/>
      <c r="W9" s="78" t="s">
        <v>15</v>
      </c>
      <c r="X9" s="78"/>
      <c r="Y9" s="78"/>
      <c r="Z9" s="78"/>
      <c r="AA9" s="78"/>
      <c r="AB9" s="78"/>
      <c r="AC9" s="78"/>
      <c r="AD9" s="2"/>
      <c r="AE9" s="2"/>
      <c r="AF9" s="2"/>
      <c r="AG9" s="2"/>
      <c r="AH9" s="4"/>
      <c r="AI9" s="4"/>
      <c r="AJ9" s="4"/>
      <c r="AK9" s="4"/>
      <c r="AL9" s="78" t="s">
        <v>16</v>
      </c>
      <c r="AM9" s="78"/>
      <c r="AN9" s="78"/>
      <c r="AO9" s="78"/>
      <c r="AP9" s="78"/>
      <c r="AQ9" s="78"/>
      <c r="AR9" s="78"/>
      <c r="AS9" s="78"/>
      <c r="AT9" s="75" t="s">
        <v>17</v>
      </c>
      <c r="AU9" s="76"/>
      <c r="AV9" s="76"/>
      <c r="AW9" s="76"/>
      <c r="AX9" s="76"/>
      <c r="AY9" s="76"/>
      <c r="AZ9" s="76"/>
      <c r="BA9" s="76"/>
      <c r="BB9" s="78" t="s">
        <v>18</v>
      </c>
      <c r="BC9" s="78"/>
      <c r="BD9" s="78"/>
      <c r="BE9" s="78"/>
      <c r="BF9" s="78"/>
      <c r="BG9" s="78"/>
      <c r="BH9" s="78"/>
      <c r="BI9" s="78"/>
      <c r="BJ9" s="3"/>
      <c r="BK9" s="3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データ!$N$6</f>
        <v>-</v>
      </c>
      <c r="C10" s="67"/>
      <c r="D10" s="67"/>
      <c r="E10" s="67"/>
      <c r="F10" s="67"/>
      <c r="G10" s="67"/>
      <c r="H10" s="67"/>
      <c r="I10" s="66">
        <f>データ!$O$6</f>
        <v>41.62</v>
      </c>
      <c r="J10" s="67"/>
      <c r="K10" s="67"/>
      <c r="L10" s="67"/>
      <c r="M10" s="67"/>
      <c r="N10" s="67"/>
      <c r="O10" s="68"/>
      <c r="P10" s="69">
        <f>データ!$P$6</f>
        <v>57.67</v>
      </c>
      <c r="Q10" s="69"/>
      <c r="R10" s="69"/>
      <c r="S10" s="69"/>
      <c r="T10" s="69"/>
      <c r="U10" s="69"/>
      <c r="V10" s="69"/>
      <c r="W10" s="70">
        <f>データ!$Q$6</f>
        <v>4125</v>
      </c>
      <c r="X10" s="70"/>
      <c r="Y10" s="70"/>
      <c r="Z10" s="70"/>
      <c r="AA10" s="70"/>
      <c r="AB10" s="70"/>
      <c r="AC10" s="70"/>
      <c r="AD10" s="2"/>
      <c r="AE10" s="2"/>
      <c r="AF10" s="2"/>
      <c r="AG10" s="2"/>
      <c r="AH10" s="4"/>
      <c r="AI10" s="4"/>
      <c r="AJ10" s="4"/>
      <c r="AK10" s="4"/>
      <c r="AL10" s="70">
        <f>データ!$U$6</f>
        <v>5133</v>
      </c>
      <c r="AM10" s="70"/>
      <c r="AN10" s="70"/>
      <c r="AO10" s="70"/>
      <c r="AP10" s="70"/>
      <c r="AQ10" s="70"/>
      <c r="AR10" s="70"/>
      <c r="AS10" s="70"/>
      <c r="AT10" s="66">
        <f>データ!$V$6</f>
        <v>0.84</v>
      </c>
      <c r="AU10" s="67"/>
      <c r="AV10" s="67"/>
      <c r="AW10" s="67"/>
      <c r="AX10" s="67"/>
      <c r="AY10" s="67"/>
      <c r="AZ10" s="67"/>
      <c r="BA10" s="67"/>
      <c r="BB10" s="69">
        <f>データ!$W$6</f>
        <v>6110.71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0" t="s">
        <v>107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4" t="s">
        <v>26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0" t="s">
        <v>105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 x14ac:dyDescent="0.15">
      <c r="A60" s="2"/>
      <c r="B60" s="61" t="s">
        <v>27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4" t="s">
        <v>28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0" t="s">
        <v>106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【112.83】</v>
      </c>
      <c r="F85" s="27" t="str">
        <f>データ!AS6</f>
        <v>【1.05】</v>
      </c>
      <c r="G85" s="27" t="str">
        <f>データ!BD6</f>
        <v>【261.93】</v>
      </c>
      <c r="H85" s="27" t="str">
        <f>データ!BO6</f>
        <v>【270.46】</v>
      </c>
      <c r="I85" s="27" t="str">
        <f>データ!BZ6</f>
        <v>【103.91】</v>
      </c>
      <c r="J85" s="27" t="str">
        <f>データ!CK6</f>
        <v>【167.11】</v>
      </c>
      <c r="K85" s="27" t="str">
        <f>データ!CV6</f>
        <v>【60.27】</v>
      </c>
      <c r="L85" s="27" t="str">
        <f>データ!DG6</f>
        <v>【89.92】</v>
      </c>
      <c r="M85" s="27" t="str">
        <f>データ!DR6</f>
        <v>【48.85】</v>
      </c>
      <c r="N85" s="27" t="str">
        <f>データ!EC6</f>
        <v>【17.80】</v>
      </c>
      <c r="O85" s="27" t="str">
        <f>データ!EN6</f>
        <v>【0.70】</v>
      </c>
    </row>
  </sheetData>
  <sheetProtection algorithmName="SHA-512" hashValue="6Eqvpbmj6VZU0oYrRPVkbq3DjzAbCdxauHutSCsDJNgfdHiOo2mw5GL1O2+AoirS7m0pqAhuspWMc51bCchblA==" saltValue="W3+Pj1lTmr8gjUJOiKQoEQ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7" t="s">
        <v>50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51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52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54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55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56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57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58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59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60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61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62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63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64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2018</v>
      </c>
      <c r="C6" s="34">
        <f t="shared" ref="C6:W6" si="3">C7</f>
        <v>465259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鹿児島県　瀬戸内町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A8</v>
      </c>
      <c r="M6" s="34" t="str">
        <f t="shared" si="3"/>
        <v>非設置</v>
      </c>
      <c r="N6" s="35" t="str">
        <f t="shared" si="3"/>
        <v>-</v>
      </c>
      <c r="O6" s="35">
        <f t="shared" si="3"/>
        <v>41.62</v>
      </c>
      <c r="P6" s="35">
        <f t="shared" si="3"/>
        <v>57.67</v>
      </c>
      <c r="Q6" s="35">
        <f t="shared" si="3"/>
        <v>4125</v>
      </c>
      <c r="R6" s="35">
        <f t="shared" si="3"/>
        <v>8835</v>
      </c>
      <c r="S6" s="35">
        <f t="shared" si="3"/>
        <v>239.65</v>
      </c>
      <c r="T6" s="35">
        <f t="shared" si="3"/>
        <v>36.869999999999997</v>
      </c>
      <c r="U6" s="35">
        <f t="shared" si="3"/>
        <v>5133</v>
      </c>
      <c r="V6" s="35">
        <f t="shared" si="3"/>
        <v>0.84</v>
      </c>
      <c r="W6" s="35">
        <f t="shared" si="3"/>
        <v>6110.71</v>
      </c>
      <c r="X6" s="36">
        <f>IF(X7="",NA(),X7)</f>
        <v>103.17</v>
      </c>
      <c r="Y6" s="36">
        <f t="shared" ref="Y6:AG6" si="4">IF(Y7="",NA(),Y7)</f>
        <v>126.39</v>
      </c>
      <c r="Z6" s="36">
        <f t="shared" si="4"/>
        <v>122.18</v>
      </c>
      <c r="AA6" s="36">
        <f t="shared" si="4"/>
        <v>112.91</v>
      </c>
      <c r="AB6" s="36">
        <f t="shared" si="4"/>
        <v>108.28</v>
      </c>
      <c r="AC6" s="36">
        <f t="shared" si="4"/>
        <v>107.2</v>
      </c>
      <c r="AD6" s="36">
        <f t="shared" si="4"/>
        <v>106.62</v>
      </c>
      <c r="AE6" s="36">
        <f t="shared" si="4"/>
        <v>107.95</v>
      </c>
      <c r="AF6" s="36">
        <f t="shared" si="4"/>
        <v>104.47</v>
      </c>
      <c r="AG6" s="36">
        <f t="shared" si="4"/>
        <v>103.81</v>
      </c>
      <c r="AH6" s="35" t="str">
        <f>IF(AH7="","",IF(AH7="-","【-】","【"&amp;SUBSTITUTE(TEXT(AH7,"#,##0.00"),"-","△")&amp;"】"))</f>
        <v>【112.83】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13.46</v>
      </c>
      <c r="AO6" s="36">
        <f t="shared" si="5"/>
        <v>12.59</v>
      </c>
      <c r="AP6" s="36">
        <f t="shared" si="5"/>
        <v>12.44</v>
      </c>
      <c r="AQ6" s="36">
        <f t="shared" si="5"/>
        <v>16.399999999999999</v>
      </c>
      <c r="AR6" s="36">
        <f t="shared" si="5"/>
        <v>25.66</v>
      </c>
      <c r="AS6" s="35" t="str">
        <f>IF(AS7="","",IF(AS7="-","【-】","【"&amp;SUBSTITUTE(TEXT(AS7,"#,##0.00"),"-","△")&amp;"】"))</f>
        <v>【1.05】</v>
      </c>
      <c r="AT6" s="36">
        <f>IF(AT7="",NA(),AT7)</f>
        <v>332.23</v>
      </c>
      <c r="AU6" s="36">
        <f t="shared" ref="AU6:BC6" si="6">IF(AU7="",NA(),AU7)</f>
        <v>469.73</v>
      </c>
      <c r="AV6" s="36">
        <f t="shared" si="6"/>
        <v>593.87</v>
      </c>
      <c r="AW6" s="36">
        <f t="shared" si="6"/>
        <v>392.9</v>
      </c>
      <c r="AX6" s="36">
        <f t="shared" si="6"/>
        <v>677.15</v>
      </c>
      <c r="AY6" s="36">
        <f t="shared" si="6"/>
        <v>434.72</v>
      </c>
      <c r="AZ6" s="36">
        <f t="shared" si="6"/>
        <v>416.14</v>
      </c>
      <c r="BA6" s="36">
        <f t="shared" si="6"/>
        <v>371.89</v>
      </c>
      <c r="BB6" s="36">
        <f t="shared" si="6"/>
        <v>293.23</v>
      </c>
      <c r="BC6" s="36">
        <f t="shared" si="6"/>
        <v>300.14</v>
      </c>
      <c r="BD6" s="35" t="str">
        <f>IF(BD7="","",IF(BD7="-","【-】","【"&amp;SUBSTITUTE(TEXT(BD7,"#,##0.00"),"-","△")&amp;"】"))</f>
        <v>【261.93】</v>
      </c>
      <c r="BE6" s="36">
        <f>IF(BE7="",NA(),BE7)</f>
        <v>476.74</v>
      </c>
      <c r="BF6" s="36">
        <f t="shared" ref="BF6:BN6" si="7">IF(BF7="",NA(),BF7)</f>
        <v>459.92</v>
      </c>
      <c r="BG6" s="36">
        <f t="shared" si="7"/>
        <v>432.4</v>
      </c>
      <c r="BH6" s="36">
        <f t="shared" si="7"/>
        <v>473.07</v>
      </c>
      <c r="BI6" s="36">
        <f t="shared" si="7"/>
        <v>486.09</v>
      </c>
      <c r="BJ6" s="36">
        <f t="shared" si="7"/>
        <v>495.76</v>
      </c>
      <c r="BK6" s="36">
        <f t="shared" si="7"/>
        <v>487.22</v>
      </c>
      <c r="BL6" s="36">
        <f t="shared" si="7"/>
        <v>483.11</v>
      </c>
      <c r="BM6" s="36">
        <f t="shared" si="7"/>
        <v>542.29999999999995</v>
      </c>
      <c r="BN6" s="36">
        <f t="shared" si="7"/>
        <v>566.65</v>
      </c>
      <c r="BO6" s="35" t="str">
        <f>IF(BO7="","",IF(BO7="-","【-】","【"&amp;SUBSTITUTE(TEXT(BO7,"#,##0.00"),"-","△")&amp;"】"))</f>
        <v>【270.46】</v>
      </c>
      <c r="BP6" s="36">
        <f>IF(BP7="",NA(),BP7)</f>
        <v>101.39</v>
      </c>
      <c r="BQ6" s="36">
        <f t="shared" ref="BQ6:BY6" si="8">IF(BQ7="",NA(),BQ7)</f>
        <v>124.69</v>
      </c>
      <c r="BR6" s="36">
        <f t="shared" si="8"/>
        <v>120.27</v>
      </c>
      <c r="BS6" s="36">
        <f t="shared" si="8"/>
        <v>111.22</v>
      </c>
      <c r="BT6" s="36">
        <f t="shared" si="8"/>
        <v>106.75</v>
      </c>
      <c r="BU6" s="36">
        <f t="shared" si="8"/>
        <v>93.66</v>
      </c>
      <c r="BV6" s="36">
        <f t="shared" si="8"/>
        <v>92.76</v>
      </c>
      <c r="BW6" s="36">
        <f t="shared" si="8"/>
        <v>93.28</v>
      </c>
      <c r="BX6" s="36">
        <f t="shared" si="8"/>
        <v>87.51</v>
      </c>
      <c r="BY6" s="36">
        <f t="shared" si="8"/>
        <v>84.77</v>
      </c>
      <c r="BZ6" s="35" t="str">
        <f>IF(BZ7="","",IF(BZ7="-","【-】","【"&amp;SUBSTITUTE(TEXT(BZ7,"#,##0.00"),"-","△")&amp;"】"))</f>
        <v>【103.91】</v>
      </c>
      <c r="CA6" s="36">
        <f>IF(CA7="",NA(),CA7)</f>
        <v>228.34</v>
      </c>
      <c r="CB6" s="36">
        <f t="shared" ref="CB6:CJ6" si="9">IF(CB7="",NA(),CB7)</f>
        <v>185</v>
      </c>
      <c r="CC6" s="36">
        <f t="shared" si="9"/>
        <v>193.32</v>
      </c>
      <c r="CD6" s="36">
        <f t="shared" si="9"/>
        <v>207.97</v>
      </c>
      <c r="CE6" s="36">
        <f t="shared" si="9"/>
        <v>218.91</v>
      </c>
      <c r="CF6" s="36">
        <f t="shared" si="9"/>
        <v>208.21</v>
      </c>
      <c r="CG6" s="36">
        <f t="shared" si="9"/>
        <v>208.67</v>
      </c>
      <c r="CH6" s="36">
        <f t="shared" si="9"/>
        <v>208.29</v>
      </c>
      <c r="CI6" s="36">
        <f t="shared" si="9"/>
        <v>218.42</v>
      </c>
      <c r="CJ6" s="36">
        <f t="shared" si="9"/>
        <v>227.27</v>
      </c>
      <c r="CK6" s="35" t="str">
        <f>IF(CK7="","",IF(CK7="-","【-】","【"&amp;SUBSTITUTE(TEXT(CK7,"#,##0.00"),"-","△")&amp;"】"))</f>
        <v>【167.11】</v>
      </c>
      <c r="CL6" s="36">
        <f>IF(CL7="",NA(),CL7)</f>
        <v>46.5</v>
      </c>
      <c r="CM6" s="36">
        <f t="shared" ref="CM6:CU6" si="10">IF(CM7="",NA(),CM7)</f>
        <v>45.81</v>
      </c>
      <c r="CN6" s="36">
        <f t="shared" si="10"/>
        <v>47.58</v>
      </c>
      <c r="CO6" s="36">
        <f t="shared" si="10"/>
        <v>47.76</v>
      </c>
      <c r="CP6" s="36">
        <f t="shared" si="10"/>
        <v>46.55</v>
      </c>
      <c r="CQ6" s="36">
        <f t="shared" si="10"/>
        <v>49.22</v>
      </c>
      <c r="CR6" s="36">
        <f t="shared" si="10"/>
        <v>49.08</v>
      </c>
      <c r="CS6" s="36">
        <f t="shared" si="10"/>
        <v>49.32</v>
      </c>
      <c r="CT6" s="36">
        <f t="shared" si="10"/>
        <v>50.24</v>
      </c>
      <c r="CU6" s="36">
        <f t="shared" si="10"/>
        <v>50.29</v>
      </c>
      <c r="CV6" s="35" t="str">
        <f>IF(CV7="","",IF(CV7="-","【-】","【"&amp;SUBSTITUTE(TEXT(CV7,"#,##0.00"),"-","△")&amp;"】"))</f>
        <v>【60.27】</v>
      </c>
      <c r="CW6" s="36">
        <f>IF(CW7="",NA(),CW7)</f>
        <v>84.5</v>
      </c>
      <c r="CX6" s="36">
        <f t="shared" ref="CX6:DF6" si="11">IF(CX7="",NA(),CX7)</f>
        <v>84.5</v>
      </c>
      <c r="CY6" s="36">
        <f t="shared" si="11"/>
        <v>81.5</v>
      </c>
      <c r="CZ6" s="36">
        <f t="shared" si="11"/>
        <v>81.3</v>
      </c>
      <c r="DA6" s="36">
        <f t="shared" si="11"/>
        <v>81.5</v>
      </c>
      <c r="DB6" s="36">
        <f t="shared" si="11"/>
        <v>79.48</v>
      </c>
      <c r="DC6" s="36">
        <f t="shared" si="11"/>
        <v>79.3</v>
      </c>
      <c r="DD6" s="36">
        <f t="shared" si="11"/>
        <v>79.34</v>
      </c>
      <c r="DE6" s="36">
        <f t="shared" si="11"/>
        <v>78.650000000000006</v>
      </c>
      <c r="DF6" s="36">
        <f t="shared" si="11"/>
        <v>77.73</v>
      </c>
      <c r="DG6" s="35" t="str">
        <f>IF(DG7="","",IF(DG7="-","【-】","【"&amp;SUBSTITUTE(TEXT(DG7,"#,##0.00"),"-","△")&amp;"】"))</f>
        <v>【89.92】</v>
      </c>
      <c r="DH6" s="36">
        <f>IF(DH7="",NA(),DH7)</f>
        <v>52.12</v>
      </c>
      <c r="DI6" s="36">
        <f t="shared" ref="DI6:DQ6" si="12">IF(DI7="",NA(),DI7)</f>
        <v>54.8</v>
      </c>
      <c r="DJ6" s="36">
        <f t="shared" si="12"/>
        <v>57.32</v>
      </c>
      <c r="DK6" s="36">
        <f t="shared" si="12"/>
        <v>57.99</v>
      </c>
      <c r="DL6" s="36">
        <f t="shared" si="12"/>
        <v>58.03</v>
      </c>
      <c r="DM6" s="36">
        <f t="shared" si="12"/>
        <v>46.12</v>
      </c>
      <c r="DN6" s="36">
        <f t="shared" si="12"/>
        <v>47.44</v>
      </c>
      <c r="DO6" s="36">
        <f t="shared" si="12"/>
        <v>48.3</v>
      </c>
      <c r="DP6" s="36">
        <f t="shared" si="12"/>
        <v>45.14</v>
      </c>
      <c r="DQ6" s="36">
        <f t="shared" si="12"/>
        <v>45.85</v>
      </c>
      <c r="DR6" s="35" t="str">
        <f>IF(DR7="","",IF(DR7="-","【-】","【"&amp;SUBSTITUTE(TEXT(DR7,"#,##0.00"),"-","△")&amp;"】"))</f>
        <v>【48.85】</v>
      </c>
      <c r="DS6" s="35">
        <f>IF(DS7="",NA(),DS7)</f>
        <v>0</v>
      </c>
      <c r="DT6" s="35">
        <f t="shared" ref="DT6:EB6" si="13">IF(DT7="",NA(),DT7)</f>
        <v>0</v>
      </c>
      <c r="DU6" s="35">
        <f t="shared" si="13"/>
        <v>0</v>
      </c>
      <c r="DV6" s="35">
        <f t="shared" si="13"/>
        <v>0</v>
      </c>
      <c r="DW6" s="35">
        <f t="shared" si="13"/>
        <v>0</v>
      </c>
      <c r="DX6" s="36">
        <f t="shared" si="13"/>
        <v>9.86</v>
      </c>
      <c r="DY6" s="36">
        <f t="shared" si="13"/>
        <v>11.16</v>
      </c>
      <c r="DZ6" s="36">
        <f t="shared" si="13"/>
        <v>12.43</v>
      </c>
      <c r="EA6" s="36">
        <f t="shared" si="13"/>
        <v>13.58</v>
      </c>
      <c r="EB6" s="36">
        <f t="shared" si="13"/>
        <v>14.13</v>
      </c>
      <c r="EC6" s="35" t="str">
        <f>IF(EC7="","",IF(EC7="-","【-】","【"&amp;SUBSTITUTE(TEXT(EC7,"#,##0.00"),"-","△")&amp;"】"))</f>
        <v>【17.80】</v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6">
        <f t="shared" si="14"/>
        <v>1.86</v>
      </c>
      <c r="EI6" s="36">
        <f t="shared" si="14"/>
        <v>0.56000000000000005</v>
      </c>
      <c r="EJ6" s="36">
        <f t="shared" si="14"/>
        <v>0.65</v>
      </c>
      <c r="EK6" s="36">
        <f t="shared" si="14"/>
        <v>0.46</v>
      </c>
      <c r="EL6" s="36">
        <f t="shared" si="14"/>
        <v>0.44</v>
      </c>
      <c r="EM6" s="36">
        <f t="shared" si="14"/>
        <v>0.52</v>
      </c>
      <c r="EN6" s="35" t="str">
        <f>IF(EN7="","",IF(EN7="-","【-】","【"&amp;SUBSTITUTE(TEXT(EN7,"#,##0.00"),"-","△")&amp;"】"))</f>
        <v>【0.70】</v>
      </c>
    </row>
    <row r="7" spans="1:144" s="37" customFormat="1" x14ac:dyDescent="0.15">
      <c r="A7" s="29"/>
      <c r="B7" s="38">
        <v>2018</v>
      </c>
      <c r="C7" s="38">
        <v>465259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41.62</v>
      </c>
      <c r="P7" s="39">
        <v>57.67</v>
      </c>
      <c r="Q7" s="39">
        <v>4125</v>
      </c>
      <c r="R7" s="39">
        <v>8835</v>
      </c>
      <c r="S7" s="39">
        <v>239.65</v>
      </c>
      <c r="T7" s="39">
        <v>36.869999999999997</v>
      </c>
      <c r="U7" s="39">
        <v>5133</v>
      </c>
      <c r="V7" s="39">
        <v>0.84</v>
      </c>
      <c r="W7" s="39">
        <v>6110.71</v>
      </c>
      <c r="X7" s="39">
        <v>103.17</v>
      </c>
      <c r="Y7" s="39">
        <v>126.39</v>
      </c>
      <c r="Z7" s="39">
        <v>122.18</v>
      </c>
      <c r="AA7" s="39">
        <v>112.91</v>
      </c>
      <c r="AB7" s="39">
        <v>108.28</v>
      </c>
      <c r="AC7" s="39">
        <v>107.2</v>
      </c>
      <c r="AD7" s="39">
        <v>106.62</v>
      </c>
      <c r="AE7" s="39">
        <v>107.95</v>
      </c>
      <c r="AF7" s="39">
        <v>104.47</v>
      </c>
      <c r="AG7" s="39">
        <v>103.81</v>
      </c>
      <c r="AH7" s="39">
        <v>112.83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13.46</v>
      </c>
      <c r="AO7" s="39">
        <v>12.59</v>
      </c>
      <c r="AP7" s="39">
        <v>12.44</v>
      </c>
      <c r="AQ7" s="39">
        <v>16.399999999999999</v>
      </c>
      <c r="AR7" s="39">
        <v>25.66</v>
      </c>
      <c r="AS7" s="39">
        <v>1.05</v>
      </c>
      <c r="AT7" s="39">
        <v>332.23</v>
      </c>
      <c r="AU7" s="39">
        <v>469.73</v>
      </c>
      <c r="AV7" s="39">
        <v>593.87</v>
      </c>
      <c r="AW7" s="39">
        <v>392.9</v>
      </c>
      <c r="AX7" s="39">
        <v>677.15</v>
      </c>
      <c r="AY7" s="39">
        <v>434.72</v>
      </c>
      <c r="AZ7" s="39">
        <v>416.14</v>
      </c>
      <c r="BA7" s="39">
        <v>371.89</v>
      </c>
      <c r="BB7" s="39">
        <v>293.23</v>
      </c>
      <c r="BC7" s="39">
        <v>300.14</v>
      </c>
      <c r="BD7" s="39">
        <v>261.93</v>
      </c>
      <c r="BE7" s="39">
        <v>476.74</v>
      </c>
      <c r="BF7" s="39">
        <v>459.92</v>
      </c>
      <c r="BG7" s="39">
        <v>432.4</v>
      </c>
      <c r="BH7" s="39">
        <v>473.07</v>
      </c>
      <c r="BI7" s="39">
        <v>486.09</v>
      </c>
      <c r="BJ7" s="39">
        <v>495.76</v>
      </c>
      <c r="BK7" s="39">
        <v>487.22</v>
      </c>
      <c r="BL7" s="39">
        <v>483.11</v>
      </c>
      <c r="BM7" s="39">
        <v>542.29999999999995</v>
      </c>
      <c r="BN7" s="39">
        <v>566.65</v>
      </c>
      <c r="BO7" s="39">
        <v>270.45999999999998</v>
      </c>
      <c r="BP7" s="39">
        <v>101.39</v>
      </c>
      <c r="BQ7" s="39">
        <v>124.69</v>
      </c>
      <c r="BR7" s="39">
        <v>120.27</v>
      </c>
      <c r="BS7" s="39">
        <v>111.22</v>
      </c>
      <c r="BT7" s="39">
        <v>106.75</v>
      </c>
      <c r="BU7" s="39">
        <v>93.66</v>
      </c>
      <c r="BV7" s="39">
        <v>92.76</v>
      </c>
      <c r="BW7" s="39">
        <v>93.28</v>
      </c>
      <c r="BX7" s="39">
        <v>87.51</v>
      </c>
      <c r="BY7" s="39">
        <v>84.77</v>
      </c>
      <c r="BZ7" s="39">
        <v>103.91</v>
      </c>
      <c r="CA7" s="39">
        <v>228.34</v>
      </c>
      <c r="CB7" s="39">
        <v>185</v>
      </c>
      <c r="CC7" s="39">
        <v>193.32</v>
      </c>
      <c r="CD7" s="39">
        <v>207.97</v>
      </c>
      <c r="CE7" s="39">
        <v>218.91</v>
      </c>
      <c r="CF7" s="39">
        <v>208.21</v>
      </c>
      <c r="CG7" s="39">
        <v>208.67</v>
      </c>
      <c r="CH7" s="39">
        <v>208.29</v>
      </c>
      <c r="CI7" s="39">
        <v>218.42</v>
      </c>
      <c r="CJ7" s="39">
        <v>227.27</v>
      </c>
      <c r="CK7" s="39">
        <v>167.11</v>
      </c>
      <c r="CL7" s="39">
        <v>46.5</v>
      </c>
      <c r="CM7" s="39">
        <v>45.81</v>
      </c>
      <c r="CN7" s="39">
        <v>47.58</v>
      </c>
      <c r="CO7" s="39">
        <v>47.76</v>
      </c>
      <c r="CP7" s="39">
        <v>46.55</v>
      </c>
      <c r="CQ7" s="39">
        <v>49.22</v>
      </c>
      <c r="CR7" s="39">
        <v>49.08</v>
      </c>
      <c r="CS7" s="39">
        <v>49.32</v>
      </c>
      <c r="CT7" s="39">
        <v>50.24</v>
      </c>
      <c r="CU7" s="39">
        <v>50.29</v>
      </c>
      <c r="CV7" s="39">
        <v>60.27</v>
      </c>
      <c r="CW7" s="39">
        <v>84.5</v>
      </c>
      <c r="CX7" s="39">
        <v>84.5</v>
      </c>
      <c r="CY7" s="39">
        <v>81.5</v>
      </c>
      <c r="CZ7" s="39">
        <v>81.3</v>
      </c>
      <c r="DA7" s="39">
        <v>81.5</v>
      </c>
      <c r="DB7" s="39">
        <v>79.48</v>
      </c>
      <c r="DC7" s="39">
        <v>79.3</v>
      </c>
      <c r="DD7" s="39">
        <v>79.34</v>
      </c>
      <c r="DE7" s="39">
        <v>78.650000000000006</v>
      </c>
      <c r="DF7" s="39">
        <v>77.73</v>
      </c>
      <c r="DG7" s="39">
        <v>89.92</v>
      </c>
      <c r="DH7" s="39">
        <v>52.12</v>
      </c>
      <c r="DI7" s="39">
        <v>54.8</v>
      </c>
      <c r="DJ7" s="39">
        <v>57.32</v>
      </c>
      <c r="DK7" s="39">
        <v>57.99</v>
      </c>
      <c r="DL7" s="39">
        <v>58.03</v>
      </c>
      <c r="DM7" s="39">
        <v>46.12</v>
      </c>
      <c r="DN7" s="39">
        <v>47.44</v>
      </c>
      <c r="DO7" s="39">
        <v>48.3</v>
      </c>
      <c r="DP7" s="39">
        <v>45.14</v>
      </c>
      <c r="DQ7" s="39">
        <v>45.85</v>
      </c>
      <c r="DR7" s="39">
        <v>48.85</v>
      </c>
      <c r="DS7" s="39">
        <v>0</v>
      </c>
      <c r="DT7" s="39">
        <v>0</v>
      </c>
      <c r="DU7" s="39">
        <v>0</v>
      </c>
      <c r="DV7" s="39">
        <v>0</v>
      </c>
      <c r="DW7" s="39">
        <v>0</v>
      </c>
      <c r="DX7" s="39">
        <v>9.86</v>
      </c>
      <c r="DY7" s="39">
        <v>11.16</v>
      </c>
      <c r="DZ7" s="39">
        <v>12.43</v>
      </c>
      <c r="EA7" s="39">
        <v>13.58</v>
      </c>
      <c r="EB7" s="39">
        <v>14.13</v>
      </c>
      <c r="EC7" s="39">
        <v>17.8</v>
      </c>
      <c r="ED7" s="39">
        <v>0</v>
      </c>
      <c r="EE7" s="39">
        <v>0</v>
      </c>
      <c r="EF7" s="39">
        <v>0</v>
      </c>
      <c r="EG7" s="39">
        <v>0</v>
      </c>
      <c r="EH7" s="39">
        <v>1.86</v>
      </c>
      <c r="EI7" s="39">
        <v>0.56000000000000005</v>
      </c>
      <c r="EJ7" s="39">
        <v>0.65</v>
      </c>
      <c r="EK7" s="39">
        <v>0.46</v>
      </c>
      <c r="EL7" s="39">
        <v>0.44</v>
      </c>
      <c r="EM7" s="39">
        <v>0.52</v>
      </c>
      <c r="EN7" s="39">
        <v>0.7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2020-01-20T06:47:54Z</cp:lastPrinted>
  <dcterms:created xsi:type="dcterms:W3CDTF">2019-12-05T04:32:11Z</dcterms:created>
  <dcterms:modified xsi:type="dcterms:W3CDTF">2020-02-27T00:11:22Z</dcterms:modified>
  <cp:category/>
</cp:coreProperties>
</file>