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共有（川井田）\61 公営企業決算統計\R02\02決算統計関連調査\030112 公営企業に係る経営比較分析表（平成元年度決算）の分析等について\★完成版★\06_指宿市【済】\"/>
    </mc:Choice>
  </mc:AlternateContent>
  <workbookProtection workbookAlgorithmName="SHA-512" workbookHashValue="9S1Lk45HuGr7pljQkW4m5cvBJnFTgVzj5RUP7F/3dlOMbe3/NSB0Z7hAZJxWAOQVxBr3JznWBN6MDt1ueTWxdQ==" workbookSaltValue="Mpm9x0dW52ECsSN/CNSOVw==" workbookSpinCount="100000" lockStructure="1"/>
  <bookViews>
    <workbookView xWindow="-120" yWindow="-120" windowWidth="20730" windowHeight="11160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P10" i="4" s="1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L85" i="4"/>
  <c r="J85" i="4"/>
  <c r="H85" i="4"/>
  <c r="G85" i="4"/>
  <c r="F85" i="4"/>
  <c r="BB10" i="4"/>
  <c r="AT10" i="4"/>
  <c r="AL10" i="4"/>
  <c r="W10" i="4"/>
  <c r="I10" i="4"/>
  <c r="AT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<sst xmlns="http://schemas.openxmlformats.org/spreadsheetml/2006/main" count="228" uniqueCount="115">
  <si>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</si>
  <si>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</si>
  <si>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</si>
  <si>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</si>
  <si>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</si>
  <si>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</si>
  <si>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</si>
  <si>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</si>
  <si>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</si>
  <si>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</si>
  <si>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</si>
  <si>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</si>
  <si>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</si>
  <si>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</si>
  <si>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</si>
  <si>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</si>
  <si>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</si>
  <si>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</si>
  <si>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</si>
  <si>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</si>
  <si>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</si>
  <si>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</si>
  <si>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</si>
  <si>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</si>
  <si>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</si>
  <si>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</si>
  <si>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</si>
  <si>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</si>
  <si>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</si>
  <si>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</si>
  <si>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</si>
  <si>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</si>
  <si>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</si>
  <si>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</si>
  <si>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</si>
  <si>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</si>
  <si>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</si>
  <si>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</si>
  <si>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</si>
  <si>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</si>
  <si>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</si>
  <si>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</si>
  <si>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</si>
  <si>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</si>
  <si>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</si>
  <si>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</si>
  <si>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</si>
  <si>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</si>
  <si>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</si>
  <si>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</si>
  <si>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</si>
  <si>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</si>
  <si>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</si>
  <si>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</si>
  <si>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</si>
  <si>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</si>
  <si>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</si>
  <si>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</si>
  <si>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</si>
  <si>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</si>
  <si>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</si>
  <si>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</si>
  <si>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</si>
  <si>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</si>
  <si>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</si>
  <si>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</si>
  <si>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</si>
  <si>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</si>
  <si>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</si>
  <si>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</si>
  <si>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</si>
  <si>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</si>
  <si>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</si>
  <si>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</si>
  <si>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</si>
  <si>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</si>
  <si>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</si>
  <si>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</si>
  <si>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</si>
  <si>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</si>
  <si>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</si>
  <si>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</si>
  <si>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</si>
  <si>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</si>
  <si>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</si>
  <si>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</si>
  <si>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</si>
  <si>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</si>
  <si>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</si>
  <si>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</si>
  <si>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</si>
  <si>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</si>
  <si>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</si>
  <si>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指宿市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</si>
  <si>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</si>
  <si>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</si>
  <si>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</si>
  <si>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</si>
  <si>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</si>
  <si>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</si>
  <si>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</si>
  <si>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</si>
  <si>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</si>
  <si>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</si>
  <si>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</si>
  <si>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</si>
  <si>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</si>
  <si>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</si>
  <si>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</si>
  <si>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</si>
  <si>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</si>
  <si>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</si>
  <si>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現時点での経営状態は良好であるが、水の需要の減少、既存施設の老朽による維持管理費用が増加が想定される。また、水道施設等の改築、更新事業に係る費用の増加が見込まれるため、今後とも計画的な事業実施や経費の削減、適正な料金設定など一層の経営健全化に努めていく。</t>
    <rPh sb="0" eb="3">
      <t>ゲンジテン</t>
    </rPh>
    <rPh sb="5" eb="7">
      <t>ケイエイ</t>
    </rPh>
    <rPh sb="7" eb="9">
      <t>ジョウタイ</t>
    </rPh>
    <rPh sb="10" eb="12">
      <t>リョウコウ</t>
    </rPh>
    <rPh sb="17" eb="18">
      <t>ミズ</t>
    </rPh>
    <rPh sb="19" eb="21">
      <t>ジュヨウ</t>
    </rPh>
    <rPh sb="22" eb="24">
      <t>ゲンショウ</t>
    </rPh>
    <rPh sb="25" eb="27">
      <t>キゾン</t>
    </rPh>
    <rPh sb="27" eb="29">
      <t>シセツ</t>
    </rPh>
    <rPh sb="30" eb="32">
      <t>ロウキュウ</t>
    </rPh>
    <rPh sb="35" eb="37">
      <t>イジ</t>
    </rPh>
    <rPh sb="37" eb="39">
      <t>カンリ</t>
    </rPh>
    <rPh sb="39" eb="41">
      <t>ヒヨウ</t>
    </rPh>
    <rPh sb="42" eb="44">
      <t>ゾウカ</t>
    </rPh>
    <rPh sb="45" eb="47">
      <t>ソウテイ</t>
    </rPh>
    <rPh sb="54" eb="56">
      <t>スイドウ</t>
    </rPh>
    <rPh sb="56" eb="58">
      <t>シセツ</t>
    </rPh>
    <rPh sb="58" eb="59">
      <t>トウ</t>
    </rPh>
    <rPh sb="60" eb="62">
      <t>カイチク</t>
    </rPh>
    <rPh sb="63" eb="65">
      <t>コウシン</t>
    </rPh>
    <rPh sb="65" eb="67">
      <t>ジギョウ</t>
    </rPh>
    <rPh sb="68" eb="69">
      <t>カカ</t>
    </rPh>
    <rPh sb="70" eb="72">
      <t>ヒヨウ</t>
    </rPh>
    <rPh sb="73" eb="75">
      <t>ゾウカ</t>
    </rPh>
    <rPh sb="76" eb="78">
      <t>ミコ</t>
    </rPh>
    <rPh sb="84" eb="86">
      <t>コンゴ</t>
    </rPh>
    <rPh sb="88" eb="91">
      <t>ケイカクテキ</t>
    </rPh>
    <rPh sb="92" eb="94">
      <t>ジギョウ</t>
    </rPh>
    <rPh sb="94" eb="96">
      <t>ジッシ</t>
    </rPh>
    <rPh sb="97" eb="99">
      <t>ケイヒ</t>
    </rPh>
    <rPh sb="100" eb="102">
      <t>サクゲン</t>
    </rPh>
    <rPh sb="103" eb="105">
      <t>テキセイ</t>
    </rPh>
    <rPh sb="106" eb="108">
      <t>リョウキン</t>
    </rPh>
    <rPh sb="108" eb="110">
      <t>セッテイ</t>
    </rPh>
    <rPh sb="112" eb="114">
      <t>イッソウ</t>
    </rPh>
    <rPh sb="115" eb="117">
      <t>ケイエイ</t>
    </rPh>
    <rPh sb="117" eb="120">
      <t>ケンゼンカ</t>
    </rPh>
    <rPh sb="121" eb="122">
      <t>ツトテキセイリョウキンセッテイ</t>
    </rPh>
    <phoneticPr fontId="4"/>
  </si>
  <si>
    <t>①有形固定資産減価償却率は、経年比較によると減少しているが、類似団体平均値を上回っている。既存施設の老朽化が進んでおり、計画的な施設等の更新等が必要である。
②管路経年化率は、類似団体平均値を下回っているが、増加傾向にあるため、施設更新と合わせた計画的な管路更新を検討していきたい。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ケイネン</t>
    </rPh>
    <rPh sb="16" eb="18">
      <t>ヒカク</t>
    </rPh>
    <rPh sb="22" eb="24">
      <t>ゲンショウ</t>
    </rPh>
    <rPh sb="30" eb="32">
      <t>ルイジ</t>
    </rPh>
    <rPh sb="32" eb="34">
      <t>ダンタイ</t>
    </rPh>
    <rPh sb="34" eb="36">
      <t>ヘイキン</t>
    </rPh>
    <rPh sb="36" eb="37">
      <t>チ</t>
    </rPh>
    <rPh sb="38" eb="40">
      <t>ウワマワ</t>
    </rPh>
    <rPh sb="45" eb="47">
      <t>キゾン</t>
    </rPh>
    <rPh sb="47" eb="49">
      <t>シセツ</t>
    </rPh>
    <rPh sb="50" eb="53">
      <t>ロウキュウカ</t>
    </rPh>
    <rPh sb="54" eb="55">
      <t>スス</t>
    </rPh>
    <rPh sb="60" eb="63">
      <t>ケイカクテキ</t>
    </rPh>
    <rPh sb="64" eb="66">
      <t>シセツ</t>
    </rPh>
    <rPh sb="66" eb="67">
      <t>トウ</t>
    </rPh>
    <rPh sb="68" eb="70">
      <t>コウシン</t>
    </rPh>
    <rPh sb="70" eb="71">
      <t>トウ</t>
    </rPh>
    <rPh sb="72" eb="74">
      <t>ヒツヨウ</t>
    </rPh>
    <rPh sb="80" eb="82">
      <t>カンロ</t>
    </rPh>
    <rPh sb="82" eb="85">
      <t>ケイネンカ</t>
    </rPh>
    <rPh sb="85" eb="86">
      <t>リツ</t>
    </rPh>
    <rPh sb="88" eb="90">
      <t>ルイジ</t>
    </rPh>
    <rPh sb="90" eb="92">
      <t>ダンタイ</t>
    </rPh>
    <rPh sb="92" eb="95">
      <t>ヘイキンチ</t>
    </rPh>
    <rPh sb="96" eb="98">
      <t>シタマワ</t>
    </rPh>
    <rPh sb="104" eb="106">
      <t>ゾウカ</t>
    </rPh>
    <rPh sb="106" eb="108">
      <t>ケイコウ</t>
    </rPh>
    <rPh sb="114" eb="116">
      <t>シセツ</t>
    </rPh>
    <rPh sb="116" eb="118">
      <t>コウシン</t>
    </rPh>
    <rPh sb="119" eb="120">
      <t>ア</t>
    </rPh>
    <rPh sb="123" eb="125">
      <t>ケイカク</t>
    </rPh>
    <rPh sb="125" eb="126">
      <t>テキ</t>
    </rPh>
    <rPh sb="127" eb="129">
      <t>カンロ</t>
    </rPh>
    <rPh sb="129" eb="131">
      <t>コウシン</t>
    </rPh>
    <rPh sb="132" eb="134">
      <t>ケントウ</t>
    </rPh>
    <phoneticPr fontId="4"/>
  </si>
  <si>
    <t>①経常収支比率は、前年度より減少しているが単年度の収支が黒字であることを示す100％以上で、類似団体平均値と比較しても僅かであるが上回っている。今後も経営の健全性の確保に努める。
③流動比率は、前年度より未払費用、企業債償還の増加等により減少しているが、100％以上で短期的な債務に対し支払うことができる資金を有している。
④企業債残高対給水収益比率は、増加傾向にある。給水収益の減少に対し、施設改築、更新事業の実施により企業債が増加しており、今後も計画的に投資を行っていく予定である。
⑤料金回収率は、前年度と比較して減少しているが、100％以上であり給水に係る費用を給水収益で賄えている状態である。
⑥給水原価は、類似団体平均値を大きく下まわっているが増加傾向にある。水需要が減少傾向にあることから、今後ともより一層の経費削減に取り組む必要がある。
⑦施設利用率は、水需要の減少により減少傾向にある。今後、利用状況、適正規模を把握し利用率向上に努めたい。
⑧有収率は、類似団体平均値より上回っているが、前年度と比較すると僅かであるが減少している。今後も漏水調査等の対策を実施し100％に近づけていきたい。</t>
    <rPh sb="102" eb="104">
      <t>ミバライ</t>
    </rPh>
    <rPh sb="104" eb="106">
      <t>ヒヨウ</t>
    </rPh>
    <rPh sb="107" eb="109">
      <t>キギョウ</t>
    </rPh>
    <rPh sb="115" eb="116">
      <t>トウ</t>
    </rPh>
    <rPh sb="177" eb="179">
      <t>ゾウカ</t>
    </rPh>
    <rPh sb="179" eb="181">
      <t>ケイコウ</t>
    </rPh>
    <rPh sb="185" eb="187">
      <t>キュウスイ</t>
    </rPh>
    <rPh sb="187" eb="189">
      <t>シュウエキ</t>
    </rPh>
    <rPh sb="190" eb="192">
      <t>ゲンショウ</t>
    </rPh>
    <rPh sb="193" eb="194">
      <t>タイ</t>
    </rPh>
    <rPh sb="196" eb="198">
      <t>シセツ</t>
    </rPh>
    <rPh sb="198" eb="200">
      <t>カイチク</t>
    </rPh>
    <rPh sb="201" eb="203">
      <t>コウシン</t>
    </rPh>
    <rPh sb="203" eb="205">
      <t>ジギョウ</t>
    </rPh>
    <rPh sb="206" eb="208">
      <t>ジッシ</t>
    </rPh>
    <rPh sb="211" eb="213">
      <t>キギョウ</t>
    </rPh>
    <rPh sb="213" eb="214">
      <t>サイ</t>
    </rPh>
    <rPh sb="237" eb="239">
      <t>ヨテイ</t>
    </rPh>
    <rPh sb="272" eb="274">
      <t>イジョウ</t>
    </rPh>
    <rPh sb="319" eb="320">
      <t>シタ</t>
    </rPh>
    <rPh sb="378" eb="380">
      <t>シセツ</t>
    </rPh>
    <rPh sb="380" eb="382">
      <t>リヨウ</t>
    </rPh>
    <rPh sb="382" eb="383">
      <t>リツ</t>
    </rPh>
    <rPh sb="385" eb="386">
      <t>ミズ</t>
    </rPh>
    <rPh sb="386" eb="388">
      <t>ジュヨウ</t>
    </rPh>
    <rPh sb="389" eb="391">
      <t>ゲンショウ</t>
    </rPh>
    <rPh sb="394" eb="396">
      <t>ゲンショウ</t>
    </rPh>
    <rPh sb="396" eb="398">
      <t>ケイコウ</t>
    </rPh>
    <rPh sb="402" eb="404">
      <t>コンゴ</t>
    </rPh>
    <rPh sb="405" eb="407">
      <t>リヨウ</t>
    </rPh>
    <rPh sb="407" eb="409">
      <t>ジョウキョウ</t>
    </rPh>
    <rPh sb="410" eb="412">
      <t>テキセイ</t>
    </rPh>
    <rPh sb="412" eb="414">
      <t>キボ</t>
    </rPh>
    <rPh sb="415" eb="417">
      <t>ハアク</t>
    </rPh>
    <rPh sb="418" eb="421">
      <t>リヨウリツ</t>
    </rPh>
    <rPh sb="421" eb="423">
      <t>コウジョウ</t>
    </rPh>
    <rPh sb="424" eb="425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</si>
</sst>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0.26</c:v>
                </c:pt>
                <c:pt idx="2">
                  <c:v>0.34</c:v>
                </c:pt>
                <c:pt idx="3">
                  <c:v>0.5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F-47BD-948B-2F21B8BF0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F-47BD-948B-2F21B8BF0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52.44</c:v>
                </c:pt>
                <c:pt idx="1">
                  <c:v>53.26</c:v>
                </c:pt>
                <c:pt idx="2">
                  <c:v>61.57</c:v>
                </c:pt>
                <c:pt idx="3">
                  <c:v>50.91</c:v>
                </c:pt>
                <c:pt idx="4">
                  <c:v>49.72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3-4563-96A5-C2D3664E1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59.01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3-4563-96A5-C2D3664E1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86.35</c:v>
                </c:pt>
                <c:pt idx="1">
                  <c:v>86.72</c:v>
                </c:pt>
                <c:pt idx="2">
                  <c:v>74.209999999999994</c:v>
                </c:pt>
                <c:pt idx="3">
                  <c:v>88.88</c:v>
                </c:pt>
                <c:pt idx="4">
                  <c:v>88.38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F-46C1-8216-A12FB13A0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85.37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F-46C1-8216-A12FB13A0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116.93</c:v>
                </c:pt>
                <c:pt idx="1">
                  <c:v>115.9</c:v>
                </c:pt>
                <c:pt idx="2">
                  <c:v>115.89</c:v>
                </c:pt>
                <c:pt idx="3">
                  <c:v>116.74</c:v>
                </c:pt>
                <c:pt idx="4">
                  <c:v>109.82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C-4420-9EAF-6E9FEE80F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109.64</c:v>
                </c:pt>
                <c:pt idx="1">
                  <c:v>110.95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C-4420-9EAF-6E9FEE80F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47.4</c:v>
                </c:pt>
                <c:pt idx="1">
                  <c:v>49.36</c:v>
                </c:pt>
                <c:pt idx="2">
                  <c:v>50.6</c:v>
                </c:pt>
                <c:pt idx="3">
                  <c:v>52.16</c:v>
                </c:pt>
                <c:pt idx="4">
                  <c:v>50.65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D-49C6-89B5-EE9726FBB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46.9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D-49C6-89B5-EE9726FBB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7.63</c:v>
                </c:pt>
                <c:pt idx="1">
                  <c:v>7.73</c:v>
                </c:pt>
                <c:pt idx="2">
                  <c:v>9.43</c:v>
                </c:pt>
                <c:pt idx="3">
                  <c:v>10.52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9-41B3-A31C-03607E09E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10.54</c:v>
                </c:pt>
                <c:pt idx="1">
                  <c:v>12.03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9-41B3-A31C-03607E09E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8-4B23-BF7D-AF4ABC7C5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3.62</c:v>
                </c:pt>
                <c:pt idx="1">
                  <c:v>3.91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8-4B23-BF7D-AF4ABC7C5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181.72</c:v>
                </c:pt>
                <c:pt idx="1">
                  <c:v>266.57</c:v>
                </c:pt>
                <c:pt idx="2">
                  <c:v>265.14</c:v>
                </c:pt>
                <c:pt idx="3">
                  <c:v>240.73</c:v>
                </c:pt>
                <c:pt idx="4">
                  <c:v>167.22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5-4A35-A92F-A005ACB0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371.31</c:v>
                </c:pt>
                <c:pt idx="1">
                  <c:v>377.63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5-4A35-A92F-A005ACB0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301.31</c:v>
                </c:pt>
                <c:pt idx="1">
                  <c:v>289.89</c:v>
                </c:pt>
                <c:pt idx="2">
                  <c:v>280.86</c:v>
                </c:pt>
                <c:pt idx="3">
                  <c:v>297.14</c:v>
                </c:pt>
                <c:pt idx="4">
                  <c:v>348.46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6-4263-A4F6-F71C2FCB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373.09</c:v>
                </c:pt>
                <c:pt idx="1">
                  <c:v>364.71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6-4263-A4F6-F71C2FCBF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115.75</c:v>
                </c:pt>
                <c:pt idx="1">
                  <c:v>114.8</c:v>
                </c:pt>
                <c:pt idx="2">
                  <c:v>114.69</c:v>
                </c:pt>
                <c:pt idx="3">
                  <c:v>112.51</c:v>
                </c:pt>
                <c:pt idx="4">
                  <c:v>106.66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F-49D3-8D82-7F70D0DE7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100.65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F-49D3-8D82-7F70D0DE7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91.96</c:v>
                </c:pt>
                <c:pt idx="1">
                  <c:v>92.3</c:v>
                </c:pt>
                <c:pt idx="2">
                  <c:v>92.65</c:v>
                </c:pt>
                <c:pt idx="3">
                  <c:v>94.02</c:v>
                </c:pt>
                <c:pt idx="4">
                  <c:v>99.32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9-407B-BFB5-647B26D4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171.15</c:v>
                </c:pt>
                <c:pt idx="1">
                  <c:v>170.19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9-407B-BFB5-647B26D4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 ht="9.75" customHeight="1" x14ac:dyDescent="0.15">
      <c r="A2" s="1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1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78" ht="18.75" customHeight="1" x14ac:dyDescent="0.15">
      <c r="A6" s="1"/>
      <c r="B6" s="84" t="str">
        <f>データ!H6</f>
        <v>鹿児島県　指宿市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3"/>
      <c r="AI6" s="3"/>
      <c r="AJ6" s="3"/>
      <c r="AK6" s="3"/>
      <c r="AL6" s="3"/>
      <c r="AM6" s="3"/>
      <c r="AN6" s="3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78" ht="18.75" customHeight="1" x14ac:dyDescent="0.15">
      <c r="A7" s="1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3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2"/>
      <c r="BK7" s="2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1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A5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3"/>
      <c r="AL8" s="70">
        <f>データ!$R$6</f>
        <v>40345</v>
      </c>
      <c r="AM8" s="70"/>
      <c r="AN8" s="70"/>
      <c r="AO8" s="70"/>
      <c r="AP8" s="70"/>
      <c r="AQ8" s="70"/>
      <c r="AR8" s="70"/>
      <c r="AS8" s="70"/>
      <c r="AT8" s="66">
        <f>データ!$S$6</f>
        <v>148.84</v>
      </c>
      <c r="AU8" s="67"/>
      <c r="AV8" s="67"/>
      <c r="AW8" s="67"/>
      <c r="AX8" s="67"/>
      <c r="AY8" s="67"/>
      <c r="AZ8" s="67"/>
      <c r="BA8" s="67"/>
      <c r="BB8" s="69">
        <f>データ!$T$6</f>
        <v>271.06</v>
      </c>
      <c r="BC8" s="69"/>
      <c r="BD8" s="69"/>
      <c r="BE8" s="69"/>
      <c r="BF8" s="69"/>
      <c r="BG8" s="69"/>
      <c r="BH8" s="69"/>
      <c r="BI8" s="69"/>
      <c r="BJ8" s="2"/>
      <c r="BK8" s="2"/>
      <c r="BL8" s="73" t="s">
        <v>10</v>
      </c>
      <c r="BM8" s="74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1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1"/>
      <c r="AE9" s="1"/>
      <c r="AF9" s="1"/>
      <c r="AG9" s="1"/>
      <c r="AH9" s="3"/>
      <c r="AI9" s="3"/>
      <c r="AJ9" s="3"/>
      <c r="AK9" s="3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2"/>
      <c r="BK9" s="2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1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67.55</v>
      </c>
      <c r="J10" s="67"/>
      <c r="K10" s="67"/>
      <c r="L10" s="67"/>
      <c r="M10" s="67"/>
      <c r="N10" s="67"/>
      <c r="O10" s="68"/>
      <c r="P10" s="69">
        <f>データ!$P$6</f>
        <v>99.48</v>
      </c>
      <c r="Q10" s="69"/>
      <c r="R10" s="69"/>
      <c r="S10" s="69"/>
      <c r="T10" s="69"/>
      <c r="U10" s="69"/>
      <c r="V10" s="69"/>
      <c r="W10" s="70">
        <f>データ!$Q$6</f>
        <v>1760</v>
      </c>
      <c r="X10" s="70"/>
      <c r="Y10" s="70"/>
      <c r="Z10" s="70"/>
      <c r="AA10" s="70"/>
      <c r="AB10" s="70"/>
      <c r="AC10" s="70"/>
      <c r="AD10" s="1"/>
      <c r="AE10" s="1"/>
      <c r="AF10" s="1"/>
      <c r="AG10" s="1"/>
      <c r="AH10" s="3"/>
      <c r="AI10" s="3"/>
      <c r="AJ10" s="3"/>
      <c r="AK10" s="3"/>
      <c r="AL10" s="70">
        <f>データ!$U$6</f>
        <v>39894</v>
      </c>
      <c r="AM10" s="70"/>
      <c r="AN10" s="70"/>
      <c r="AO10" s="70"/>
      <c r="AP10" s="70"/>
      <c r="AQ10" s="70"/>
      <c r="AR10" s="70"/>
      <c r="AS10" s="70"/>
      <c r="AT10" s="66">
        <f>データ!$V$6</f>
        <v>76.599999999999994</v>
      </c>
      <c r="AU10" s="67"/>
      <c r="AV10" s="67"/>
      <c r="AW10" s="67"/>
      <c r="AX10" s="67"/>
      <c r="AY10" s="67"/>
      <c r="AZ10" s="67"/>
      <c r="BA10" s="67"/>
      <c r="BB10" s="69">
        <f>データ!$W$6</f>
        <v>520.80999999999995</v>
      </c>
      <c r="BC10" s="69"/>
      <c r="BD10" s="69"/>
      <c r="BE10" s="69"/>
      <c r="BF10" s="69"/>
      <c r="BG10" s="69"/>
      <c r="BH10" s="69"/>
      <c r="BI10" s="69"/>
      <c r="BJ10" s="1"/>
      <c r="BK10" s="1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1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1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1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1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1"/>
      <c r="B16" s="1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17"/>
      <c r="BK16" s="1"/>
      <c r="BL16" s="50" t="s">
        <v>114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1"/>
      <c r="B17" s="1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17"/>
      <c r="BK17" s="1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1"/>
      <c r="B18" s="1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17"/>
      <c r="BK18" s="1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1"/>
      <c r="B19" s="1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17"/>
      <c r="BK19" s="1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1"/>
      <c r="B20" s="1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17"/>
      <c r="BK20" s="1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1"/>
      <c r="B21" s="1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17"/>
      <c r="BK21" s="1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1"/>
      <c r="B22" s="1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17"/>
      <c r="BK22" s="1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1"/>
      <c r="B23" s="1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17"/>
      <c r="BK23" s="1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1"/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17"/>
      <c r="BK24" s="1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1"/>
      <c r="B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17"/>
      <c r="BK25" s="1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1"/>
      <c r="B26" s="1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17"/>
      <c r="BK26" s="1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1"/>
      <c r="B27" s="1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17"/>
      <c r="BK27" s="1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1"/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17"/>
      <c r="BK28" s="1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1"/>
      <c r="B29" s="1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17"/>
      <c r="BK29" s="1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1"/>
      <c r="B30" s="1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17"/>
      <c r="BK30" s="1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1"/>
      <c r="B31" s="1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17"/>
      <c r="BK31" s="1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1"/>
      <c r="B32" s="1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17"/>
      <c r="BK32" s="1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1"/>
      <c r="B33" s="1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17"/>
      <c r="BK33" s="1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1"/>
      <c r="B34" s="16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9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9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7"/>
      <c r="BK34" s="1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1"/>
      <c r="B35" s="16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9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9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7"/>
      <c r="BK35" s="1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1"/>
      <c r="B36" s="1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17"/>
      <c r="BK36" s="1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1"/>
      <c r="B37" s="1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17"/>
      <c r="BK37" s="1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1"/>
      <c r="B38" s="1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17"/>
      <c r="BK38" s="1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1"/>
      <c r="B39" s="1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17"/>
      <c r="BK39" s="1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1"/>
      <c r="B40" s="1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17"/>
      <c r="BK40" s="1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1"/>
      <c r="B41" s="16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17"/>
      <c r="BK41" s="1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1"/>
      <c r="B42" s="1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17"/>
      <c r="BK42" s="1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1"/>
      <c r="B43" s="1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17"/>
      <c r="BK43" s="1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1"/>
      <c r="B44" s="1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17"/>
      <c r="BK44" s="1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1"/>
      <c r="B45" s="1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17"/>
      <c r="BK45" s="1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1"/>
      <c r="B46" s="1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17"/>
      <c r="BK46" s="1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1"/>
      <c r="B47" s="1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17"/>
      <c r="BK47" s="1"/>
      <c r="BL47" s="50" t="s">
        <v>113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1"/>
      <c r="B48" s="16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17"/>
      <c r="BK48" s="1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1"/>
      <c r="B49" s="16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17"/>
      <c r="BK49" s="1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1"/>
      <c r="B50" s="16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17"/>
      <c r="BK50" s="1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1"/>
      <c r="B51" s="16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17"/>
      <c r="BK51" s="1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1"/>
      <c r="B52" s="16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17"/>
      <c r="BK52" s="1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1"/>
      <c r="B53" s="1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17"/>
      <c r="BK53" s="1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1"/>
      <c r="B54" s="16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17"/>
      <c r="BK54" s="1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1"/>
      <c r="B55" s="16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17"/>
      <c r="BK55" s="1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1"/>
      <c r="B56" s="16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9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9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9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7"/>
      <c r="BK56" s="1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1"/>
      <c r="B57" s="16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9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9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9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7"/>
      <c r="BK57" s="1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1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7"/>
      <c r="BK58" s="1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1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1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1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1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1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1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1"/>
      <c r="B62" s="16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17"/>
      <c r="BK62" s="1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1"/>
      <c r="B63" s="1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17"/>
      <c r="BK63" s="1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1"/>
      <c r="B64" s="1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17"/>
      <c r="BK64" s="1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1"/>
      <c r="B65" s="1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17"/>
      <c r="BK65" s="1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1"/>
      <c r="B66" s="1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17"/>
      <c r="BK66" s="1"/>
      <c r="BL66" s="50" t="s">
        <v>112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1"/>
      <c r="B67" s="1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17"/>
      <c r="BK67" s="1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1"/>
      <c r="B68" s="1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17"/>
      <c r="BK68" s="1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1"/>
      <c r="B69" s="1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17"/>
      <c r="BK69" s="1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1"/>
      <c r="B70" s="1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17"/>
      <c r="BK70" s="1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1"/>
      <c r="B71" s="1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17"/>
      <c r="BK71" s="1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1"/>
      <c r="B72" s="1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17"/>
      <c r="BK72" s="1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1"/>
      <c r="B73" s="1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17"/>
      <c r="BK73" s="1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1"/>
      <c r="B74" s="1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17"/>
      <c r="BK74" s="1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1"/>
      <c r="B75" s="1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17"/>
      <c r="BK75" s="1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1"/>
      <c r="B76" s="1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17"/>
      <c r="BK76" s="1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1"/>
      <c r="B77" s="1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17"/>
      <c r="BK77" s="1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1"/>
      <c r="B78" s="1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17"/>
      <c r="BK78" s="1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1"/>
      <c r="B79" s="16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9"/>
      <c r="V79" s="19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9"/>
      <c r="AP79" s="19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3"/>
      <c r="BJ79" s="17"/>
      <c r="BK79" s="1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1"/>
      <c r="B80" s="16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9"/>
      <c r="V80" s="19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3"/>
      <c r="BJ80" s="17"/>
      <c r="BK80" s="1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1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3"/>
      <c r="V81" s="3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3"/>
      <c r="AP81" s="3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3"/>
      <c r="BJ81" s="17"/>
      <c r="BK81" s="1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1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1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5"/>
    </row>
    <row r="84" spans="1:78" hidden="1" x14ac:dyDescent="0.15">
      <c r="B84" s="26" t="s">
        <v>29</v>
      </c>
      <c r="C84" s="26"/>
      <c r="D84" s="26"/>
      <c r="E84" s="26" t="s">
        <v>30</v>
      </c>
      <c r="F84" s="26" t="s">
        <v>31</v>
      </c>
      <c r="G84" s="26" t="s">
        <v>32</v>
      </c>
      <c r="H84" s="26" t="s">
        <v>33</v>
      </c>
      <c r="I84" s="26" t="s">
        <v>34</v>
      </c>
      <c r="J84" s="26" t="s">
        <v>35</v>
      </c>
      <c r="K84" s="26" t="s">
        <v>36</v>
      </c>
      <c r="L84" s="26" t="s">
        <v>37</v>
      </c>
      <c r="M84" s="26" t="s">
        <v>38</v>
      </c>
      <c r="N84" s="26" t="s">
        <v>39</v>
      </c>
      <c r="O84" s="26" t="s">
        <v>40</v>
      </c>
    </row>
    <row r="85" spans="1:78" hidden="1" x14ac:dyDescent="0.15">
      <c r="B85" s="26"/>
      <c r="C85" s="26"/>
      <c r="D85" s="26"/>
      <c r="E85" s="26" t="str">
        <f>データ!AH6</f>
        <v>【112.01】</v>
      </c>
      <c r="F85" s="26" t="str">
        <f>データ!AS6</f>
        <v>【1.08】</v>
      </c>
      <c r="G85" s="26" t="str">
        <f>データ!BD6</f>
        <v>【264.97】</v>
      </c>
      <c r="H85" s="26" t="str">
        <f>データ!BO6</f>
        <v>【266.61】</v>
      </c>
      <c r="I85" s="26" t="str">
        <f>データ!BZ6</f>
        <v>【103.24】</v>
      </c>
      <c r="J85" s="26" t="str">
        <f>データ!CK6</f>
        <v>【168.38】</v>
      </c>
      <c r="K85" s="26" t="str">
        <f>データ!CV6</f>
        <v>【60.00】</v>
      </c>
      <c r="L85" s="26" t="str">
        <f>データ!DG6</f>
        <v>【89.80】</v>
      </c>
      <c r="M85" s="26" t="str">
        <f>データ!DR6</f>
        <v>【49.59】</v>
      </c>
      <c r="N85" s="26" t="str">
        <f>データ!EC6</f>
        <v>【19.44】</v>
      </c>
      <c r="O85" s="26" t="str">
        <f>データ!EN6</f>
        <v>【0.68】</v>
      </c>
    </row>
  </sheetData>
  <sheetProtection algorithmName="SHA-512" hashValue="mII6yUxnB4NngPBneEyusLXkWcrti5y/En4q96tov8fs0Cpy480Fn6ucRlWIuBsel2JzRQPXhIHvu6nugW8YyQ==" saltValue="zU2Jp/hDAoWGrW7rf9uPJ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42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43</v>
      </c>
      <c r="B3" s="29" t="s">
        <v>44</v>
      </c>
      <c r="C3" s="29" t="s">
        <v>45</v>
      </c>
      <c r="D3" s="29" t="s">
        <v>46</v>
      </c>
      <c r="E3" s="29" t="s">
        <v>47</v>
      </c>
      <c r="F3" s="29" t="s">
        <v>48</v>
      </c>
      <c r="G3" s="29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53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65</v>
      </c>
      <c r="B5" s="31"/>
      <c r="C5" s="31"/>
      <c r="D5" s="31"/>
      <c r="E5" s="31"/>
      <c r="F5" s="31"/>
      <c r="G5" s="31"/>
      <c r="H5" s="32" t="s">
        <v>66</v>
      </c>
      <c r="I5" s="32" t="s">
        <v>67</v>
      </c>
      <c r="J5" s="32" t="s">
        <v>68</v>
      </c>
      <c r="K5" s="32" t="s">
        <v>69</v>
      </c>
      <c r="L5" s="32" t="s">
        <v>70</v>
      </c>
      <c r="M5" s="32" t="s">
        <v>5</v>
      </c>
      <c r="N5" s="32" t="s">
        <v>71</v>
      </c>
      <c r="O5" s="32" t="s">
        <v>72</v>
      </c>
      <c r="P5" s="32" t="s">
        <v>73</v>
      </c>
      <c r="Q5" s="32" t="s">
        <v>74</v>
      </c>
      <c r="R5" s="32" t="s">
        <v>75</v>
      </c>
      <c r="S5" s="32" t="s">
        <v>76</v>
      </c>
      <c r="T5" s="32" t="s">
        <v>77</v>
      </c>
      <c r="U5" s="32" t="s">
        <v>78</v>
      </c>
      <c r="V5" s="32" t="s">
        <v>79</v>
      </c>
      <c r="W5" s="32" t="s">
        <v>80</v>
      </c>
      <c r="X5" s="32" t="s">
        <v>81</v>
      </c>
      <c r="Y5" s="32" t="s">
        <v>82</v>
      </c>
      <c r="Z5" s="32" t="s">
        <v>83</v>
      </c>
      <c r="AA5" s="32" t="s">
        <v>84</v>
      </c>
      <c r="AB5" s="32" t="s">
        <v>85</v>
      </c>
      <c r="AC5" s="32" t="s">
        <v>86</v>
      </c>
      <c r="AD5" s="32" t="s">
        <v>87</v>
      </c>
      <c r="AE5" s="32" t="s">
        <v>88</v>
      </c>
      <c r="AF5" s="32" t="s">
        <v>89</v>
      </c>
      <c r="AG5" s="32" t="s">
        <v>90</v>
      </c>
      <c r="AH5" s="32" t="s">
        <v>29</v>
      </c>
      <c r="AI5" s="32" t="s">
        <v>81</v>
      </c>
      <c r="AJ5" s="32" t="s">
        <v>82</v>
      </c>
      <c r="AK5" s="32" t="s">
        <v>83</v>
      </c>
      <c r="AL5" s="32" t="s">
        <v>84</v>
      </c>
      <c r="AM5" s="32" t="s">
        <v>85</v>
      </c>
      <c r="AN5" s="32" t="s">
        <v>86</v>
      </c>
      <c r="AO5" s="32" t="s">
        <v>87</v>
      </c>
      <c r="AP5" s="32" t="s">
        <v>88</v>
      </c>
      <c r="AQ5" s="32" t="s">
        <v>89</v>
      </c>
      <c r="AR5" s="32" t="s">
        <v>90</v>
      </c>
      <c r="AS5" s="32" t="s">
        <v>91</v>
      </c>
      <c r="AT5" s="32" t="s">
        <v>81</v>
      </c>
      <c r="AU5" s="32" t="s">
        <v>82</v>
      </c>
      <c r="AV5" s="32" t="s">
        <v>83</v>
      </c>
      <c r="AW5" s="32" t="s">
        <v>84</v>
      </c>
      <c r="AX5" s="32" t="s">
        <v>85</v>
      </c>
      <c r="AY5" s="32" t="s">
        <v>86</v>
      </c>
      <c r="AZ5" s="32" t="s">
        <v>87</v>
      </c>
      <c r="BA5" s="32" t="s">
        <v>88</v>
      </c>
      <c r="BB5" s="32" t="s">
        <v>89</v>
      </c>
      <c r="BC5" s="32" t="s">
        <v>90</v>
      </c>
      <c r="BD5" s="32" t="s">
        <v>91</v>
      </c>
      <c r="BE5" s="32" t="s">
        <v>81</v>
      </c>
      <c r="BF5" s="32" t="s">
        <v>82</v>
      </c>
      <c r="BG5" s="32" t="s">
        <v>83</v>
      </c>
      <c r="BH5" s="32" t="s">
        <v>84</v>
      </c>
      <c r="BI5" s="32" t="s">
        <v>85</v>
      </c>
      <c r="BJ5" s="32" t="s">
        <v>86</v>
      </c>
      <c r="BK5" s="32" t="s">
        <v>87</v>
      </c>
      <c r="BL5" s="32" t="s">
        <v>88</v>
      </c>
      <c r="BM5" s="32" t="s">
        <v>89</v>
      </c>
      <c r="BN5" s="32" t="s">
        <v>90</v>
      </c>
      <c r="BO5" s="32" t="s">
        <v>91</v>
      </c>
      <c r="BP5" s="32" t="s">
        <v>81</v>
      </c>
      <c r="BQ5" s="32" t="s">
        <v>82</v>
      </c>
      <c r="BR5" s="32" t="s">
        <v>83</v>
      </c>
      <c r="BS5" s="32" t="s">
        <v>84</v>
      </c>
      <c r="BT5" s="32" t="s">
        <v>85</v>
      </c>
      <c r="BU5" s="32" t="s">
        <v>86</v>
      </c>
      <c r="BV5" s="32" t="s">
        <v>87</v>
      </c>
      <c r="BW5" s="32" t="s">
        <v>88</v>
      </c>
      <c r="BX5" s="32" t="s">
        <v>89</v>
      </c>
      <c r="BY5" s="32" t="s">
        <v>90</v>
      </c>
      <c r="BZ5" s="32" t="s">
        <v>91</v>
      </c>
      <c r="CA5" s="32" t="s">
        <v>81</v>
      </c>
      <c r="CB5" s="32" t="s">
        <v>82</v>
      </c>
      <c r="CC5" s="32" t="s">
        <v>83</v>
      </c>
      <c r="CD5" s="32" t="s">
        <v>84</v>
      </c>
      <c r="CE5" s="32" t="s">
        <v>85</v>
      </c>
      <c r="CF5" s="32" t="s">
        <v>86</v>
      </c>
      <c r="CG5" s="32" t="s">
        <v>87</v>
      </c>
      <c r="CH5" s="32" t="s">
        <v>88</v>
      </c>
      <c r="CI5" s="32" t="s">
        <v>89</v>
      </c>
      <c r="CJ5" s="32" t="s">
        <v>90</v>
      </c>
      <c r="CK5" s="32" t="s">
        <v>91</v>
      </c>
      <c r="CL5" s="32" t="s">
        <v>81</v>
      </c>
      <c r="CM5" s="32" t="s">
        <v>82</v>
      </c>
      <c r="CN5" s="32" t="s">
        <v>83</v>
      </c>
      <c r="CO5" s="32" t="s">
        <v>84</v>
      </c>
      <c r="CP5" s="32" t="s">
        <v>85</v>
      </c>
      <c r="CQ5" s="32" t="s">
        <v>86</v>
      </c>
      <c r="CR5" s="32" t="s">
        <v>87</v>
      </c>
      <c r="CS5" s="32" t="s">
        <v>88</v>
      </c>
      <c r="CT5" s="32" t="s">
        <v>89</v>
      </c>
      <c r="CU5" s="32" t="s">
        <v>90</v>
      </c>
      <c r="CV5" s="32" t="s">
        <v>91</v>
      </c>
      <c r="CW5" s="32" t="s">
        <v>81</v>
      </c>
      <c r="CX5" s="32" t="s">
        <v>82</v>
      </c>
      <c r="CY5" s="32" t="s">
        <v>83</v>
      </c>
      <c r="CZ5" s="32" t="s">
        <v>84</v>
      </c>
      <c r="DA5" s="32" t="s">
        <v>85</v>
      </c>
      <c r="DB5" s="32" t="s">
        <v>86</v>
      </c>
      <c r="DC5" s="32" t="s">
        <v>87</v>
      </c>
      <c r="DD5" s="32" t="s">
        <v>88</v>
      </c>
      <c r="DE5" s="32" t="s">
        <v>89</v>
      </c>
      <c r="DF5" s="32" t="s">
        <v>90</v>
      </c>
      <c r="DG5" s="32" t="s">
        <v>91</v>
      </c>
      <c r="DH5" s="32" t="s">
        <v>81</v>
      </c>
      <c r="DI5" s="32" t="s">
        <v>82</v>
      </c>
      <c r="DJ5" s="32" t="s">
        <v>83</v>
      </c>
      <c r="DK5" s="32" t="s">
        <v>84</v>
      </c>
      <c r="DL5" s="32" t="s">
        <v>85</v>
      </c>
      <c r="DM5" s="32" t="s">
        <v>86</v>
      </c>
      <c r="DN5" s="32" t="s">
        <v>87</v>
      </c>
      <c r="DO5" s="32" t="s">
        <v>88</v>
      </c>
      <c r="DP5" s="32" t="s">
        <v>89</v>
      </c>
      <c r="DQ5" s="32" t="s">
        <v>90</v>
      </c>
      <c r="DR5" s="32" t="s">
        <v>91</v>
      </c>
      <c r="DS5" s="32" t="s">
        <v>81</v>
      </c>
      <c r="DT5" s="32" t="s">
        <v>82</v>
      </c>
      <c r="DU5" s="32" t="s">
        <v>83</v>
      </c>
      <c r="DV5" s="32" t="s">
        <v>84</v>
      </c>
      <c r="DW5" s="32" t="s">
        <v>85</v>
      </c>
      <c r="DX5" s="32" t="s">
        <v>86</v>
      </c>
      <c r="DY5" s="32" t="s">
        <v>87</v>
      </c>
      <c r="DZ5" s="32" t="s">
        <v>88</v>
      </c>
      <c r="EA5" s="32" t="s">
        <v>89</v>
      </c>
      <c r="EB5" s="32" t="s">
        <v>90</v>
      </c>
      <c r="EC5" s="32" t="s">
        <v>91</v>
      </c>
      <c r="ED5" s="32" t="s">
        <v>81</v>
      </c>
      <c r="EE5" s="32" t="s">
        <v>82</v>
      </c>
      <c r="EF5" s="32" t="s">
        <v>83</v>
      </c>
      <c r="EG5" s="32" t="s">
        <v>84</v>
      </c>
      <c r="EH5" s="32" t="s">
        <v>85</v>
      </c>
      <c r="EI5" s="32" t="s">
        <v>86</v>
      </c>
      <c r="EJ5" s="32" t="s">
        <v>87</v>
      </c>
      <c r="EK5" s="32" t="s">
        <v>88</v>
      </c>
      <c r="EL5" s="32" t="s">
        <v>89</v>
      </c>
      <c r="EM5" s="32" t="s">
        <v>90</v>
      </c>
      <c r="EN5" s="32" t="s">
        <v>91</v>
      </c>
    </row>
    <row r="6" spans="1:144" s="36" customFormat="1" x14ac:dyDescent="0.15">
      <c r="A6" s="28" t="s">
        <v>92</v>
      </c>
      <c r="B6" s="33">
        <f>B7</f>
        <v>2019</v>
      </c>
      <c r="C6" s="33">
        <f t="shared" ref="C6:W6" si="3">C7</f>
        <v>462101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鹿児島県　指宿市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A5</v>
      </c>
      <c r="M6" s="33" t="str">
        <f t="shared" si="3"/>
        <v>非設置</v>
      </c>
      <c r="N6" s="34" t="str">
        <f t="shared" si="3"/>
        <v>-</v>
      </c>
      <c r="O6" s="34">
        <f t="shared" si="3"/>
        <v>67.55</v>
      </c>
      <c r="P6" s="34">
        <f t="shared" si="3"/>
        <v>99.48</v>
      </c>
      <c r="Q6" s="34">
        <f t="shared" si="3"/>
        <v>1760</v>
      </c>
      <c r="R6" s="34">
        <f t="shared" si="3"/>
        <v>40345</v>
      </c>
      <c r="S6" s="34">
        <f t="shared" si="3"/>
        <v>148.84</v>
      </c>
      <c r="T6" s="34">
        <f t="shared" si="3"/>
        <v>271.06</v>
      </c>
      <c r="U6" s="34">
        <f t="shared" si="3"/>
        <v>39894</v>
      </c>
      <c r="V6" s="34">
        <f t="shared" si="3"/>
        <v>76.599999999999994</v>
      </c>
      <c r="W6" s="34">
        <f t="shared" si="3"/>
        <v>520.80999999999995</v>
      </c>
      <c r="X6" s="35">
        <f>IF(X7="",NA(),X7)</f>
        <v>116.93</v>
      </c>
      <c r="Y6" s="35">
        <f t="shared" ref="Y6:AG6" si="4">IF(Y7="",NA(),Y7)</f>
        <v>115.9</v>
      </c>
      <c r="Z6" s="35">
        <f t="shared" si="4"/>
        <v>115.89</v>
      </c>
      <c r="AA6" s="35">
        <f t="shared" si="4"/>
        <v>116.74</v>
      </c>
      <c r="AB6" s="35">
        <f t="shared" si="4"/>
        <v>109.82</v>
      </c>
      <c r="AC6" s="35">
        <f t="shared" si="4"/>
        <v>109.64</v>
      </c>
      <c r="AD6" s="35">
        <f t="shared" si="4"/>
        <v>110.95</v>
      </c>
      <c r="AE6" s="35">
        <f t="shared" si="4"/>
        <v>110.68</v>
      </c>
      <c r="AF6" s="35">
        <f t="shared" si="4"/>
        <v>110.66</v>
      </c>
      <c r="AG6" s="35">
        <f t="shared" si="4"/>
        <v>109.01</v>
      </c>
      <c r="AH6" s="34" t="str">
        <f>IF(AH7="","",IF(AH7="-","【-】","【"&amp;SUBSTITUTE(TEXT(AH7,"#,##0.00"),"-","△")&amp;"】"))</f>
        <v>【112.01】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3.62</v>
      </c>
      <c r="AO6" s="35">
        <f t="shared" si="5"/>
        <v>3.91</v>
      </c>
      <c r="AP6" s="35">
        <f t="shared" si="5"/>
        <v>3.56</v>
      </c>
      <c r="AQ6" s="35">
        <f t="shared" si="5"/>
        <v>2.74</v>
      </c>
      <c r="AR6" s="35">
        <f t="shared" si="5"/>
        <v>3.7</v>
      </c>
      <c r="AS6" s="34" t="str">
        <f>IF(AS7="","",IF(AS7="-","【-】","【"&amp;SUBSTITUTE(TEXT(AS7,"#,##0.00"),"-","△")&amp;"】"))</f>
        <v>【1.08】</v>
      </c>
      <c r="AT6" s="35">
        <f>IF(AT7="",NA(),AT7)</f>
        <v>181.72</v>
      </c>
      <c r="AU6" s="35">
        <f t="shared" ref="AU6:BC6" si="6">IF(AU7="",NA(),AU7)</f>
        <v>266.57</v>
      </c>
      <c r="AV6" s="35">
        <f t="shared" si="6"/>
        <v>265.14</v>
      </c>
      <c r="AW6" s="35">
        <f t="shared" si="6"/>
        <v>240.73</v>
      </c>
      <c r="AX6" s="35">
        <f t="shared" si="6"/>
        <v>167.22</v>
      </c>
      <c r="AY6" s="35">
        <f t="shared" si="6"/>
        <v>371.31</v>
      </c>
      <c r="AZ6" s="35">
        <f t="shared" si="6"/>
        <v>377.63</v>
      </c>
      <c r="BA6" s="35">
        <f t="shared" si="6"/>
        <v>357.34</v>
      </c>
      <c r="BB6" s="35">
        <f t="shared" si="6"/>
        <v>366.03</v>
      </c>
      <c r="BC6" s="35">
        <f t="shared" si="6"/>
        <v>365.18</v>
      </c>
      <c r="BD6" s="34" t="str">
        <f>IF(BD7="","",IF(BD7="-","【-】","【"&amp;SUBSTITUTE(TEXT(BD7,"#,##0.00"),"-","△")&amp;"】"))</f>
        <v>【264.97】</v>
      </c>
      <c r="BE6" s="35">
        <f>IF(BE7="",NA(),BE7)</f>
        <v>301.31</v>
      </c>
      <c r="BF6" s="35">
        <f t="shared" ref="BF6:BN6" si="7">IF(BF7="",NA(),BF7)</f>
        <v>289.89</v>
      </c>
      <c r="BG6" s="35">
        <f t="shared" si="7"/>
        <v>280.86</v>
      </c>
      <c r="BH6" s="35">
        <f t="shared" si="7"/>
        <v>297.14</v>
      </c>
      <c r="BI6" s="35">
        <f t="shared" si="7"/>
        <v>348.46</v>
      </c>
      <c r="BJ6" s="35">
        <f t="shared" si="7"/>
        <v>373.09</v>
      </c>
      <c r="BK6" s="35">
        <f t="shared" si="7"/>
        <v>364.71</v>
      </c>
      <c r="BL6" s="35">
        <f t="shared" si="7"/>
        <v>373.69</v>
      </c>
      <c r="BM6" s="35">
        <f t="shared" si="7"/>
        <v>370.12</v>
      </c>
      <c r="BN6" s="35">
        <f t="shared" si="7"/>
        <v>371.65</v>
      </c>
      <c r="BO6" s="34" t="str">
        <f>IF(BO7="","",IF(BO7="-","【-】","【"&amp;SUBSTITUTE(TEXT(BO7,"#,##0.00"),"-","△")&amp;"】"))</f>
        <v>【266.61】</v>
      </c>
      <c r="BP6" s="35">
        <f>IF(BP7="",NA(),BP7)</f>
        <v>115.75</v>
      </c>
      <c r="BQ6" s="35">
        <f t="shared" ref="BQ6:BY6" si="8">IF(BQ7="",NA(),BQ7)</f>
        <v>114.8</v>
      </c>
      <c r="BR6" s="35">
        <f t="shared" si="8"/>
        <v>114.69</v>
      </c>
      <c r="BS6" s="35">
        <f t="shared" si="8"/>
        <v>112.51</v>
      </c>
      <c r="BT6" s="35">
        <f t="shared" si="8"/>
        <v>106.66</v>
      </c>
      <c r="BU6" s="35">
        <f t="shared" si="8"/>
        <v>99.99</v>
      </c>
      <c r="BV6" s="35">
        <f t="shared" si="8"/>
        <v>100.65</v>
      </c>
      <c r="BW6" s="35">
        <f t="shared" si="8"/>
        <v>99.87</v>
      </c>
      <c r="BX6" s="35">
        <f t="shared" si="8"/>
        <v>100.42</v>
      </c>
      <c r="BY6" s="35">
        <f t="shared" si="8"/>
        <v>98.77</v>
      </c>
      <c r="BZ6" s="34" t="str">
        <f>IF(BZ7="","",IF(BZ7="-","【-】","【"&amp;SUBSTITUTE(TEXT(BZ7,"#,##0.00"),"-","△")&amp;"】"))</f>
        <v>【103.24】</v>
      </c>
      <c r="CA6" s="35">
        <f>IF(CA7="",NA(),CA7)</f>
        <v>91.96</v>
      </c>
      <c r="CB6" s="35">
        <f t="shared" ref="CB6:CJ6" si="9">IF(CB7="",NA(),CB7)</f>
        <v>92.3</v>
      </c>
      <c r="CC6" s="35">
        <f t="shared" si="9"/>
        <v>92.65</v>
      </c>
      <c r="CD6" s="35">
        <f t="shared" si="9"/>
        <v>94.02</v>
      </c>
      <c r="CE6" s="35">
        <f t="shared" si="9"/>
        <v>99.32</v>
      </c>
      <c r="CF6" s="35">
        <f t="shared" si="9"/>
        <v>171.15</v>
      </c>
      <c r="CG6" s="35">
        <f t="shared" si="9"/>
        <v>170.19</v>
      </c>
      <c r="CH6" s="35">
        <f t="shared" si="9"/>
        <v>171.81</v>
      </c>
      <c r="CI6" s="35">
        <f t="shared" si="9"/>
        <v>171.67</v>
      </c>
      <c r="CJ6" s="35">
        <f t="shared" si="9"/>
        <v>173.67</v>
      </c>
      <c r="CK6" s="34" t="str">
        <f>IF(CK7="","",IF(CK7="-","【-】","【"&amp;SUBSTITUTE(TEXT(CK7,"#,##0.00"),"-","△")&amp;"】"))</f>
        <v>【168.38】</v>
      </c>
      <c r="CL6" s="35">
        <f>IF(CL7="",NA(),CL7)</f>
        <v>52.44</v>
      </c>
      <c r="CM6" s="35">
        <f t="shared" ref="CM6:CU6" si="10">IF(CM7="",NA(),CM7)</f>
        <v>53.26</v>
      </c>
      <c r="CN6" s="35">
        <f t="shared" si="10"/>
        <v>61.57</v>
      </c>
      <c r="CO6" s="35">
        <f t="shared" si="10"/>
        <v>50.91</v>
      </c>
      <c r="CP6" s="35">
        <f t="shared" si="10"/>
        <v>49.72</v>
      </c>
      <c r="CQ6" s="35">
        <f t="shared" si="10"/>
        <v>58.53</v>
      </c>
      <c r="CR6" s="35">
        <f t="shared" si="10"/>
        <v>59.01</v>
      </c>
      <c r="CS6" s="35">
        <f t="shared" si="10"/>
        <v>60.03</v>
      </c>
      <c r="CT6" s="35">
        <f t="shared" si="10"/>
        <v>59.74</v>
      </c>
      <c r="CU6" s="35">
        <f t="shared" si="10"/>
        <v>59.67</v>
      </c>
      <c r="CV6" s="34" t="str">
        <f>IF(CV7="","",IF(CV7="-","【-】","【"&amp;SUBSTITUTE(TEXT(CV7,"#,##0.00"),"-","△")&amp;"】"))</f>
        <v>【60.00】</v>
      </c>
      <c r="CW6" s="35">
        <f>IF(CW7="",NA(),CW7)</f>
        <v>86.35</v>
      </c>
      <c r="CX6" s="35">
        <f t="shared" ref="CX6:DF6" si="11">IF(CX7="",NA(),CX7)</f>
        <v>86.72</v>
      </c>
      <c r="CY6" s="35">
        <f t="shared" si="11"/>
        <v>74.209999999999994</v>
      </c>
      <c r="CZ6" s="35">
        <f t="shared" si="11"/>
        <v>88.88</v>
      </c>
      <c r="DA6" s="35">
        <f t="shared" si="11"/>
        <v>88.38</v>
      </c>
      <c r="DB6" s="35">
        <f t="shared" si="11"/>
        <v>85.26</v>
      </c>
      <c r="DC6" s="35">
        <f t="shared" si="11"/>
        <v>85.37</v>
      </c>
      <c r="DD6" s="35">
        <f t="shared" si="11"/>
        <v>84.81</v>
      </c>
      <c r="DE6" s="35">
        <f t="shared" si="11"/>
        <v>84.8</v>
      </c>
      <c r="DF6" s="35">
        <f t="shared" si="11"/>
        <v>84.6</v>
      </c>
      <c r="DG6" s="34" t="str">
        <f>IF(DG7="","",IF(DG7="-","【-】","【"&amp;SUBSTITUTE(TEXT(DG7,"#,##0.00"),"-","△")&amp;"】"))</f>
        <v>【89.80】</v>
      </c>
      <c r="DH6" s="35">
        <f>IF(DH7="",NA(),DH7)</f>
        <v>47.4</v>
      </c>
      <c r="DI6" s="35">
        <f t="shared" ref="DI6:DQ6" si="12">IF(DI7="",NA(),DI7)</f>
        <v>49.36</v>
      </c>
      <c r="DJ6" s="35">
        <f t="shared" si="12"/>
        <v>50.6</v>
      </c>
      <c r="DK6" s="35">
        <f t="shared" si="12"/>
        <v>52.16</v>
      </c>
      <c r="DL6" s="35">
        <f t="shared" si="12"/>
        <v>50.65</v>
      </c>
      <c r="DM6" s="35">
        <f t="shared" si="12"/>
        <v>45.75</v>
      </c>
      <c r="DN6" s="35">
        <f t="shared" si="12"/>
        <v>46.9</v>
      </c>
      <c r="DO6" s="35">
        <f t="shared" si="12"/>
        <v>47.28</v>
      </c>
      <c r="DP6" s="35">
        <f t="shared" si="12"/>
        <v>47.66</v>
      </c>
      <c r="DQ6" s="35">
        <f t="shared" si="12"/>
        <v>48.17</v>
      </c>
      <c r="DR6" s="34" t="str">
        <f>IF(DR7="","",IF(DR7="-","【-】","【"&amp;SUBSTITUTE(TEXT(DR7,"#,##0.00"),"-","△")&amp;"】"))</f>
        <v>【49.59】</v>
      </c>
      <c r="DS6" s="35">
        <f>IF(DS7="",NA(),DS7)</f>
        <v>7.63</v>
      </c>
      <c r="DT6" s="35">
        <f t="shared" ref="DT6:EB6" si="13">IF(DT7="",NA(),DT7)</f>
        <v>7.73</v>
      </c>
      <c r="DU6" s="35">
        <f t="shared" si="13"/>
        <v>9.43</v>
      </c>
      <c r="DV6" s="35">
        <f t="shared" si="13"/>
        <v>10.52</v>
      </c>
      <c r="DW6" s="35">
        <f t="shared" si="13"/>
        <v>12</v>
      </c>
      <c r="DX6" s="35">
        <f t="shared" si="13"/>
        <v>10.54</v>
      </c>
      <c r="DY6" s="35">
        <f t="shared" si="13"/>
        <v>12.03</v>
      </c>
      <c r="DZ6" s="35">
        <f t="shared" si="13"/>
        <v>12.19</v>
      </c>
      <c r="EA6" s="35">
        <f t="shared" si="13"/>
        <v>15.1</v>
      </c>
      <c r="EB6" s="35">
        <f t="shared" si="13"/>
        <v>17.12</v>
      </c>
      <c r="EC6" s="34" t="str">
        <f>IF(EC7="","",IF(EC7="-","【-】","【"&amp;SUBSTITUTE(TEXT(EC7,"#,##0.00"),"-","△")&amp;"】"))</f>
        <v>【19.44】</v>
      </c>
      <c r="ED6" s="35">
        <f>IF(ED7="",NA(),ED7)</f>
        <v>0.53</v>
      </c>
      <c r="EE6" s="35">
        <f t="shared" ref="EE6:EM6" si="14">IF(EE7="",NA(),EE7)</f>
        <v>0.26</v>
      </c>
      <c r="EF6" s="35">
        <f t="shared" si="14"/>
        <v>0.34</v>
      </c>
      <c r="EG6" s="35">
        <f t="shared" si="14"/>
        <v>0.5</v>
      </c>
      <c r="EH6" s="35">
        <f t="shared" si="14"/>
        <v>0.39</v>
      </c>
      <c r="EI6" s="35">
        <f t="shared" si="14"/>
        <v>0.56000000000000005</v>
      </c>
      <c r="EJ6" s="35">
        <f t="shared" si="14"/>
        <v>0.61</v>
      </c>
      <c r="EK6" s="35">
        <f t="shared" si="14"/>
        <v>0.51</v>
      </c>
      <c r="EL6" s="35">
        <f t="shared" si="14"/>
        <v>0.57999999999999996</v>
      </c>
      <c r="EM6" s="35">
        <f t="shared" si="14"/>
        <v>0.54</v>
      </c>
      <c r="EN6" s="34" t="str">
        <f>IF(EN7="","",IF(EN7="-","【-】","【"&amp;SUBSTITUTE(TEXT(EN7,"#,##0.00"),"-","△")&amp;"】"))</f>
        <v>【0.68】</v>
      </c>
    </row>
    <row r="7" spans="1:144" s="36" customFormat="1" x14ac:dyDescent="0.15">
      <c r="A7" s="28"/>
      <c r="B7" s="37">
        <v>2019</v>
      </c>
      <c r="C7" s="37">
        <v>462101</v>
      </c>
      <c r="D7" s="37">
        <v>46</v>
      </c>
      <c r="E7" s="37">
        <v>1</v>
      </c>
      <c r="F7" s="37">
        <v>0</v>
      </c>
      <c r="G7" s="37">
        <v>1</v>
      </c>
      <c r="H7" s="37" t="s">
        <v>93</v>
      </c>
      <c r="I7" s="37" t="s">
        <v>94</v>
      </c>
      <c r="J7" s="37" t="s">
        <v>95</v>
      </c>
      <c r="K7" s="37" t="s">
        <v>96</v>
      </c>
      <c r="L7" s="37" t="s">
        <v>97</v>
      </c>
      <c r="M7" s="37" t="s">
        <v>98</v>
      </c>
      <c r="N7" s="38" t="s">
        <v>99</v>
      </c>
      <c r="O7" s="38">
        <v>67.55</v>
      </c>
      <c r="P7" s="38">
        <v>99.48</v>
      </c>
      <c r="Q7" s="38">
        <v>1760</v>
      </c>
      <c r="R7" s="38">
        <v>40345</v>
      </c>
      <c r="S7" s="38">
        <v>148.84</v>
      </c>
      <c r="T7" s="38">
        <v>271.06</v>
      </c>
      <c r="U7" s="38">
        <v>39894</v>
      </c>
      <c r="V7" s="38">
        <v>76.599999999999994</v>
      </c>
      <c r="W7" s="38">
        <v>520.80999999999995</v>
      </c>
      <c r="X7" s="38">
        <v>116.93</v>
      </c>
      <c r="Y7" s="38">
        <v>115.9</v>
      </c>
      <c r="Z7" s="38">
        <v>115.89</v>
      </c>
      <c r="AA7" s="38">
        <v>116.74</v>
      </c>
      <c r="AB7" s="38">
        <v>109.82</v>
      </c>
      <c r="AC7" s="38">
        <v>109.64</v>
      </c>
      <c r="AD7" s="38">
        <v>110.95</v>
      </c>
      <c r="AE7" s="38">
        <v>110.68</v>
      </c>
      <c r="AF7" s="38">
        <v>110.66</v>
      </c>
      <c r="AG7" s="38">
        <v>109.01</v>
      </c>
      <c r="AH7" s="38">
        <v>112.01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3.62</v>
      </c>
      <c r="AO7" s="38">
        <v>3.91</v>
      </c>
      <c r="AP7" s="38">
        <v>3.56</v>
      </c>
      <c r="AQ7" s="38">
        <v>2.74</v>
      </c>
      <c r="AR7" s="38">
        <v>3.7</v>
      </c>
      <c r="AS7" s="38">
        <v>1.08</v>
      </c>
      <c r="AT7" s="38">
        <v>181.72</v>
      </c>
      <c r="AU7" s="38">
        <v>266.57</v>
      </c>
      <c r="AV7" s="38">
        <v>265.14</v>
      </c>
      <c r="AW7" s="38">
        <v>240.73</v>
      </c>
      <c r="AX7" s="38">
        <v>167.22</v>
      </c>
      <c r="AY7" s="38">
        <v>371.31</v>
      </c>
      <c r="AZ7" s="38">
        <v>377.63</v>
      </c>
      <c r="BA7" s="38">
        <v>357.34</v>
      </c>
      <c r="BB7" s="38">
        <v>366.03</v>
      </c>
      <c r="BC7" s="38">
        <v>365.18</v>
      </c>
      <c r="BD7" s="38">
        <v>264.97000000000003</v>
      </c>
      <c r="BE7" s="38">
        <v>301.31</v>
      </c>
      <c r="BF7" s="38">
        <v>289.89</v>
      </c>
      <c r="BG7" s="38">
        <v>280.86</v>
      </c>
      <c r="BH7" s="38">
        <v>297.14</v>
      </c>
      <c r="BI7" s="38">
        <v>348.46</v>
      </c>
      <c r="BJ7" s="38">
        <v>373.09</v>
      </c>
      <c r="BK7" s="38">
        <v>364.71</v>
      </c>
      <c r="BL7" s="38">
        <v>373.69</v>
      </c>
      <c r="BM7" s="38">
        <v>370.12</v>
      </c>
      <c r="BN7" s="38">
        <v>371.65</v>
      </c>
      <c r="BO7" s="38">
        <v>266.61</v>
      </c>
      <c r="BP7" s="38">
        <v>115.75</v>
      </c>
      <c r="BQ7" s="38">
        <v>114.8</v>
      </c>
      <c r="BR7" s="38">
        <v>114.69</v>
      </c>
      <c r="BS7" s="38">
        <v>112.51</v>
      </c>
      <c r="BT7" s="38">
        <v>106.66</v>
      </c>
      <c r="BU7" s="38">
        <v>99.99</v>
      </c>
      <c r="BV7" s="38">
        <v>100.65</v>
      </c>
      <c r="BW7" s="38">
        <v>99.87</v>
      </c>
      <c r="BX7" s="38">
        <v>100.42</v>
      </c>
      <c r="BY7" s="38">
        <v>98.77</v>
      </c>
      <c r="BZ7" s="38">
        <v>103.24</v>
      </c>
      <c r="CA7" s="38">
        <v>91.96</v>
      </c>
      <c r="CB7" s="38">
        <v>92.3</v>
      </c>
      <c r="CC7" s="38">
        <v>92.65</v>
      </c>
      <c r="CD7" s="38">
        <v>94.02</v>
      </c>
      <c r="CE7" s="38">
        <v>99.32</v>
      </c>
      <c r="CF7" s="38">
        <v>171.15</v>
      </c>
      <c r="CG7" s="38">
        <v>170.19</v>
      </c>
      <c r="CH7" s="38">
        <v>171.81</v>
      </c>
      <c r="CI7" s="38">
        <v>171.67</v>
      </c>
      <c r="CJ7" s="38">
        <v>173.67</v>
      </c>
      <c r="CK7" s="38">
        <v>168.38</v>
      </c>
      <c r="CL7" s="38">
        <v>52.44</v>
      </c>
      <c r="CM7" s="38">
        <v>53.26</v>
      </c>
      <c r="CN7" s="38">
        <v>61.57</v>
      </c>
      <c r="CO7" s="38">
        <v>50.91</v>
      </c>
      <c r="CP7" s="38">
        <v>49.72</v>
      </c>
      <c r="CQ7" s="38">
        <v>58.53</v>
      </c>
      <c r="CR7" s="38">
        <v>59.01</v>
      </c>
      <c r="CS7" s="38">
        <v>60.03</v>
      </c>
      <c r="CT7" s="38">
        <v>59.74</v>
      </c>
      <c r="CU7" s="38">
        <v>59.67</v>
      </c>
      <c r="CV7" s="38">
        <v>60</v>
      </c>
      <c r="CW7" s="38">
        <v>86.35</v>
      </c>
      <c r="CX7" s="38">
        <v>86.72</v>
      </c>
      <c r="CY7" s="38">
        <v>74.209999999999994</v>
      </c>
      <c r="CZ7" s="38">
        <v>88.88</v>
      </c>
      <c r="DA7" s="38">
        <v>88.38</v>
      </c>
      <c r="DB7" s="38">
        <v>85.26</v>
      </c>
      <c r="DC7" s="38">
        <v>85.37</v>
      </c>
      <c r="DD7" s="38">
        <v>84.81</v>
      </c>
      <c r="DE7" s="38">
        <v>84.8</v>
      </c>
      <c r="DF7" s="38">
        <v>84.6</v>
      </c>
      <c r="DG7" s="38">
        <v>89.8</v>
      </c>
      <c r="DH7" s="38">
        <v>47.4</v>
      </c>
      <c r="DI7" s="38">
        <v>49.36</v>
      </c>
      <c r="DJ7" s="38">
        <v>50.6</v>
      </c>
      <c r="DK7" s="38">
        <v>52.16</v>
      </c>
      <c r="DL7" s="38">
        <v>50.65</v>
      </c>
      <c r="DM7" s="38">
        <v>45.75</v>
      </c>
      <c r="DN7" s="38">
        <v>46.9</v>
      </c>
      <c r="DO7" s="38">
        <v>47.28</v>
      </c>
      <c r="DP7" s="38">
        <v>47.66</v>
      </c>
      <c r="DQ7" s="38">
        <v>48.17</v>
      </c>
      <c r="DR7" s="38">
        <v>49.59</v>
      </c>
      <c r="DS7" s="38">
        <v>7.63</v>
      </c>
      <c r="DT7" s="38">
        <v>7.73</v>
      </c>
      <c r="DU7" s="38">
        <v>9.43</v>
      </c>
      <c r="DV7" s="38">
        <v>10.52</v>
      </c>
      <c r="DW7" s="38">
        <v>12</v>
      </c>
      <c r="DX7" s="38">
        <v>10.54</v>
      </c>
      <c r="DY7" s="38">
        <v>12.03</v>
      </c>
      <c r="DZ7" s="38">
        <v>12.19</v>
      </c>
      <c r="EA7" s="38">
        <v>15.1</v>
      </c>
      <c r="EB7" s="38">
        <v>17.12</v>
      </c>
      <c r="EC7" s="38">
        <v>19.440000000000001</v>
      </c>
      <c r="ED7" s="38">
        <v>0.53</v>
      </c>
      <c r="EE7" s="38">
        <v>0.26</v>
      </c>
      <c r="EF7" s="38">
        <v>0.34</v>
      </c>
      <c r="EG7" s="38">
        <v>0.5</v>
      </c>
      <c r="EH7" s="38">
        <v>0.39</v>
      </c>
      <c r="EI7" s="38">
        <v>0.56000000000000005</v>
      </c>
      <c r="EJ7" s="38">
        <v>0.61</v>
      </c>
      <c r="EK7" s="38">
        <v>0.51</v>
      </c>
      <c r="EL7" s="38">
        <v>0.57999999999999996</v>
      </c>
      <c r="EM7" s="38">
        <v>0.54</v>
      </c>
      <c r="EN7" s="38">
        <v>0.68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100</v>
      </c>
      <c r="C9" s="41" t="s">
        <v>101</v>
      </c>
      <c r="D9" s="41" t="s">
        <v>102</v>
      </c>
      <c r="E9" s="41" t="s">
        <v>103</v>
      </c>
      <c r="F9" s="41" t="s">
        <v>104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44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2021-02-08T01:37:41Z</cp:lastPrinted>
  <dcterms:created xsi:type="dcterms:W3CDTF">2020-12-04T02:16:48Z</dcterms:created>
  <dcterms:modified xsi:type="dcterms:W3CDTF">2021-02-18T00:07:04Z</dcterms:modified>
  <cp:category/>
</cp:coreProperties>
</file>