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共有（川井田）\61 公営企業決算統計\R02\02決算統計関連調査\030112 公営企業に係る経営比較分析表（平成元年度決算）の分析等について\★完成版★\09_薩摩川内市【済】\"/>
    </mc:Choice>
  </mc:AlternateContent>
  <workbookProtection workbookAlgorithmName="SHA-512" workbookHashValue="Iy9s0g4/dHqo6nh2yP3sBww7vi3Q30/fAS2gLLYR8JtL/GwD4jQOtGbyjfR/iGQbCppY/5zGP+bKXk/ODUVqQg==" workbookSaltValue="p5r4xFd6jp/Qsa1WQROkWw==" workbookSpinCount="100000" lockStructure="1"/>
  <bookViews>
    <workbookView xWindow="-60" yWindow="-60" windowWidth="20610" windowHeight="1104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I85" i="4"/>
  <c r="H85" i="4"/>
  <c r="G85" i="4"/>
  <c r="F85" i="4"/>
  <c r="BB10" i="4"/>
  <c r="AT10" i="4"/>
  <c r="AL10" i="4"/>
  <c r="W10" i="4"/>
  <c r="P10" i="4"/>
  <c r="I10" i="4"/>
  <c r="B10"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<sst xmlns="http://schemas.openxmlformats.org/spreadsheetml/2006/main" count="228" uniqueCount="113">
  <si>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</si>
  <si>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</si>
  <si>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</si>
  <si>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</si>
  <si>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</si>
  <si>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</si>
  <si>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</si>
  <si>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</si>
  <si>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</si>
  <si>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</si>
  <si>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</si>
  <si>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</si>
  <si>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</si>
  <si>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</si>
  <si>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</si>
  <si>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</si>
  <si>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</si>
  <si>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</si>
  <si>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</si>
  <si>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</si>
  <si>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</si>
  <si>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</si>
  <si>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</si>
  <si>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</si>
  <si>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</si>
  <si>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</si>
  <si>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</si>
  <si>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</si>
  <si>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</si>
  <si>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</si>
  <si>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</si>
  <si>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</si>
  <si>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</si>
  <si>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</si>
  <si>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</si>
  <si>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</si>
  <si>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</si>
  <si>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</si>
  <si>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</si>
  <si>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</si>
  <si>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</si>
  <si>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</si>
  <si>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</si>
  <si>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</si>
  <si>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</si>
  <si>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</si>
  <si>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</si>
  <si>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</si>
  <si>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</si>
  <si>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</si>
  <si>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</si>
  <si>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</si>
  <si>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</si>
  <si>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</si>
  <si>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</si>
  <si>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</si>
  <si>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</si>
  <si>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</si>
  <si>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</si>
  <si>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</si>
  <si>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</si>
  <si>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</si>
  <si>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</si>
  <si>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</si>
  <si>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</si>
  <si>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</si>
  <si>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</si>
  <si>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</si>
  <si>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</si>
  <si>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</si>
  <si>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</si>
  <si>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</si>
  <si>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</si>
  <si>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</si>
  <si>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</si>
  <si>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</si>
  <si>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</si>
  <si>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</si>
  <si>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</si>
  <si>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</si>
  <si>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</si>
  <si>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</si>
  <si>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</si>
  <si>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</si>
  <si>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</si>
  <si>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</si>
  <si>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</si>
  <si>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</si>
  <si>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</si>
  <si>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</si>
  <si>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</si>
  <si>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</si>
  <si>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</si>
  <si>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</si>
  <si>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</si>
  <si>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</si>
  <si>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</si>
  <si>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</si>
  <si>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</si>
  <si>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</si>
  <si>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</si>
  <si>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</si>
  <si>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</si>
  <si>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</si>
  <si>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</si>
  <si>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</si>
  <si>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</si>
  <si>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</si>
  <si>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</si>
  <si>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</si>
  <si>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法非適用の簡易水道事業の一部を平成28年4月に統合し、大量更新期を迎える水道管や施設の耐震化を進めるための財源が必要となっており、今後を見据えた適切な料金収入の確保が求められている。経営の健全性及び老朽化の状況を踏まえ、平成28年度から10年間の事業計画及び5年間の財政計画を基にした料金改定を行い、持続可能な安定経営を目指している。</t>
    <phoneticPr fontId="4"/>
  </si>
  <si>
    <t>　①有形固定資産減価償却率については、類似団体平均を上回っている。③の管路更新率は、令和元年度については、昨年度の更新率を大きく上回り、類似団体平均を超えたが、②管路経年化率については、類似団体平均を若干下回るが前年度より増加した。</t>
    <rPh sb="2" eb="8">
      <t>ユウケイコテイシサン</t>
    </rPh>
    <rPh sb="8" eb="13">
      <t>ゲンカショウキャクリツ</t>
    </rPh>
    <rPh sb="19" eb="21">
      <t>ルイジ</t>
    </rPh>
    <rPh sb="21" eb="23">
      <t>ダンタイ</t>
    </rPh>
    <rPh sb="23" eb="25">
      <t>ヘイキン</t>
    </rPh>
    <rPh sb="26" eb="28">
      <t>ウワマワ</t>
    </rPh>
    <rPh sb="35" eb="37">
      <t>カンロ</t>
    </rPh>
    <rPh sb="37" eb="39">
      <t>コウシン</t>
    </rPh>
    <rPh sb="39" eb="40">
      <t>リツ</t>
    </rPh>
    <rPh sb="42" eb="44">
      <t>レイワ</t>
    </rPh>
    <rPh sb="44" eb="46">
      <t>ガンネン</t>
    </rPh>
    <rPh sb="46" eb="47">
      <t>ド</t>
    </rPh>
    <rPh sb="53" eb="56">
      <t>サクネンド</t>
    </rPh>
    <rPh sb="57" eb="59">
      <t>コウシン</t>
    </rPh>
    <rPh sb="59" eb="60">
      <t>リツ</t>
    </rPh>
    <rPh sb="61" eb="62">
      <t>オオ</t>
    </rPh>
    <rPh sb="64" eb="66">
      <t>ウワマワ</t>
    </rPh>
    <rPh sb="68" eb="70">
      <t>ルイジ</t>
    </rPh>
    <rPh sb="70" eb="72">
      <t>ダンタイ</t>
    </rPh>
    <rPh sb="72" eb="74">
      <t>ヘイキン</t>
    </rPh>
    <rPh sb="75" eb="76">
      <t>コ</t>
    </rPh>
    <rPh sb="81" eb="83">
      <t>カンロ</t>
    </rPh>
    <rPh sb="83" eb="86">
      <t>ケイネンカ</t>
    </rPh>
    <rPh sb="86" eb="87">
      <t>リツ</t>
    </rPh>
    <rPh sb="93" eb="95">
      <t>ルイジ</t>
    </rPh>
    <rPh sb="95" eb="97">
      <t>ダンタイ</t>
    </rPh>
    <rPh sb="97" eb="99">
      <t>ヘイキン</t>
    </rPh>
    <rPh sb="100" eb="102">
      <t>ジャッカン</t>
    </rPh>
    <rPh sb="102" eb="104">
      <t>シタマワ</t>
    </rPh>
    <rPh sb="106" eb="109">
      <t>ゼンネンド</t>
    </rPh>
    <rPh sb="111" eb="113">
      <t>ゾウカ</t>
    </rPh>
    <phoneticPr fontId="4"/>
  </si>
  <si>
    <t>　①経常収支比率については、平成28年度に簡易水道事業の一部を事業統合したことにより類似団体平均を上回るようになり②累積欠損金もなく安定した経常利益もあることから、健全な経営といえる。
　③流動比率は、類似団体平均を上回り、また④企業債残高対給水収益比率は、前年から引き続き類似団体平均を下回り、減少傾向にあることから、これまでの企業債の借入償還計画から経営改善されつつある。
　⑤料金回収率は平成28年度に簡易水道事業の一部を事業統合したこともあり類似団体平均より高く推移しており、給水に係る費用は給水収益で賄えている。ただし、資本的支出が企業債借入に頼っているため、今後も更新投資に充てる財源は確保していく必要がある。
　⑥給水原価は類似団体と比較して低く推移しており、また、⑦施設の利用率は高く、⑧有収率は類似団体平均を上回っていることから、効率的な経営が行われ収益につながっているものと思われる。</t>
    <rPh sb="2" eb="8">
      <t>ユウケイコテイシサン</t>
    </rPh>
    <rPh sb="8" eb="13">
      <t>ゲンカショウキャクリツ</t>
    </rPh>
    <rPh sb="19" eb="21">
      <t>ルイジ</t>
    </rPh>
    <rPh sb="21" eb="23">
      <t>ダンタイ</t>
    </rPh>
    <rPh sb="23" eb="25">
      <t>ヘイキン</t>
    </rPh>
    <rPh sb="26" eb="28">
      <t>ウワマワ</t>
    </rPh>
    <rPh sb="35" eb="37">
      <t>カンロ</t>
    </rPh>
    <rPh sb="37" eb="39">
      <t>コウシン</t>
    </rPh>
    <rPh sb="39" eb="40">
      <t>リツ</t>
    </rPh>
    <rPh sb="42" eb="44">
      <t>レイワ</t>
    </rPh>
    <rPh sb="44" eb="46">
      <t>ガンネン</t>
    </rPh>
    <rPh sb="46" eb="47">
      <t>ド</t>
    </rPh>
    <rPh sb="53" eb="56">
      <t>サクネンド</t>
    </rPh>
    <rPh sb="57" eb="59">
      <t>コウシン</t>
    </rPh>
    <rPh sb="59" eb="60">
      <t>リツ</t>
    </rPh>
    <rPh sb="61" eb="62">
      <t>オオ</t>
    </rPh>
    <rPh sb="64" eb="66">
      <t>ウワマワ</t>
    </rPh>
    <rPh sb="68" eb="70">
      <t>ルイジ</t>
    </rPh>
    <rPh sb="70" eb="72">
      <t>ダンタイ</t>
    </rPh>
    <rPh sb="72" eb="74">
      <t>ヘイキン</t>
    </rPh>
    <rPh sb="75" eb="76">
      <t>コ</t>
    </rPh>
    <rPh sb="81" eb="83">
      <t>カンロ</t>
    </rPh>
    <rPh sb="83" eb="86">
      <t>ケイネンカ</t>
    </rPh>
    <rPh sb="86" eb="87">
      <t>リツ</t>
    </rPh>
    <rPh sb="93" eb="95">
      <t>ルイジ</t>
    </rPh>
    <rPh sb="95" eb="97">
      <t>ダンタイ</t>
    </rPh>
    <rPh sb="97" eb="99">
      <t>ヘイキン</t>
    </rPh>
    <rPh sb="100" eb="102">
      <t>ジャッカン</t>
    </rPh>
    <rPh sb="102" eb="104">
      <t>シタマワ</t>
    </rPh>
    <rPh sb="106" eb="109">
      <t>ゼンネンド</t>
    </rPh>
    <rPh sb="111" eb="113">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</si>
</sst>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0.33</c:v>
                </c:pt>
                <c:pt idx="1">
                  <c:v>0.44</c:v>
                </c:pt>
                <c:pt idx="2">
                  <c:v>0.51</c:v>
                </c:pt>
                <c:pt idx="3">
                  <c:v>0.41</c:v>
                </c:pt>
                <c:pt idx="4">
                  <c:v>0.91</c:v>
                </c:pt>
              </c:numCache>
            </c:numRef>
          </c:val>
          <c:extLst>
            <c:ext xmlns:c16="http://schemas.microsoft.com/office/drawing/2014/chart" uri="{C3380CC4-5D6E-409C-BE32-E72D297353CC}">
              <c16:uniqueId val="{00000000-6A92-4273-8C71-BDCF47FE105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c:ext xmlns:c16="http://schemas.microsoft.com/office/drawing/2014/chart" uri="{C3380CC4-5D6E-409C-BE32-E72D297353CC}">
              <c16:uniqueId val="{00000001-6A92-4273-8C71-BDCF47FE105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62.39</c:v>
                </c:pt>
                <c:pt idx="1">
                  <c:v>70.64</c:v>
                </c:pt>
                <c:pt idx="2">
                  <c:v>70.209999999999994</c:v>
                </c:pt>
                <c:pt idx="3">
                  <c:v>69.86</c:v>
                </c:pt>
                <c:pt idx="4">
                  <c:v>71.599999999999994</c:v>
                </c:pt>
              </c:numCache>
            </c:numRef>
          </c:val>
          <c:extLst>
            <c:ext xmlns:c16="http://schemas.microsoft.com/office/drawing/2014/chart" uri="{C3380CC4-5D6E-409C-BE32-E72D297353CC}">
              <c16:uniqueId val="{00000000-F7C8-4342-A95E-B17458E245A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c:ext xmlns:c16="http://schemas.microsoft.com/office/drawing/2014/chart" uri="{C3380CC4-5D6E-409C-BE32-E72D297353CC}">
              <c16:uniqueId val="{00000001-F7C8-4342-A95E-B17458E245A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91.4</c:v>
                </c:pt>
                <c:pt idx="1">
                  <c:v>90.17</c:v>
                </c:pt>
                <c:pt idx="2">
                  <c:v>90.36</c:v>
                </c:pt>
                <c:pt idx="3">
                  <c:v>90.37</c:v>
                </c:pt>
                <c:pt idx="4">
                  <c:v>89.41</c:v>
                </c:pt>
              </c:numCache>
            </c:numRef>
          </c:val>
          <c:extLst>
            <c:ext xmlns:c16="http://schemas.microsoft.com/office/drawing/2014/chart" uri="{C3380CC4-5D6E-409C-BE32-E72D297353CC}">
              <c16:uniqueId val="{00000000-559E-4707-B627-53E86D247DE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c:ext xmlns:c16="http://schemas.microsoft.com/office/drawing/2014/chart" uri="{C3380CC4-5D6E-409C-BE32-E72D297353CC}">
              <c16:uniqueId val="{00000001-559E-4707-B627-53E86D247DE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112.49</c:v>
                </c:pt>
                <c:pt idx="1">
                  <c:v>118.59</c:v>
                </c:pt>
                <c:pt idx="2">
                  <c:v>124.54</c:v>
                </c:pt>
                <c:pt idx="3">
                  <c:v>125.55</c:v>
                </c:pt>
                <c:pt idx="4">
                  <c:v>122.6</c:v>
                </c:pt>
              </c:numCache>
            </c:numRef>
          </c:val>
          <c:extLst>
            <c:ext xmlns:c16="http://schemas.microsoft.com/office/drawing/2014/chart" uri="{C3380CC4-5D6E-409C-BE32-E72D297353CC}">
              <c16:uniqueId val="{00000000-9DE9-40CD-AC11-A7592D315B7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c:ext xmlns:c16="http://schemas.microsoft.com/office/drawing/2014/chart" uri="{C3380CC4-5D6E-409C-BE32-E72D297353CC}">
              <c16:uniqueId val="{00000001-9DE9-40CD-AC11-A7592D315B7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46.58</c:v>
                </c:pt>
                <c:pt idx="1">
                  <c:v>49.16</c:v>
                </c:pt>
                <c:pt idx="2">
                  <c:v>50.13</c:v>
                </c:pt>
                <c:pt idx="3">
                  <c:v>51.01</c:v>
                </c:pt>
                <c:pt idx="4">
                  <c:v>51.79</c:v>
                </c:pt>
              </c:numCache>
            </c:numRef>
          </c:val>
          <c:extLst>
            <c:ext xmlns:c16="http://schemas.microsoft.com/office/drawing/2014/chart" uri="{C3380CC4-5D6E-409C-BE32-E72D297353CC}">
              <c16:uniqueId val="{00000000-1B67-4098-B235-F847E0AD383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c:ext xmlns:c16="http://schemas.microsoft.com/office/drawing/2014/chart" uri="{C3380CC4-5D6E-409C-BE32-E72D297353CC}">
              <c16:uniqueId val="{00000001-1B67-4098-B235-F847E0AD383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10.51</c:v>
                </c:pt>
                <c:pt idx="1">
                  <c:v>14.13</c:v>
                </c:pt>
                <c:pt idx="2">
                  <c:v>14.6</c:v>
                </c:pt>
                <c:pt idx="3">
                  <c:v>14.92</c:v>
                </c:pt>
                <c:pt idx="4">
                  <c:v>17</c:v>
                </c:pt>
              </c:numCache>
            </c:numRef>
          </c:val>
          <c:extLst>
            <c:ext xmlns:c16="http://schemas.microsoft.com/office/drawing/2014/chart" uri="{C3380CC4-5D6E-409C-BE32-E72D297353CC}">
              <c16:uniqueId val="{00000000-1F5D-4D8C-B3DF-CB733C0E4AA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c:ext xmlns:c16="http://schemas.microsoft.com/office/drawing/2014/chart" uri="{C3380CC4-5D6E-409C-BE32-E72D297353CC}">
              <c16:uniqueId val="{00000001-1F5D-4D8C-B3DF-CB733C0E4AA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FD-4C92-8E16-D06AAEFD2B7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c:ext xmlns:c16="http://schemas.microsoft.com/office/drawing/2014/chart" uri="{C3380CC4-5D6E-409C-BE32-E72D297353CC}">
              <c16:uniqueId val="{00000001-18FD-4C92-8E16-D06AAEFD2B7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190.1</c:v>
                </c:pt>
                <c:pt idx="1">
                  <c:v>166.33</c:v>
                </c:pt>
                <c:pt idx="2">
                  <c:v>191.09</c:v>
                </c:pt>
                <c:pt idx="3">
                  <c:v>207.13</c:v>
                </c:pt>
                <c:pt idx="4">
                  <c:v>381.69</c:v>
                </c:pt>
              </c:numCache>
            </c:numRef>
          </c:val>
          <c:extLst>
            <c:ext xmlns:c16="http://schemas.microsoft.com/office/drawing/2014/chart" uri="{C3380CC4-5D6E-409C-BE32-E72D297353CC}">
              <c16:uniqueId val="{00000000-FE90-4ED4-AA6C-4E76C4913E4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c:ext xmlns:c16="http://schemas.microsoft.com/office/drawing/2014/chart" uri="{C3380CC4-5D6E-409C-BE32-E72D297353CC}">
              <c16:uniqueId val="{00000001-FE90-4ED4-AA6C-4E76C4913E4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353.06</c:v>
                </c:pt>
                <c:pt idx="1">
                  <c:v>327.10000000000002</c:v>
                </c:pt>
                <c:pt idx="2">
                  <c:v>299.76</c:v>
                </c:pt>
                <c:pt idx="3">
                  <c:v>292.5</c:v>
                </c:pt>
                <c:pt idx="4">
                  <c:v>289.22000000000003</c:v>
                </c:pt>
              </c:numCache>
            </c:numRef>
          </c:val>
          <c:extLst>
            <c:ext xmlns:c16="http://schemas.microsoft.com/office/drawing/2014/chart" uri="{C3380CC4-5D6E-409C-BE32-E72D297353CC}">
              <c16:uniqueId val="{00000000-E551-485F-9573-45F9C22CD45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c:ext xmlns:c16="http://schemas.microsoft.com/office/drawing/2014/chart" uri="{C3380CC4-5D6E-409C-BE32-E72D297353CC}">
              <c16:uniqueId val="{00000001-E551-485F-9573-45F9C22CD45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109.37</c:v>
                </c:pt>
                <c:pt idx="1">
                  <c:v>114.18</c:v>
                </c:pt>
                <c:pt idx="2">
                  <c:v>121.05</c:v>
                </c:pt>
                <c:pt idx="3">
                  <c:v>122.42</c:v>
                </c:pt>
                <c:pt idx="4">
                  <c:v>119.02</c:v>
                </c:pt>
              </c:numCache>
            </c:numRef>
          </c:val>
          <c:extLst>
            <c:ext xmlns:c16="http://schemas.microsoft.com/office/drawing/2014/chart" uri="{C3380CC4-5D6E-409C-BE32-E72D297353CC}">
              <c16:uniqueId val="{00000000-D9E3-4845-B3AF-10B926AEE43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c:ext xmlns:c16="http://schemas.microsoft.com/office/drawing/2014/chart" uri="{C3380CC4-5D6E-409C-BE32-E72D297353CC}">
              <c16:uniqueId val="{00000001-D9E3-4845-B3AF-10B926AEE43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134.47999999999999</c:v>
                </c:pt>
                <c:pt idx="1">
                  <c:v>140.5</c:v>
                </c:pt>
                <c:pt idx="2">
                  <c:v>144.18</c:v>
                </c:pt>
                <c:pt idx="3">
                  <c:v>144.22999999999999</c:v>
                </c:pt>
                <c:pt idx="4">
                  <c:v>148.38999999999999</c:v>
                </c:pt>
              </c:numCache>
            </c:numRef>
          </c:val>
          <c:extLst>
            <c:ext xmlns:c16="http://schemas.microsoft.com/office/drawing/2014/chart" uri="{C3380CC4-5D6E-409C-BE32-E72D297353CC}">
              <c16:uniqueId val="{00000000-4D16-4FC3-B092-1EF11D7406F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c:ext xmlns:c16="http://schemas.microsoft.com/office/drawing/2014/chart" uri="{C3380CC4-5D6E-409C-BE32-E72D297353CC}">
              <c16:uniqueId val="{00000001-4D16-4FC3-B092-1EF11D7406F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鹿児島県　薩摩川内市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94513</v>
      </c>
      <c r="AM8" s="61"/>
      <c r="AN8" s="61"/>
      <c r="AO8" s="61"/>
      <c r="AP8" s="61"/>
      <c r="AQ8" s="61"/>
      <c r="AR8" s="61"/>
      <c r="AS8" s="61"/>
      <c r="AT8" s="52">
        <f>データ!$S$6</f>
        <v>682.92</v>
      </c>
      <c r="AU8" s="53"/>
      <c r="AV8" s="53"/>
      <c r="AW8" s="53"/>
      <c r="AX8" s="53"/>
      <c r="AY8" s="53"/>
      <c r="AZ8" s="53"/>
      <c r="BA8" s="53"/>
      <c r="BB8" s="54">
        <f>データ!$T$6</f>
        <v>138.4</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73.12</v>
      </c>
      <c r="J10" s="53"/>
      <c r="K10" s="53"/>
      <c r="L10" s="53"/>
      <c r="M10" s="53"/>
      <c r="N10" s="53"/>
      <c r="O10" s="64"/>
      <c r="P10" s="54">
        <f>データ!$P$6</f>
        <v>92.96</v>
      </c>
      <c r="Q10" s="54"/>
      <c r="R10" s="54"/>
      <c r="S10" s="54"/>
      <c r="T10" s="54"/>
      <c r="U10" s="54"/>
      <c r="V10" s="54"/>
      <c r="W10" s="61">
        <f>データ!$Q$6</f>
        <v>2910</v>
      </c>
      <c r="X10" s="61"/>
      <c r="Y10" s="61"/>
      <c r="Z10" s="61"/>
      <c r="AA10" s="61"/>
      <c r="AB10" s="61"/>
      <c r="AC10" s="61"/>
      <c r="AD10" s="2"/>
      <c r="AE10" s="2"/>
      <c r="AF10" s="2"/>
      <c r="AG10" s="2"/>
      <c r="AH10" s="4"/>
      <c r="AI10" s="4"/>
      <c r="AJ10" s="4"/>
      <c r="AK10" s="4"/>
      <c r="AL10" s="61">
        <f>データ!$U$6</f>
        <v>87350</v>
      </c>
      <c r="AM10" s="61"/>
      <c r="AN10" s="61"/>
      <c r="AO10" s="61"/>
      <c r="AP10" s="61"/>
      <c r="AQ10" s="61"/>
      <c r="AR10" s="61"/>
      <c r="AS10" s="61"/>
      <c r="AT10" s="52">
        <f>データ!$V$6</f>
        <v>196.92</v>
      </c>
      <c r="AU10" s="53"/>
      <c r="AV10" s="53"/>
      <c r="AW10" s="53"/>
      <c r="AX10" s="53"/>
      <c r="AY10" s="53"/>
      <c r="AZ10" s="53"/>
      <c r="BA10" s="53"/>
      <c r="BB10" s="54">
        <f>データ!$W$6</f>
        <v>443.58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110</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zueeTVP0fOQrVd+FfI1G8TuA0Z/7O45Buxc8QDP4mP2qrxRjEj4LysoUD2Sc459eDmr0+wd4dBDLnSFy5GEaIg==" saltValue="JguNhopX3/hOGjrOEsuh1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462152</v>
      </c>
      <c r="D6" s="34">
        <f t="shared" si="3"/>
        <v>46</v>
      </c>
      <c r="E6" s="34">
        <f t="shared" si="3"/>
        <v>1</v>
      </c>
      <c r="F6" s="34">
        <f t="shared" si="3"/>
        <v>0</v>
      </c>
      <c r="G6" s="34">
        <f t="shared" si="3"/>
        <v>1</v>
      </c>
      <c r="H6" s="34" t="str">
        <f t="shared" si="3"/>
        <v>鹿児島県　薩摩川内市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73.12</v>
      </c>
      <c r="P6" s="35">
        <f t="shared" si="3"/>
        <v>92.96</v>
      </c>
      <c r="Q6" s="35">
        <f t="shared" si="3"/>
        <v>2910</v>
      </c>
      <c r="R6" s="35">
        <f t="shared" si="3"/>
        <v>94513</v>
      </c>
      <c r="S6" s="35">
        <f t="shared" si="3"/>
        <v>682.92</v>
      </c>
      <c r="T6" s="35">
        <f t="shared" si="3"/>
        <v>138.4</v>
      </c>
      <c r="U6" s="35">
        <f t="shared" si="3"/>
        <v>87350</v>
      </c>
      <c r="V6" s="35">
        <f t="shared" si="3"/>
        <v>196.92</v>
      </c>
      <c r="W6" s="35">
        <f t="shared" si="3"/>
        <v>443.58</v>
      </c>
      <c r="X6" s="36">
        <f>IF(X7="",NA(),X7)</f>
        <v>112.49</v>
      </c>
      <c r="Y6" s="36">
        <f t="shared" ref="Y6:AG6" si="4">IF(Y7="",NA(),Y7)</f>
        <v>118.59</v>
      </c>
      <c r="Z6" s="36">
        <f t="shared" si="4"/>
        <v>124.54</v>
      </c>
      <c r="AA6" s="36">
        <f t="shared" si="4"/>
        <v>125.55</v>
      </c>
      <c r="AB6" s="36">
        <f t="shared" si="4"/>
        <v>122.6</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190.1</v>
      </c>
      <c r="AU6" s="36">
        <f t="shared" ref="AU6:BC6" si="6">IF(AU7="",NA(),AU7)</f>
        <v>166.33</v>
      </c>
      <c r="AV6" s="36">
        <f t="shared" si="6"/>
        <v>191.09</v>
      </c>
      <c r="AW6" s="36">
        <f t="shared" si="6"/>
        <v>207.13</v>
      </c>
      <c r="AX6" s="36">
        <f t="shared" si="6"/>
        <v>381.69</v>
      </c>
      <c r="AY6" s="36">
        <f t="shared" si="6"/>
        <v>346.59</v>
      </c>
      <c r="AZ6" s="36">
        <f t="shared" si="6"/>
        <v>357.82</v>
      </c>
      <c r="BA6" s="36">
        <f t="shared" si="6"/>
        <v>355.5</v>
      </c>
      <c r="BB6" s="36">
        <f t="shared" si="6"/>
        <v>349.83</v>
      </c>
      <c r="BC6" s="36">
        <f t="shared" si="6"/>
        <v>360.86</v>
      </c>
      <c r="BD6" s="35" t="str">
        <f>IF(BD7="","",IF(BD7="-","【-】","【"&amp;SUBSTITUTE(TEXT(BD7,"#,##0.00"),"-","△")&amp;"】"))</f>
        <v>【264.97】</v>
      </c>
      <c r="BE6" s="36">
        <f>IF(BE7="",NA(),BE7)</f>
        <v>353.06</v>
      </c>
      <c r="BF6" s="36">
        <f t="shared" ref="BF6:BN6" si="7">IF(BF7="",NA(),BF7)</f>
        <v>327.10000000000002</v>
      </c>
      <c r="BG6" s="36">
        <f t="shared" si="7"/>
        <v>299.76</v>
      </c>
      <c r="BH6" s="36">
        <f t="shared" si="7"/>
        <v>292.5</v>
      </c>
      <c r="BI6" s="36">
        <f t="shared" si="7"/>
        <v>289.22000000000003</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109.37</v>
      </c>
      <c r="BQ6" s="36">
        <f t="shared" ref="BQ6:BY6" si="8">IF(BQ7="",NA(),BQ7)</f>
        <v>114.18</v>
      </c>
      <c r="BR6" s="36">
        <f t="shared" si="8"/>
        <v>121.05</v>
      </c>
      <c r="BS6" s="36">
        <f t="shared" si="8"/>
        <v>122.42</v>
      </c>
      <c r="BT6" s="36">
        <f t="shared" si="8"/>
        <v>119.02</v>
      </c>
      <c r="BU6" s="36">
        <f t="shared" si="8"/>
        <v>105.71</v>
      </c>
      <c r="BV6" s="36">
        <f t="shared" si="8"/>
        <v>106.01</v>
      </c>
      <c r="BW6" s="36">
        <f t="shared" si="8"/>
        <v>104.57</v>
      </c>
      <c r="BX6" s="36">
        <f t="shared" si="8"/>
        <v>103.54</v>
      </c>
      <c r="BY6" s="36">
        <f t="shared" si="8"/>
        <v>103.32</v>
      </c>
      <c r="BZ6" s="35" t="str">
        <f>IF(BZ7="","",IF(BZ7="-","【-】","【"&amp;SUBSTITUTE(TEXT(BZ7,"#,##0.00"),"-","△")&amp;"】"))</f>
        <v>【103.24】</v>
      </c>
      <c r="CA6" s="36">
        <f>IF(CA7="",NA(),CA7)</f>
        <v>134.47999999999999</v>
      </c>
      <c r="CB6" s="36">
        <f t="shared" ref="CB6:CJ6" si="9">IF(CB7="",NA(),CB7)</f>
        <v>140.5</v>
      </c>
      <c r="CC6" s="36">
        <f t="shared" si="9"/>
        <v>144.18</v>
      </c>
      <c r="CD6" s="36">
        <f t="shared" si="9"/>
        <v>144.22999999999999</v>
      </c>
      <c r="CE6" s="36">
        <f t="shared" si="9"/>
        <v>148.38999999999999</v>
      </c>
      <c r="CF6" s="36">
        <f t="shared" si="9"/>
        <v>162.15</v>
      </c>
      <c r="CG6" s="36">
        <f t="shared" si="9"/>
        <v>162.24</v>
      </c>
      <c r="CH6" s="36">
        <f t="shared" si="9"/>
        <v>165.47</v>
      </c>
      <c r="CI6" s="36">
        <f t="shared" si="9"/>
        <v>167.46</v>
      </c>
      <c r="CJ6" s="36">
        <f t="shared" si="9"/>
        <v>168.56</v>
      </c>
      <c r="CK6" s="35" t="str">
        <f>IF(CK7="","",IF(CK7="-","【-】","【"&amp;SUBSTITUTE(TEXT(CK7,"#,##0.00"),"-","△")&amp;"】"))</f>
        <v>【168.38】</v>
      </c>
      <c r="CL6" s="36">
        <f>IF(CL7="",NA(),CL7)</f>
        <v>62.39</v>
      </c>
      <c r="CM6" s="36">
        <f t="shared" ref="CM6:CU6" si="10">IF(CM7="",NA(),CM7)</f>
        <v>70.64</v>
      </c>
      <c r="CN6" s="36">
        <f t="shared" si="10"/>
        <v>70.209999999999994</v>
      </c>
      <c r="CO6" s="36">
        <f t="shared" si="10"/>
        <v>69.86</v>
      </c>
      <c r="CP6" s="36">
        <f t="shared" si="10"/>
        <v>71.599999999999994</v>
      </c>
      <c r="CQ6" s="36">
        <f t="shared" si="10"/>
        <v>59.34</v>
      </c>
      <c r="CR6" s="36">
        <f t="shared" si="10"/>
        <v>59.11</v>
      </c>
      <c r="CS6" s="36">
        <f t="shared" si="10"/>
        <v>59.74</v>
      </c>
      <c r="CT6" s="36">
        <f t="shared" si="10"/>
        <v>59.46</v>
      </c>
      <c r="CU6" s="36">
        <f t="shared" si="10"/>
        <v>59.51</v>
      </c>
      <c r="CV6" s="35" t="str">
        <f>IF(CV7="","",IF(CV7="-","【-】","【"&amp;SUBSTITUTE(TEXT(CV7,"#,##0.00"),"-","△")&amp;"】"))</f>
        <v>【60.00】</v>
      </c>
      <c r="CW6" s="36">
        <f>IF(CW7="",NA(),CW7)</f>
        <v>91.4</v>
      </c>
      <c r="CX6" s="36">
        <f t="shared" ref="CX6:DF6" si="11">IF(CX7="",NA(),CX7)</f>
        <v>90.17</v>
      </c>
      <c r="CY6" s="36">
        <f t="shared" si="11"/>
        <v>90.36</v>
      </c>
      <c r="CZ6" s="36">
        <f t="shared" si="11"/>
        <v>90.37</v>
      </c>
      <c r="DA6" s="36">
        <f t="shared" si="11"/>
        <v>89.41</v>
      </c>
      <c r="DB6" s="36">
        <f t="shared" si="11"/>
        <v>87.74</v>
      </c>
      <c r="DC6" s="36">
        <f t="shared" si="11"/>
        <v>87.91</v>
      </c>
      <c r="DD6" s="36">
        <f t="shared" si="11"/>
        <v>87.28</v>
      </c>
      <c r="DE6" s="36">
        <f t="shared" si="11"/>
        <v>87.41</v>
      </c>
      <c r="DF6" s="36">
        <f t="shared" si="11"/>
        <v>87.08</v>
      </c>
      <c r="DG6" s="35" t="str">
        <f>IF(DG7="","",IF(DG7="-","【-】","【"&amp;SUBSTITUTE(TEXT(DG7,"#,##0.00"),"-","△")&amp;"】"))</f>
        <v>【89.80】</v>
      </c>
      <c r="DH6" s="36">
        <f>IF(DH7="",NA(),DH7)</f>
        <v>46.58</v>
      </c>
      <c r="DI6" s="36">
        <f t="shared" ref="DI6:DQ6" si="12">IF(DI7="",NA(),DI7)</f>
        <v>49.16</v>
      </c>
      <c r="DJ6" s="36">
        <f t="shared" si="12"/>
        <v>50.13</v>
      </c>
      <c r="DK6" s="36">
        <f t="shared" si="12"/>
        <v>51.01</v>
      </c>
      <c r="DL6" s="36">
        <f t="shared" si="12"/>
        <v>51.79</v>
      </c>
      <c r="DM6" s="36">
        <f t="shared" si="12"/>
        <v>46.27</v>
      </c>
      <c r="DN6" s="36">
        <f t="shared" si="12"/>
        <v>46.88</v>
      </c>
      <c r="DO6" s="36">
        <f t="shared" si="12"/>
        <v>46.94</v>
      </c>
      <c r="DP6" s="36">
        <f t="shared" si="12"/>
        <v>47.62</v>
      </c>
      <c r="DQ6" s="36">
        <f t="shared" si="12"/>
        <v>48.55</v>
      </c>
      <c r="DR6" s="35" t="str">
        <f>IF(DR7="","",IF(DR7="-","【-】","【"&amp;SUBSTITUTE(TEXT(DR7,"#,##0.00"),"-","△")&amp;"】"))</f>
        <v>【49.59】</v>
      </c>
      <c r="DS6" s="36">
        <f>IF(DS7="",NA(),DS7)</f>
        <v>10.51</v>
      </c>
      <c r="DT6" s="36">
        <f t="shared" ref="DT6:EB6" si="13">IF(DT7="",NA(),DT7)</f>
        <v>14.13</v>
      </c>
      <c r="DU6" s="36">
        <f t="shared" si="13"/>
        <v>14.6</v>
      </c>
      <c r="DV6" s="36">
        <f t="shared" si="13"/>
        <v>14.92</v>
      </c>
      <c r="DW6" s="36">
        <f t="shared" si="13"/>
        <v>17</v>
      </c>
      <c r="DX6" s="36">
        <f t="shared" si="13"/>
        <v>10.93</v>
      </c>
      <c r="DY6" s="36">
        <f t="shared" si="13"/>
        <v>13.39</v>
      </c>
      <c r="DZ6" s="36">
        <f t="shared" si="13"/>
        <v>14.48</v>
      </c>
      <c r="EA6" s="36">
        <f t="shared" si="13"/>
        <v>16.27</v>
      </c>
      <c r="EB6" s="36">
        <f t="shared" si="13"/>
        <v>17.11</v>
      </c>
      <c r="EC6" s="35" t="str">
        <f>IF(EC7="","",IF(EC7="-","【-】","【"&amp;SUBSTITUTE(TEXT(EC7,"#,##0.00"),"-","△")&amp;"】"))</f>
        <v>【19.44】</v>
      </c>
      <c r="ED6" s="36">
        <f>IF(ED7="",NA(),ED7)</f>
        <v>0.33</v>
      </c>
      <c r="EE6" s="36">
        <f t="shared" ref="EE6:EM6" si="14">IF(EE7="",NA(),EE7)</f>
        <v>0.44</v>
      </c>
      <c r="EF6" s="36">
        <f t="shared" si="14"/>
        <v>0.51</v>
      </c>
      <c r="EG6" s="36">
        <f t="shared" si="14"/>
        <v>0.41</v>
      </c>
      <c r="EH6" s="36">
        <f t="shared" si="14"/>
        <v>0.91</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462152</v>
      </c>
      <c r="D7" s="38">
        <v>46</v>
      </c>
      <c r="E7" s="38">
        <v>1</v>
      </c>
      <c r="F7" s="38">
        <v>0</v>
      </c>
      <c r="G7" s="38">
        <v>1</v>
      </c>
      <c r="H7" s="38" t="s">
        <v>92</v>
      </c>
      <c r="I7" s="38" t="s">
        <v>93</v>
      </c>
      <c r="J7" s="38" t="s">
        <v>94</v>
      </c>
      <c r="K7" s="38" t="s">
        <v>95</v>
      </c>
      <c r="L7" s="38" t="s">
        <v>96</v>
      </c>
      <c r="M7" s="38" t="s">
        <v>97</v>
      </c>
      <c r="N7" s="39" t="s">
        <v>98</v>
      </c>
      <c r="O7" s="39">
        <v>73.12</v>
      </c>
      <c r="P7" s="39">
        <v>92.96</v>
      </c>
      <c r="Q7" s="39">
        <v>2910</v>
      </c>
      <c r="R7" s="39">
        <v>94513</v>
      </c>
      <c r="S7" s="39">
        <v>682.92</v>
      </c>
      <c r="T7" s="39">
        <v>138.4</v>
      </c>
      <c r="U7" s="39">
        <v>87350</v>
      </c>
      <c r="V7" s="39">
        <v>196.92</v>
      </c>
      <c r="W7" s="39">
        <v>443.58</v>
      </c>
      <c r="X7" s="39">
        <v>112.49</v>
      </c>
      <c r="Y7" s="39">
        <v>118.59</v>
      </c>
      <c r="Z7" s="39">
        <v>124.54</v>
      </c>
      <c r="AA7" s="39">
        <v>125.55</v>
      </c>
      <c r="AB7" s="39">
        <v>122.6</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190.1</v>
      </c>
      <c r="AU7" s="39">
        <v>166.33</v>
      </c>
      <c r="AV7" s="39">
        <v>191.09</v>
      </c>
      <c r="AW7" s="39">
        <v>207.13</v>
      </c>
      <c r="AX7" s="39">
        <v>381.69</v>
      </c>
      <c r="AY7" s="39">
        <v>346.59</v>
      </c>
      <c r="AZ7" s="39">
        <v>357.82</v>
      </c>
      <c r="BA7" s="39">
        <v>355.5</v>
      </c>
      <c r="BB7" s="39">
        <v>349.83</v>
      </c>
      <c r="BC7" s="39">
        <v>360.86</v>
      </c>
      <c r="BD7" s="39">
        <v>264.97000000000003</v>
      </c>
      <c r="BE7" s="39">
        <v>353.06</v>
      </c>
      <c r="BF7" s="39">
        <v>327.10000000000002</v>
      </c>
      <c r="BG7" s="39">
        <v>299.76</v>
      </c>
      <c r="BH7" s="39">
        <v>292.5</v>
      </c>
      <c r="BI7" s="39">
        <v>289.22000000000003</v>
      </c>
      <c r="BJ7" s="39">
        <v>312.02999999999997</v>
      </c>
      <c r="BK7" s="39">
        <v>307.45999999999998</v>
      </c>
      <c r="BL7" s="39">
        <v>312.58</v>
      </c>
      <c r="BM7" s="39">
        <v>314.87</v>
      </c>
      <c r="BN7" s="39">
        <v>309.27999999999997</v>
      </c>
      <c r="BO7" s="39">
        <v>266.61</v>
      </c>
      <c r="BP7" s="39">
        <v>109.37</v>
      </c>
      <c r="BQ7" s="39">
        <v>114.18</v>
      </c>
      <c r="BR7" s="39">
        <v>121.05</v>
      </c>
      <c r="BS7" s="39">
        <v>122.42</v>
      </c>
      <c r="BT7" s="39">
        <v>119.02</v>
      </c>
      <c r="BU7" s="39">
        <v>105.71</v>
      </c>
      <c r="BV7" s="39">
        <v>106.01</v>
      </c>
      <c r="BW7" s="39">
        <v>104.57</v>
      </c>
      <c r="BX7" s="39">
        <v>103.54</v>
      </c>
      <c r="BY7" s="39">
        <v>103.32</v>
      </c>
      <c r="BZ7" s="39">
        <v>103.24</v>
      </c>
      <c r="CA7" s="39">
        <v>134.47999999999999</v>
      </c>
      <c r="CB7" s="39">
        <v>140.5</v>
      </c>
      <c r="CC7" s="39">
        <v>144.18</v>
      </c>
      <c r="CD7" s="39">
        <v>144.22999999999999</v>
      </c>
      <c r="CE7" s="39">
        <v>148.38999999999999</v>
      </c>
      <c r="CF7" s="39">
        <v>162.15</v>
      </c>
      <c r="CG7" s="39">
        <v>162.24</v>
      </c>
      <c r="CH7" s="39">
        <v>165.47</v>
      </c>
      <c r="CI7" s="39">
        <v>167.46</v>
      </c>
      <c r="CJ7" s="39">
        <v>168.56</v>
      </c>
      <c r="CK7" s="39">
        <v>168.38</v>
      </c>
      <c r="CL7" s="39">
        <v>62.39</v>
      </c>
      <c r="CM7" s="39">
        <v>70.64</v>
      </c>
      <c r="CN7" s="39">
        <v>70.209999999999994</v>
      </c>
      <c r="CO7" s="39">
        <v>69.86</v>
      </c>
      <c r="CP7" s="39">
        <v>71.599999999999994</v>
      </c>
      <c r="CQ7" s="39">
        <v>59.34</v>
      </c>
      <c r="CR7" s="39">
        <v>59.11</v>
      </c>
      <c r="CS7" s="39">
        <v>59.74</v>
      </c>
      <c r="CT7" s="39">
        <v>59.46</v>
      </c>
      <c r="CU7" s="39">
        <v>59.51</v>
      </c>
      <c r="CV7" s="39">
        <v>60</v>
      </c>
      <c r="CW7" s="39">
        <v>91.4</v>
      </c>
      <c r="CX7" s="39">
        <v>90.17</v>
      </c>
      <c r="CY7" s="39">
        <v>90.36</v>
      </c>
      <c r="CZ7" s="39">
        <v>90.37</v>
      </c>
      <c r="DA7" s="39">
        <v>89.41</v>
      </c>
      <c r="DB7" s="39">
        <v>87.74</v>
      </c>
      <c r="DC7" s="39">
        <v>87.91</v>
      </c>
      <c r="DD7" s="39">
        <v>87.28</v>
      </c>
      <c r="DE7" s="39">
        <v>87.41</v>
      </c>
      <c r="DF7" s="39">
        <v>87.08</v>
      </c>
      <c r="DG7" s="39">
        <v>89.8</v>
      </c>
      <c r="DH7" s="39">
        <v>46.58</v>
      </c>
      <c r="DI7" s="39">
        <v>49.16</v>
      </c>
      <c r="DJ7" s="39">
        <v>50.13</v>
      </c>
      <c r="DK7" s="39">
        <v>51.01</v>
      </c>
      <c r="DL7" s="39">
        <v>51.79</v>
      </c>
      <c r="DM7" s="39">
        <v>46.27</v>
      </c>
      <c r="DN7" s="39">
        <v>46.88</v>
      </c>
      <c r="DO7" s="39">
        <v>46.94</v>
      </c>
      <c r="DP7" s="39">
        <v>47.62</v>
      </c>
      <c r="DQ7" s="39">
        <v>48.55</v>
      </c>
      <c r="DR7" s="39">
        <v>49.59</v>
      </c>
      <c r="DS7" s="39">
        <v>10.51</v>
      </c>
      <c r="DT7" s="39">
        <v>14.13</v>
      </c>
      <c r="DU7" s="39">
        <v>14.6</v>
      </c>
      <c r="DV7" s="39">
        <v>14.92</v>
      </c>
      <c r="DW7" s="39">
        <v>17</v>
      </c>
      <c r="DX7" s="39">
        <v>10.93</v>
      </c>
      <c r="DY7" s="39">
        <v>13.39</v>
      </c>
      <c r="DZ7" s="39">
        <v>14.48</v>
      </c>
      <c r="EA7" s="39">
        <v>16.27</v>
      </c>
      <c r="EB7" s="39">
        <v>17.11</v>
      </c>
      <c r="EC7" s="39">
        <v>19.440000000000001</v>
      </c>
      <c r="ED7" s="39">
        <v>0.33</v>
      </c>
      <c r="EE7" s="39">
        <v>0.44</v>
      </c>
      <c r="EF7" s="39">
        <v>0.51</v>
      </c>
      <c r="EG7" s="39">
        <v>0.41</v>
      </c>
      <c r="EH7" s="39">
        <v>0.91</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106</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2021-02-05T06:04:13Z</cp:lastPrinted>
  <dcterms:created xsi:type="dcterms:W3CDTF">2020-12-04T02:16:50Z</dcterms:created>
  <dcterms:modified xsi:type="dcterms:W3CDTF">2021-02-18T00:09:46Z</dcterms:modified>
  <cp:category/>
</cp:coreProperties>
</file>