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9_薩摩川内市【済】\"/>
    </mc:Choice>
  </mc:AlternateContent>
  <workbookProtection workbookAlgorithmName="SHA-512" workbookHashValue="7Pzpl2ReZWtaA9wArGj0o2q82a9cQqOT96YrA/cviFwUu08jrR17iiq6EeKtdA7l7HpliHXUfJ9u991GiqIe5Q==" workbookSaltValue="3mDkpfAIvxhX6fKnuEPQHg==" workbookSpinCount="100000" lockStructure="1"/>
  <bookViews>
    <workbookView xWindow="-60" yWindow="-60" windowWidth="20610" windowHeight="110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AT10" i="4"/>
  <c r="AL10" i="4"/>
  <c r="AD10" i="4"/>
  <c r="B10"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<sst xmlns="http://schemas.openxmlformats.org/spreadsheetml/2006/main" count="236" uniqueCount="120">
  <si>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</si>
  <si>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</si>
  <si>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</si>
  <si>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</si>
  <si>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</si>
  <si>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</si>
  <si>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</si>
  <si>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</si>
  <si>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</si>
  <si>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</si>
  <si>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</si>
  <si>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</si>
  <si>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</si>
  <si>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</si>
  <si>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</si>
  <si>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</si>
  <si>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</si>
  <si>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</si>
  <si>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</si>
  <si>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</si>
  <si>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</si>
  <si>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</si>
  <si>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</si>
  <si>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</si>
  <si>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</si>
  <si>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</si>
  <si>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</si>
  <si>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</si>
  <si>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</si>
  <si>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</si>
  <si>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</si>
  <si>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</si>
  <si>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</si>
  <si>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</si>
  <si>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</si>
  <si>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</si>
  <si>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</si>
  <si>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</si>
  <si>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</si>
  <si>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</si>
  <si>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</si>
  <si>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</si>
  <si>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</si>
  <si>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</si>
  <si>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</si>
  <si>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</si>
  <si>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</si>
  <si>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</si>
  <si>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</si>
  <si>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</si>
  <si>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</si>
  <si>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</si>
  <si>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</si>
  <si>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</si>
  <si>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</si>
  <si>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</si>
  <si>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</si>
  <si>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</si>
  <si>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</si>
  <si>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</si>
  <si>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</si>
  <si>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</si>
  <si>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</si>
  <si>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</si>
  <si>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</si>
  <si>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</si>
  <si>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</si>
  <si>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</si>
  <si>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</si>
  <si>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</si>
  <si>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</si>
  <si>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</si>
  <si>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</si>
  <si>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</si>
  <si>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</si>
  <si>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</si>
  <si>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</si>
  <si>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</si>
  <si>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</si>
  <si>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</si>
  <si>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</si>
  <si>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</si>
  <si>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</si>
  <si>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</si>
  <si>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</si>
  <si>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</si>
  <si>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</si>
  <si>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</si>
  <si>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</si>
  <si>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</si>
  <si>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</si>
  <si>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</si>
  <si>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</si>
  <si>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</si>
  <si>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</si>
  <si>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</si>
  <si>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</si>
  <si>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</si>
  <si>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</si>
  <si>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</si>
  <si>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</si>
  <si>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</si>
  <si>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</si>
  <si>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</si>
  <si>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</si>
  <si>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</si>
  <si>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</si>
  <si>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</si>
  <si>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</si>
  <si>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</si>
  <si>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</si>
  <si>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</si>
  <si>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</si>
  <si>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</si>
  <si>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</si>
  <si>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</si>
  <si>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</si>
  <si>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・平成６年度より施設や管渠を整備したことにより改善率は、全国平均や類似団体平均の数値より低い傾向であるが、今後老朽化対策として管渠や施設等の長寿命化の計画策定に向けた検討の必要がある。</t>
    <phoneticPr fontId="4"/>
  </si>
  <si>
    <t>「収益的収支比率」の分析
・指標が１００％以上であり、料金収入や一般会計からの繰入金で、収益は安定している。打切決算により総費用が減少し、料金収入等が増加したことで比率が前年度から１１ポイント増加した。
「企業債残高対事業規模比率」の分析
・平成１５年度より供用開始をしたが一般会計から繰入金を入れたことにより、全国平均や類似団体と比較して比率は大きく下回っている。
「経費回収率」の分析
・使用料で賄えている。類似団体と比較しても上回り、全国平均よりも上回っている。本年度は打切決算により汚水処理費が減少し４０ポイント増加した。接続推進を図り使用料を増やしたい。
「汚水処理原価」の分析
・類似団体と比較しても低く推移しており、有収水量の増加と汚水処理費の減少により約５０円下がった。
「施設利用率」の分析
・施設利用率は、類似団体・全国平均ともに上回っており、施設の稼働は適切に維持されている。
「水洗化率」の分析
・類似団体と比較して約２７ポイント下回っており、水洗化が遅れている状況である。全国平均は９５％であり、今後は更なる接続推進に努めて水洗化率を上げていく必要がある。</t>
    <rPh sb="21" eb="23">
      <t>イジョウ</t>
    </rPh>
    <rPh sb="54" eb="56">
      <t>ウチキ</t>
    </rPh>
    <rPh sb="56" eb="58">
      <t>ケッサン</t>
    </rPh>
    <rPh sb="61" eb="64">
      <t>ソウヒヨウ</t>
    </rPh>
    <rPh sb="65" eb="67">
      <t>ゲンショウ</t>
    </rPh>
    <rPh sb="69" eb="71">
      <t>リョウキン</t>
    </rPh>
    <rPh sb="71" eb="73">
      <t>シュウニュウ</t>
    </rPh>
    <rPh sb="73" eb="74">
      <t>トウ</t>
    </rPh>
    <rPh sb="75" eb="77">
      <t>ゾウカ</t>
    </rPh>
    <rPh sb="82" eb="84">
      <t>ヒリツ</t>
    </rPh>
    <rPh sb="85" eb="88">
      <t>ゼンネンド</t>
    </rPh>
    <rPh sb="96" eb="98">
      <t>ゾウカ</t>
    </rPh>
    <rPh sb="227" eb="229">
      <t>ウワマワ</t>
    </rPh>
    <rPh sb="238" eb="240">
      <t>ウチキ</t>
    </rPh>
    <rPh sb="240" eb="242">
      <t>ケッサン</t>
    </rPh>
    <phoneticPr fontId="4"/>
  </si>
  <si>
    <t>・類似団体と比較し「水洗化率」が平均値を下回っており、今後は接続促進等を推進し、類似団体の状況に少しでも近づいていく取り組みを行う必要がある。
・平成１５年度の供用開始から１７年が経過し、施設等の更新や長寿命化を検討していかなければならない。</t>
    <rPh sb="10" eb="13">
      <t>スイセンカ</t>
    </rPh>
    <rPh sb="13" eb="14">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</si>
</sst>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EB-4F7A-9F02-52E40D812E5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0.13</c:v>
                </c:pt>
                <c:pt idx="4">
                  <c:v>0.15</c:v>
                </c:pt>
              </c:numCache>
            </c:numRef>
          </c:val>
          <c:smooth val="0"/>
          <c:extLst>
            <c:ext xmlns:c16="http://schemas.microsoft.com/office/drawing/2014/chart" uri="{C3380CC4-5D6E-409C-BE32-E72D297353CC}">
              <c16:uniqueId val="{00000001-CFEB-4F7A-9F02-52E40D812E5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58.4</c:v>
                </c:pt>
                <c:pt idx="1">
                  <c:v>60.95</c:v>
                </c:pt>
                <c:pt idx="2">
                  <c:v>62.49</c:v>
                </c:pt>
                <c:pt idx="3">
                  <c:v>64.62</c:v>
                </c:pt>
                <c:pt idx="4">
                  <c:v>65.23</c:v>
                </c:pt>
              </c:numCache>
            </c:numRef>
          </c:val>
          <c:extLst>
            <c:ext xmlns:c16="http://schemas.microsoft.com/office/drawing/2014/chart" uri="{C3380CC4-5D6E-409C-BE32-E72D297353CC}">
              <c16:uniqueId val="{00000000-09D9-4085-9B0E-8D956484D7A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52.58</c:v>
                </c:pt>
                <c:pt idx="4">
                  <c:v>50.94</c:v>
                </c:pt>
              </c:numCache>
            </c:numRef>
          </c:val>
          <c:smooth val="0"/>
          <c:extLst>
            <c:ext xmlns:c16="http://schemas.microsoft.com/office/drawing/2014/chart" uri="{C3380CC4-5D6E-409C-BE32-E72D297353CC}">
              <c16:uniqueId val="{00000001-09D9-4085-9B0E-8D956484D7A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46.92</c:v>
                </c:pt>
                <c:pt idx="1">
                  <c:v>49.96</c:v>
                </c:pt>
                <c:pt idx="2">
                  <c:v>49.94</c:v>
                </c:pt>
                <c:pt idx="3">
                  <c:v>52.81</c:v>
                </c:pt>
                <c:pt idx="4">
                  <c:v>55.25</c:v>
                </c:pt>
              </c:numCache>
            </c:numRef>
          </c:val>
          <c:extLst>
            <c:ext xmlns:c16="http://schemas.microsoft.com/office/drawing/2014/chart" uri="{C3380CC4-5D6E-409C-BE32-E72D297353CC}">
              <c16:uniqueId val="{00000000-26C1-41E2-8BAF-19E06B5B4B2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83.02</c:v>
                </c:pt>
                <c:pt idx="4">
                  <c:v>82.55</c:v>
                </c:pt>
              </c:numCache>
            </c:numRef>
          </c:val>
          <c:smooth val="0"/>
          <c:extLst>
            <c:ext xmlns:c16="http://schemas.microsoft.com/office/drawing/2014/chart" uri="{C3380CC4-5D6E-409C-BE32-E72D297353CC}">
              <c16:uniqueId val="{00000001-26C1-41E2-8BAF-19E06B5B4B2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102.88</c:v>
                </c:pt>
                <c:pt idx="1">
                  <c:v>105.79</c:v>
                </c:pt>
                <c:pt idx="2">
                  <c:v>97.73</c:v>
                </c:pt>
                <c:pt idx="3">
                  <c:v>100.07</c:v>
                </c:pt>
                <c:pt idx="4">
                  <c:v>111.52</c:v>
                </c:pt>
              </c:numCache>
            </c:numRef>
          </c:val>
          <c:extLst>
            <c:ext xmlns:c16="http://schemas.microsoft.com/office/drawing/2014/chart" uri="{C3380CC4-5D6E-409C-BE32-E72D297353CC}">
              <c16:uniqueId val="{00000000-F9C3-4A08-9E10-4E3D3636D35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C3-4A08-9E10-4E3D3636D35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2E-45CD-B5FB-962CBB3C89E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2E-45CD-B5FB-962CBB3C89E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D7-47F0-B1F6-D158A113A82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D7-47F0-B1F6-D158A113A82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73-4BA5-96EF-3B3C34686E6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73-4BA5-96EF-3B3C34686E6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C16-45ED-BEEA-10F4BB7021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C16-45ED-BEEA-10F4BB7021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47.66</c:v>
                </c:pt>
                <c:pt idx="1">
                  <c:v>0</c:v>
                </c:pt>
                <c:pt idx="2">
                  <c:v>0</c:v>
                </c:pt>
                <c:pt idx="3">
                  <c:v>0</c:v>
                </c:pt>
                <c:pt idx="4">
                  <c:v>0</c:v>
                </c:pt>
              </c:numCache>
            </c:numRef>
          </c:val>
          <c:extLst>
            <c:ext xmlns:c16="http://schemas.microsoft.com/office/drawing/2014/chart" uri="{C3380CC4-5D6E-409C-BE32-E72D297353CC}">
              <c16:uniqueId val="{00000000-6ADC-4E84-9BB1-FA0CCEE9DF1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958.81</c:v>
                </c:pt>
                <c:pt idx="4">
                  <c:v>1001.3</c:v>
                </c:pt>
              </c:numCache>
            </c:numRef>
          </c:val>
          <c:smooth val="0"/>
          <c:extLst>
            <c:ext xmlns:c16="http://schemas.microsoft.com/office/drawing/2014/chart" uri="{C3380CC4-5D6E-409C-BE32-E72D297353CC}">
              <c16:uniqueId val="{00000001-6ADC-4E84-9BB1-FA0CCEE9DF1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98.64</c:v>
                </c:pt>
                <c:pt idx="1">
                  <c:v>93.95</c:v>
                </c:pt>
                <c:pt idx="2">
                  <c:v>78.27</c:v>
                </c:pt>
                <c:pt idx="3">
                  <c:v>99.25</c:v>
                </c:pt>
                <c:pt idx="4">
                  <c:v>139.28</c:v>
                </c:pt>
              </c:numCache>
            </c:numRef>
          </c:val>
          <c:extLst>
            <c:ext xmlns:c16="http://schemas.microsoft.com/office/drawing/2014/chart" uri="{C3380CC4-5D6E-409C-BE32-E72D297353CC}">
              <c16:uniqueId val="{00000000-CDC9-40D9-A24F-ADC4091F60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82.88</c:v>
                </c:pt>
                <c:pt idx="4">
                  <c:v>81.88</c:v>
                </c:pt>
              </c:numCache>
            </c:numRef>
          </c:val>
          <c:smooth val="0"/>
          <c:extLst>
            <c:ext xmlns:c16="http://schemas.microsoft.com/office/drawing/2014/chart" uri="{C3380CC4-5D6E-409C-BE32-E72D297353CC}">
              <c16:uniqueId val="{00000001-CDC9-40D9-A24F-ADC4091F60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176.89</c:v>
                </c:pt>
                <c:pt idx="1">
                  <c:v>173</c:v>
                </c:pt>
                <c:pt idx="2">
                  <c:v>217.72</c:v>
                </c:pt>
                <c:pt idx="3">
                  <c:v>166.52</c:v>
                </c:pt>
                <c:pt idx="4">
                  <c:v>116.97</c:v>
                </c:pt>
              </c:numCache>
            </c:numRef>
          </c:val>
          <c:extLst>
            <c:ext xmlns:c16="http://schemas.microsoft.com/office/drawing/2014/chart" uri="{C3380CC4-5D6E-409C-BE32-E72D297353CC}">
              <c16:uniqueId val="{00000000-6747-454F-86EF-7853937A63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190.99</c:v>
                </c:pt>
                <c:pt idx="4">
                  <c:v>187.55</c:v>
                </c:pt>
              </c:numCache>
            </c:numRef>
          </c:val>
          <c:smooth val="0"/>
          <c:extLst>
            <c:ext xmlns:c16="http://schemas.microsoft.com/office/drawing/2014/chart" uri="{C3380CC4-5D6E-409C-BE32-E72D297353CC}">
              <c16:uniqueId val="{00000001-6747-454F-86EF-7853937A63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薩摩川内市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94513</v>
      </c>
      <c r="AM8" s="51"/>
      <c r="AN8" s="51"/>
      <c r="AO8" s="51"/>
      <c r="AP8" s="51"/>
      <c r="AQ8" s="51"/>
      <c r="AR8" s="51"/>
      <c r="AS8" s="51"/>
      <c r="AT8" s="46">
        <f>データ!T6</f>
        <v>682.92</v>
      </c>
      <c r="AU8" s="46"/>
      <c r="AV8" s="46"/>
      <c r="AW8" s="46"/>
      <c r="AX8" s="46"/>
      <c r="AY8" s="46"/>
      <c r="AZ8" s="46"/>
      <c r="BA8" s="46"/>
      <c r="BB8" s="46">
        <f>データ!U6</f>
        <v>138.4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10.06</v>
      </c>
      <c r="Q10" s="46"/>
      <c r="R10" s="46"/>
      <c r="S10" s="46"/>
      <c r="T10" s="46"/>
      <c r="U10" s="46"/>
      <c r="V10" s="46"/>
      <c r="W10" s="46">
        <f>データ!Q6</f>
        <v>95.95</v>
      </c>
      <c r="X10" s="46"/>
      <c r="Y10" s="46"/>
      <c r="Z10" s="46"/>
      <c r="AA10" s="46"/>
      <c r="AB10" s="46"/>
      <c r="AC10" s="46"/>
      <c r="AD10" s="51">
        <f>データ!R6</f>
        <v>3130</v>
      </c>
      <c r="AE10" s="51"/>
      <c r="AF10" s="51"/>
      <c r="AG10" s="51"/>
      <c r="AH10" s="51"/>
      <c r="AI10" s="51"/>
      <c r="AJ10" s="51"/>
      <c r="AK10" s="2"/>
      <c r="AL10" s="51">
        <f>データ!V6</f>
        <v>9449</v>
      </c>
      <c r="AM10" s="51"/>
      <c r="AN10" s="51"/>
      <c r="AO10" s="51"/>
      <c r="AP10" s="51"/>
      <c r="AQ10" s="51"/>
      <c r="AR10" s="51"/>
      <c r="AS10" s="51"/>
      <c r="AT10" s="46">
        <f>データ!W6</f>
        <v>2.63</v>
      </c>
      <c r="AU10" s="46"/>
      <c r="AV10" s="46"/>
      <c r="AW10" s="46"/>
      <c r="AX10" s="46"/>
      <c r="AY10" s="46"/>
      <c r="AZ10" s="46"/>
      <c r="BA10" s="46"/>
      <c r="BB10" s="46">
        <f>データ!X6</f>
        <v>3592.78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DgvpjeEcOnEyA/tPcrq7OIZt4vxngQfMaeOLzm1VXIzE5B9bQgPJDxXoZfgih77KLtsd9FSDkif4xPWNGK+MRQ==" saltValue="UDhR5h+7kwyTBkusg7eWD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462152</v>
      </c>
      <c r="D6" s="33">
        <f t="shared" si="3"/>
        <v>47</v>
      </c>
      <c r="E6" s="33">
        <f t="shared" si="3"/>
        <v>17</v>
      </c>
      <c r="F6" s="33">
        <f t="shared" si="3"/>
        <v>1</v>
      </c>
      <c r="G6" s="33">
        <f t="shared" si="3"/>
        <v>0</v>
      </c>
      <c r="H6" s="33" t="str">
        <f t="shared" si="3"/>
        <v>鹿児島県　薩摩川内市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10.06</v>
      </c>
      <c r="Q6" s="34">
        <f t="shared" si="3"/>
        <v>95.95</v>
      </c>
      <c r="R6" s="34">
        <f t="shared" si="3"/>
        <v>3130</v>
      </c>
      <c r="S6" s="34">
        <f t="shared" si="3"/>
        <v>94513</v>
      </c>
      <c r="T6" s="34">
        <f t="shared" si="3"/>
        <v>682.92</v>
      </c>
      <c r="U6" s="34">
        <f t="shared" si="3"/>
        <v>138.4</v>
      </c>
      <c r="V6" s="34">
        <f t="shared" si="3"/>
        <v>9449</v>
      </c>
      <c r="W6" s="34">
        <f t="shared" si="3"/>
        <v>2.63</v>
      </c>
      <c r="X6" s="34">
        <f t="shared" si="3"/>
        <v>3592.78</v>
      </c>
      <c r="Y6" s="35">
        <f>IF(Y7="",NA(),Y7)</f>
        <v>102.88</v>
      </c>
      <c r="Z6" s="35">
        <f t="shared" ref="Z6:AH6" si="4">IF(Z7="",NA(),Z7)</f>
        <v>105.79</v>
      </c>
      <c r="AA6" s="35">
        <f t="shared" si="4"/>
        <v>97.73</v>
      </c>
      <c r="AB6" s="35">
        <f t="shared" si="4"/>
        <v>100.07</v>
      </c>
      <c r="AC6" s="35">
        <f t="shared" si="4"/>
        <v>111.52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47.66</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958.81</v>
      </c>
      <c r="BO6" s="35">
        <f t="shared" si="7"/>
        <v>1001.3</v>
      </c>
      <c r="BP6" s="34" t="str">
        <f>IF(BP7="","",IF(BP7="-","【-】","【"&amp;SUBSTITUTE(TEXT(BP7,"#,##0.00"),"-","△")&amp;"】"))</f>
        <v>【682.51】</v>
      </c>
      <c r="BQ6" s="35">
        <f>IF(BQ7="",NA(),BQ7)</f>
        <v>98.64</v>
      </c>
      <c r="BR6" s="35">
        <f t="shared" ref="BR6:BZ6" si="8">IF(BR7="",NA(),BR7)</f>
        <v>93.95</v>
      </c>
      <c r="BS6" s="35">
        <f t="shared" si="8"/>
        <v>78.27</v>
      </c>
      <c r="BT6" s="35">
        <f t="shared" si="8"/>
        <v>99.25</v>
      </c>
      <c r="BU6" s="35">
        <f t="shared" si="8"/>
        <v>139.28</v>
      </c>
      <c r="BV6" s="35">
        <f t="shared" si="8"/>
        <v>60.17</v>
      </c>
      <c r="BW6" s="35">
        <f t="shared" si="8"/>
        <v>65.569999999999993</v>
      </c>
      <c r="BX6" s="35">
        <f t="shared" si="8"/>
        <v>75.7</v>
      </c>
      <c r="BY6" s="35">
        <f t="shared" si="8"/>
        <v>82.88</v>
      </c>
      <c r="BZ6" s="35">
        <f t="shared" si="8"/>
        <v>81.88</v>
      </c>
      <c r="CA6" s="34" t="str">
        <f>IF(CA7="","",IF(CA7="-","【-】","【"&amp;SUBSTITUTE(TEXT(CA7,"#,##0.00"),"-","△")&amp;"】"))</f>
        <v>【100.34】</v>
      </c>
      <c r="CB6" s="35">
        <f>IF(CB7="",NA(),CB7)</f>
        <v>176.89</v>
      </c>
      <c r="CC6" s="35">
        <f t="shared" ref="CC6:CK6" si="9">IF(CC7="",NA(),CC7)</f>
        <v>173</v>
      </c>
      <c r="CD6" s="35">
        <f t="shared" si="9"/>
        <v>217.72</v>
      </c>
      <c r="CE6" s="35">
        <f t="shared" si="9"/>
        <v>166.52</v>
      </c>
      <c r="CF6" s="35">
        <f t="shared" si="9"/>
        <v>116.97</v>
      </c>
      <c r="CG6" s="35">
        <f t="shared" si="9"/>
        <v>281.52999999999997</v>
      </c>
      <c r="CH6" s="35">
        <f t="shared" si="9"/>
        <v>263.04000000000002</v>
      </c>
      <c r="CI6" s="35">
        <f t="shared" si="9"/>
        <v>230.04</v>
      </c>
      <c r="CJ6" s="35">
        <f t="shared" si="9"/>
        <v>190.99</v>
      </c>
      <c r="CK6" s="35">
        <f t="shared" si="9"/>
        <v>187.55</v>
      </c>
      <c r="CL6" s="34" t="str">
        <f>IF(CL7="","",IF(CL7="-","【-】","【"&amp;SUBSTITUTE(TEXT(CL7,"#,##0.00"),"-","△")&amp;"】"))</f>
        <v>【136.15】</v>
      </c>
      <c r="CM6" s="35">
        <f>IF(CM7="",NA(),CM7)</f>
        <v>58.4</v>
      </c>
      <c r="CN6" s="35">
        <f t="shared" ref="CN6:CV6" si="10">IF(CN7="",NA(),CN7)</f>
        <v>60.95</v>
      </c>
      <c r="CO6" s="35">
        <f t="shared" si="10"/>
        <v>62.49</v>
      </c>
      <c r="CP6" s="35">
        <f t="shared" si="10"/>
        <v>64.62</v>
      </c>
      <c r="CQ6" s="35">
        <f t="shared" si="10"/>
        <v>65.23</v>
      </c>
      <c r="CR6" s="35">
        <f t="shared" si="10"/>
        <v>44.89</v>
      </c>
      <c r="CS6" s="35">
        <f t="shared" si="10"/>
        <v>40.75</v>
      </c>
      <c r="CT6" s="35">
        <f t="shared" si="10"/>
        <v>42.4</v>
      </c>
      <c r="CU6" s="35">
        <f t="shared" si="10"/>
        <v>52.58</v>
      </c>
      <c r="CV6" s="35">
        <f t="shared" si="10"/>
        <v>50.94</v>
      </c>
      <c r="CW6" s="34" t="str">
        <f>IF(CW7="","",IF(CW7="-","【-】","【"&amp;SUBSTITUTE(TEXT(CW7,"#,##0.00"),"-","△")&amp;"】"))</f>
        <v>【59.64】</v>
      </c>
      <c r="CX6" s="35">
        <f>IF(CX7="",NA(),CX7)</f>
        <v>46.92</v>
      </c>
      <c r="CY6" s="35">
        <f t="shared" ref="CY6:DG6" si="11">IF(CY7="",NA(),CY7)</f>
        <v>49.96</v>
      </c>
      <c r="CZ6" s="35">
        <f t="shared" si="11"/>
        <v>49.94</v>
      </c>
      <c r="DA6" s="35">
        <f t="shared" si="11"/>
        <v>52.81</v>
      </c>
      <c r="DB6" s="35">
        <f t="shared" si="11"/>
        <v>55.25</v>
      </c>
      <c r="DC6" s="35">
        <f t="shared" si="11"/>
        <v>64.89</v>
      </c>
      <c r="DD6" s="35">
        <f t="shared" si="11"/>
        <v>64.97</v>
      </c>
      <c r="DE6" s="35">
        <f t="shared" si="11"/>
        <v>65.77</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0.13</v>
      </c>
      <c r="EN6" s="35">
        <f t="shared" si="14"/>
        <v>0.15</v>
      </c>
      <c r="EO6" s="34" t="str">
        <f>IF(EO7="","",IF(EO7="-","【-】","【"&amp;SUBSTITUTE(TEXT(EO7,"#,##0.00"),"-","△")&amp;"】"))</f>
        <v>【0.22】</v>
      </c>
    </row>
    <row r="7" spans="1:145" s="36" customFormat="1" x14ac:dyDescent="0.15">
      <c r="A7" s="28"/>
      <c r="B7" s="37">
        <v>2019</v>
      </c>
      <c r="C7" s="37">
        <v>462152</v>
      </c>
      <c r="D7" s="37">
        <v>47</v>
      </c>
      <c r="E7" s="37">
        <v>17</v>
      </c>
      <c r="F7" s="37">
        <v>1</v>
      </c>
      <c r="G7" s="37">
        <v>0</v>
      </c>
      <c r="H7" s="37" t="s">
        <v>98</v>
      </c>
      <c r="I7" s="37" t="s">
        <v>99</v>
      </c>
      <c r="J7" s="37" t="s">
        <v>100</v>
      </c>
      <c r="K7" s="37" t="s">
        <v>101</v>
      </c>
      <c r="L7" s="37" t="s">
        <v>102</v>
      </c>
      <c r="M7" s="37" t="s">
        <v>103</v>
      </c>
      <c r="N7" s="38" t="s">
        <v>104</v>
      </c>
      <c r="O7" s="38" t="s">
        <v>105</v>
      </c>
      <c r="P7" s="38">
        <v>10.06</v>
      </c>
      <c r="Q7" s="38">
        <v>95.95</v>
      </c>
      <c r="R7" s="38">
        <v>3130</v>
      </c>
      <c r="S7" s="38">
        <v>94513</v>
      </c>
      <c r="T7" s="38">
        <v>682.92</v>
      </c>
      <c r="U7" s="38">
        <v>138.4</v>
      </c>
      <c r="V7" s="38">
        <v>9449</v>
      </c>
      <c r="W7" s="38">
        <v>2.63</v>
      </c>
      <c r="X7" s="38">
        <v>3592.78</v>
      </c>
      <c r="Y7" s="38">
        <v>102.88</v>
      </c>
      <c r="Z7" s="38">
        <v>105.79</v>
      </c>
      <c r="AA7" s="38">
        <v>97.73</v>
      </c>
      <c r="AB7" s="38">
        <v>100.07</v>
      </c>
      <c r="AC7" s="38">
        <v>111.52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47.66</v>
      </c>
      <c r="BG7" s="38">
        <v>0</v>
      </c>
      <c r="BH7" s="38">
        <v>0</v>
      </c>
      <c r="BI7" s="38">
        <v>0</v>
      </c>
      <c r="BJ7" s="38">
        <v>0</v>
      </c>
      <c r="BK7" s="38">
        <v>1240.1600000000001</v>
      </c>
      <c r="BL7" s="38">
        <v>1193.49</v>
      </c>
      <c r="BM7" s="38">
        <v>876.19</v>
      </c>
      <c r="BN7" s="38">
        <v>958.81</v>
      </c>
      <c r="BO7" s="38">
        <v>1001.3</v>
      </c>
      <c r="BP7" s="38">
        <v>682.51</v>
      </c>
      <c r="BQ7" s="38">
        <v>98.64</v>
      </c>
      <c r="BR7" s="38">
        <v>93.95</v>
      </c>
      <c r="BS7" s="38">
        <v>78.27</v>
      </c>
      <c r="BT7" s="38">
        <v>99.25</v>
      </c>
      <c r="BU7" s="38">
        <v>139.28</v>
      </c>
      <c r="BV7" s="38">
        <v>60.17</v>
      </c>
      <c r="BW7" s="38">
        <v>65.569999999999993</v>
      </c>
      <c r="BX7" s="38">
        <v>75.7</v>
      </c>
      <c r="BY7" s="38">
        <v>82.88</v>
      </c>
      <c r="BZ7" s="38">
        <v>81.88</v>
      </c>
      <c r="CA7" s="38">
        <v>100.34</v>
      </c>
      <c r="CB7" s="38">
        <v>176.89</v>
      </c>
      <c r="CC7" s="38">
        <v>173</v>
      </c>
      <c r="CD7" s="38">
        <v>217.72</v>
      </c>
      <c r="CE7" s="38">
        <v>166.52</v>
      </c>
      <c r="CF7" s="38">
        <v>116.97</v>
      </c>
      <c r="CG7" s="38">
        <v>281.52999999999997</v>
      </c>
      <c r="CH7" s="38">
        <v>263.04000000000002</v>
      </c>
      <c r="CI7" s="38">
        <v>230.04</v>
      </c>
      <c r="CJ7" s="38">
        <v>190.99</v>
      </c>
      <c r="CK7" s="38">
        <v>187.55</v>
      </c>
      <c r="CL7" s="38">
        <v>136.15</v>
      </c>
      <c r="CM7" s="38">
        <v>58.4</v>
      </c>
      <c r="CN7" s="38">
        <v>60.95</v>
      </c>
      <c r="CO7" s="38">
        <v>62.49</v>
      </c>
      <c r="CP7" s="38">
        <v>64.62</v>
      </c>
      <c r="CQ7" s="38">
        <v>65.23</v>
      </c>
      <c r="CR7" s="38">
        <v>44.89</v>
      </c>
      <c r="CS7" s="38">
        <v>40.75</v>
      </c>
      <c r="CT7" s="38">
        <v>42.4</v>
      </c>
      <c r="CU7" s="38">
        <v>52.58</v>
      </c>
      <c r="CV7" s="38">
        <v>50.94</v>
      </c>
      <c r="CW7" s="38">
        <v>59.64</v>
      </c>
      <c r="CX7" s="38">
        <v>46.92</v>
      </c>
      <c r="CY7" s="38">
        <v>49.96</v>
      </c>
      <c r="CZ7" s="38">
        <v>49.94</v>
      </c>
      <c r="DA7" s="38">
        <v>52.81</v>
      </c>
      <c r="DB7" s="38">
        <v>55.25</v>
      </c>
      <c r="DC7" s="38">
        <v>64.89</v>
      </c>
      <c r="DD7" s="38">
        <v>64.97</v>
      </c>
      <c r="DE7" s="38">
        <v>65.77</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2021-02-05T06:19:33Z</cp:lastPrinted>
  <dcterms:created xsi:type="dcterms:W3CDTF">2020-12-04T02:50:12Z</dcterms:created>
  <dcterms:modified xsi:type="dcterms:W3CDTF">2021-02-18T00:09:38Z</dcterms:modified>
  <cp:category/>
</cp:coreProperties>
</file>