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共有（川井田）\61 公営企業決算統計\R02\02決算統計関連調査\030112 公営企業に係る経営比較分析表（平成元年度決算）の分析等について\★完成版★\09_薩摩川内市【済】\"/>
    </mc:Choice>
  </mc:AlternateContent>
  <workbookProtection workbookAlgorithmName="SHA-512" workbookHashValue="tWUXXPEIcsH2ETICwGSx7PYXBgVg4/YKJg3WKsYIqvs+fWy5G3/OXVOh5k7DeECZUw1Tl23MUAkGLI8PxRHOyA==" workbookSaltValue="5SZKWVCp+Ui3nTNbTbg00w==" workbookSpinCount="100000" lockStructure="1"/>
  <bookViews>
    <workbookView xWindow="-60" yWindow="-60" windowWidth="20610" windowHeight="1104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B10" i="4"/>
  <c r="I8" i="4"/>
</calcChain>
</file>

<file path=xl/sharedStrings.xml><?xml version="1.0" encoding="utf-8"?>
<sst xmlns="http://schemas.openxmlformats.org/spreadsheetml/2006/main" count="236" uniqueCount="118">
  <si>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</si>
  <si>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</si>
  <si>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</si>
  <si>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</si>
  <si>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</si>
  <si>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</si>
  <si>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</si>
  <si>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</si>
  <si>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</si>
  <si>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</si>
  <si>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</si>
  <si>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</si>
  <si>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</si>
  <si>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</si>
  <si>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</si>
  <si>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</si>
  <si>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</si>
  <si>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</si>
  <si>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</si>
  <si>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</si>
  <si>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</si>
  <si>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</si>
  <si>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</si>
  <si>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</si>
  <si>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</si>
  <si>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</si>
  <si>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</si>
  <si>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</si>
  <si>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</si>
  <si>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</si>
  <si>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</si>
  <si>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</si>
  <si>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</si>
  <si>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</si>
  <si>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</si>
  <si>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</si>
  <si>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</si>
  <si>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</si>
  <si>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</si>
  <si>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</si>
  <si>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</si>
  <si>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</si>
  <si>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</si>
  <si>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</si>
  <si>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</si>
  <si>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</si>
  <si>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</si>
  <si>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</si>
  <si>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</si>
  <si>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</si>
  <si>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</si>
  <si>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</si>
  <si>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</si>
  <si>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</si>
  <si>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</si>
  <si>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</si>
  <si>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</si>
  <si>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</si>
  <si>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</si>
  <si>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</si>
  <si>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</si>
  <si>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</si>
  <si>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</si>
  <si>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</si>
  <si>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</si>
  <si>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</si>
  <si>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</si>
  <si>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</si>
  <si>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</si>
  <si>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</si>
  <si>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</si>
  <si>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</si>
  <si>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</si>
  <si>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</si>
  <si>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</si>
  <si>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</si>
  <si>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</si>
  <si>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</si>
  <si>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</si>
  <si>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</si>
  <si>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</si>
  <si>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</si>
  <si>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</si>
  <si>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</si>
  <si>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</si>
  <si>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</si>
  <si>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</si>
  <si>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</si>
  <si>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</si>
  <si>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</si>
  <si>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</si>
  <si>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</si>
  <si>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</si>
  <si>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</si>
  <si>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</si>
  <si>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</si>
  <si>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</si>
  <si>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薩摩川内市</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</si>
  <si>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</si>
  <si>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</si>
  <si>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</si>
  <si>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</si>
  <si>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</si>
  <si>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</si>
  <si>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</si>
  <si>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</si>
  <si>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</si>
  <si>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</si>
  <si>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</si>
  <si>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</si>
  <si>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</si>
  <si>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</si>
  <si>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</si>
  <si>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</si>
  <si>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</si>
  <si>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</si>
  <si>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・平成１０年度より施設や管渠を整備したことにより、改善率は全国平均や類似団体平均の数値より低い傾向である。
　今後は、老朽化対策として管渠や施設等の長寿命化の計画策定に向けた検討の必要がある。</t>
    <phoneticPr fontId="4"/>
  </si>
  <si>
    <t>「収益的収支比率」の分析
・指標が１００％を上回っており、料金収入に加え一般会計からの繰入金により収益はほぼ安定している。前年度と比較して料金収入は安定しているものの、打切決算による未払金で総費用が減少し、比率が前年度から８ポイント増加した。
「企業債残高対事業規模比率」の分析
・平成１６年度より供用開始したが一般会計から繰入金を入れたことにより、全国平均や類似団体と比較して比率は大きく下回っている。また、近年建設事業がなく、平成２５年度より企業債の残高も着実に減少してきている。
「経費回収率」の分析
・使用料だけでは賄えていないが、類似団体や全国平均を約４３ポイント上回っている。本年は汚水処理費の減少により４ポイント増加となった。
「汚水処理原価」の分析
・類似団体や全国平均と比べて約５０％であるが、汚水処理費の減少や有収水量の増により約１１円低くなった。
「施設利用率」の分析
・全国平均並みであり、施設の稼働は適切にされている。
「水洗化率」の分析
・全国平均より約１ポイント下回っており、類似団体と比べて若干下回っている。今後も更なる接続推進に努めて水洗化率を上げていく必要がある。</t>
    <rPh sb="69" eb="71">
      <t>リョウキン</t>
    </rPh>
    <rPh sb="74" eb="76">
      <t>アンテイ</t>
    </rPh>
    <rPh sb="297" eb="299">
      <t>オスイ</t>
    </rPh>
    <rPh sb="303" eb="305">
      <t>ゲンショウ</t>
    </rPh>
    <rPh sb="360" eb="361">
      <t>ヒ</t>
    </rPh>
    <rPh sb="362" eb="364">
      <t>ゲンショウ</t>
    </rPh>
    <rPh sb="365" eb="366">
      <t>ユウ</t>
    </rPh>
    <rPh sb="366" eb="367">
      <t>シュウ</t>
    </rPh>
    <rPh sb="370" eb="371">
      <t>ゾウ</t>
    </rPh>
    <rPh sb="463" eb="464">
      <t>シタ</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</si>
</sst>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3F5-4FE5-B215-251285CAC11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0.1</c:v>
                </c:pt>
                <c:pt idx="1">
                  <c:v>0</c:v>
                </c:pt>
                <c:pt idx="2">
                  <c:v>0</c:v>
                </c:pt>
                <c:pt idx="3" formatCode="#,##0.00;&quot;△&quot;#,##0.00;&quot;-&quot;">
                  <c:v>0.26</c:v>
                </c:pt>
                <c:pt idx="4" formatCode="#,##0.00;&quot;△&quot;#,##0.00;&quot;-&quot;">
                  <c:v>0.01</c:v>
                </c:pt>
              </c:numCache>
            </c:numRef>
          </c:val>
          <c:smooth val="0"/>
          <c:extLst>
            <c:ext xmlns:c16="http://schemas.microsoft.com/office/drawing/2014/chart" uri="{C3380CC4-5D6E-409C-BE32-E72D297353CC}">
              <c16:uniqueId val="{00000001-33F5-4FE5-B215-251285CAC11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39.15</c:v>
                </c:pt>
                <c:pt idx="1">
                  <c:v>36.03</c:v>
                </c:pt>
                <c:pt idx="2">
                  <c:v>35.6</c:v>
                </c:pt>
                <c:pt idx="3">
                  <c:v>34.33</c:v>
                </c:pt>
                <c:pt idx="4">
                  <c:v>35.6</c:v>
                </c:pt>
              </c:numCache>
            </c:numRef>
          </c:val>
          <c:extLst>
            <c:ext xmlns:c16="http://schemas.microsoft.com/office/drawing/2014/chart" uri="{C3380CC4-5D6E-409C-BE32-E72D297353CC}">
              <c16:uniqueId val="{00000000-EA18-43DD-BB97-C445EA805C6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29.28</c:v>
                </c:pt>
                <c:pt idx="1">
                  <c:v>29.4</c:v>
                </c:pt>
                <c:pt idx="2">
                  <c:v>29.8</c:v>
                </c:pt>
                <c:pt idx="3">
                  <c:v>29.43</c:v>
                </c:pt>
                <c:pt idx="4">
                  <c:v>32.479999999999997</c:v>
                </c:pt>
              </c:numCache>
            </c:numRef>
          </c:val>
          <c:smooth val="0"/>
          <c:extLst>
            <c:ext xmlns:c16="http://schemas.microsoft.com/office/drawing/2014/chart" uri="{C3380CC4-5D6E-409C-BE32-E72D297353CC}">
              <c16:uniqueId val="{00000001-EA18-43DD-BB97-C445EA805C6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72.66</c:v>
                </c:pt>
                <c:pt idx="1">
                  <c:v>73.989999999999995</c:v>
                </c:pt>
                <c:pt idx="2">
                  <c:v>76.510000000000005</c:v>
                </c:pt>
                <c:pt idx="3">
                  <c:v>78.63</c:v>
                </c:pt>
                <c:pt idx="4">
                  <c:v>79.05</c:v>
                </c:pt>
              </c:numCache>
            </c:numRef>
          </c:val>
          <c:extLst>
            <c:ext xmlns:c16="http://schemas.microsoft.com/office/drawing/2014/chart" uri="{C3380CC4-5D6E-409C-BE32-E72D297353CC}">
              <c16:uniqueId val="{00000000-9A49-48F5-B02E-A431B03F303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66.819999999999993</c:v>
                </c:pt>
                <c:pt idx="1">
                  <c:v>63.77</c:v>
                </c:pt>
                <c:pt idx="2">
                  <c:v>66.95</c:v>
                </c:pt>
                <c:pt idx="3">
                  <c:v>66.33</c:v>
                </c:pt>
                <c:pt idx="4">
                  <c:v>79.2</c:v>
                </c:pt>
              </c:numCache>
            </c:numRef>
          </c:val>
          <c:smooth val="0"/>
          <c:extLst>
            <c:ext xmlns:c16="http://schemas.microsoft.com/office/drawing/2014/chart" uri="{C3380CC4-5D6E-409C-BE32-E72D297353CC}">
              <c16:uniqueId val="{00000001-9A49-48F5-B02E-A431B03F303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99.6</c:v>
                </c:pt>
                <c:pt idx="1">
                  <c:v>98.61</c:v>
                </c:pt>
                <c:pt idx="2">
                  <c:v>97.89</c:v>
                </c:pt>
                <c:pt idx="3">
                  <c:v>97.32</c:v>
                </c:pt>
                <c:pt idx="4">
                  <c:v>105.34</c:v>
                </c:pt>
              </c:numCache>
            </c:numRef>
          </c:val>
          <c:extLst>
            <c:ext xmlns:c16="http://schemas.microsoft.com/office/drawing/2014/chart" uri="{C3380CC4-5D6E-409C-BE32-E72D297353CC}">
              <c16:uniqueId val="{00000000-4854-4EFD-8DF6-DD54DEABD26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854-4EFD-8DF6-DD54DEABD26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B82-4A4E-8B81-0D3A0DB632F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82-4A4E-8B81-0D3A0DB632F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E88-4EFC-8C95-A7FFC4AA1FC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E88-4EFC-8C95-A7FFC4AA1FC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20E-495C-A91E-6287374EAA9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0E-495C-A91E-6287374EAA9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AB0-483D-96AC-46A8AC9024D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B0-483D-96AC-46A8AC9024D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00C-4675-AFE6-BC2F400B458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1451.54</c:v>
                </c:pt>
                <c:pt idx="1">
                  <c:v>1700.42</c:v>
                </c:pt>
                <c:pt idx="2">
                  <c:v>1491.92</c:v>
                </c:pt>
                <c:pt idx="3">
                  <c:v>1756.26</c:v>
                </c:pt>
                <c:pt idx="4">
                  <c:v>998.42</c:v>
                </c:pt>
              </c:numCache>
            </c:numRef>
          </c:val>
          <c:smooth val="0"/>
          <c:extLst>
            <c:ext xmlns:c16="http://schemas.microsoft.com/office/drawing/2014/chart" uri="{C3380CC4-5D6E-409C-BE32-E72D297353CC}">
              <c16:uniqueId val="{00000001-B00C-4675-AFE6-BC2F400B458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96.8</c:v>
                </c:pt>
                <c:pt idx="1">
                  <c:v>78.02</c:v>
                </c:pt>
                <c:pt idx="2">
                  <c:v>84.21</c:v>
                </c:pt>
                <c:pt idx="3">
                  <c:v>84.88</c:v>
                </c:pt>
                <c:pt idx="4">
                  <c:v>89.27</c:v>
                </c:pt>
              </c:numCache>
            </c:numRef>
          </c:val>
          <c:extLst>
            <c:ext xmlns:c16="http://schemas.microsoft.com/office/drawing/2014/chart" uri="{C3380CC4-5D6E-409C-BE32-E72D297353CC}">
              <c16:uniqueId val="{00000000-4F1F-48F3-AAF9-3DB3407721B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33.58</c:v>
                </c:pt>
                <c:pt idx="1">
                  <c:v>34.51</c:v>
                </c:pt>
                <c:pt idx="2">
                  <c:v>46.77</c:v>
                </c:pt>
                <c:pt idx="3">
                  <c:v>45.78</c:v>
                </c:pt>
                <c:pt idx="4">
                  <c:v>41.41</c:v>
                </c:pt>
              </c:numCache>
            </c:numRef>
          </c:val>
          <c:smooth val="0"/>
          <c:extLst>
            <c:ext xmlns:c16="http://schemas.microsoft.com/office/drawing/2014/chart" uri="{C3380CC4-5D6E-409C-BE32-E72D297353CC}">
              <c16:uniqueId val="{00000001-4F1F-48F3-AAF9-3DB3407721B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197.3</c:v>
                </c:pt>
                <c:pt idx="1">
                  <c:v>242.79</c:v>
                </c:pt>
                <c:pt idx="2">
                  <c:v>222.99</c:v>
                </c:pt>
                <c:pt idx="3">
                  <c:v>220.94</c:v>
                </c:pt>
                <c:pt idx="4">
                  <c:v>209.96</c:v>
                </c:pt>
              </c:numCache>
            </c:numRef>
          </c:val>
          <c:extLst>
            <c:ext xmlns:c16="http://schemas.microsoft.com/office/drawing/2014/chart" uri="{C3380CC4-5D6E-409C-BE32-E72D297353CC}">
              <c16:uniqueId val="{00000000-621C-44EF-A0BD-1EB0E46D273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514.39</c:v>
                </c:pt>
                <c:pt idx="1">
                  <c:v>476.11</c:v>
                </c:pt>
                <c:pt idx="2">
                  <c:v>348.75</c:v>
                </c:pt>
                <c:pt idx="3">
                  <c:v>367.7</c:v>
                </c:pt>
                <c:pt idx="4">
                  <c:v>417.56</c:v>
                </c:pt>
              </c:numCache>
            </c:numRef>
          </c:val>
          <c:smooth val="0"/>
          <c:extLst>
            <c:ext xmlns:c16="http://schemas.microsoft.com/office/drawing/2014/chart" uri="{C3380CC4-5D6E-409C-BE32-E72D297353CC}">
              <c16:uniqueId val="{00000001-621C-44EF-A0BD-1EB0E46D273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【379.91】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鹿児島県　薩摩川内市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漁業集落排水</v>
      </c>
      <c r="Q8" s="49"/>
      <c r="R8" s="49"/>
      <c r="S8" s="49"/>
      <c r="T8" s="49"/>
      <c r="U8" s="49"/>
      <c r="V8" s="49"/>
      <c r="W8" s="49" t="str">
        <f>データ!L6</f>
        <v>H2</v>
      </c>
      <c r="X8" s="49"/>
      <c r="Y8" s="49"/>
      <c r="Z8" s="49"/>
      <c r="AA8" s="49"/>
      <c r="AB8" s="49"/>
      <c r="AC8" s="49"/>
      <c r="AD8" s="50" t="str">
        <f>データ!$M$6</f>
        <v>非設置</v>
      </c>
      <c r="AE8" s="50"/>
      <c r="AF8" s="50"/>
      <c r="AG8" s="50"/>
      <c r="AH8" s="50"/>
      <c r="AI8" s="50"/>
      <c r="AJ8" s="50"/>
      <c r="AK8" s="3"/>
      <c r="AL8" s="51">
        <f>データ!S6</f>
        <v>94513</v>
      </c>
      <c r="AM8" s="51"/>
      <c r="AN8" s="51"/>
      <c r="AO8" s="51"/>
      <c r="AP8" s="51"/>
      <c r="AQ8" s="51"/>
      <c r="AR8" s="51"/>
      <c r="AS8" s="51"/>
      <c r="AT8" s="46">
        <f>データ!T6</f>
        <v>682.92</v>
      </c>
      <c r="AU8" s="46"/>
      <c r="AV8" s="46"/>
      <c r="AW8" s="46"/>
      <c r="AX8" s="46"/>
      <c r="AY8" s="46"/>
      <c r="AZ8" s="46"/>
      <c r="BA8" s="46"/>
      <c r="BB8" s="46">
        <f>データ!U6</f>
        <v>138.4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0.99</v>
      </c>
      <c r="Q10" s="46"/>
      <c r="R10" s="46"/>
      <c r="S10" s="46"/>
      <c r="T10" s="46"/>
      <c r="U10" s="46"/>
      <c r="V10" s="46"/>
      <c r="W10" s="46">
        <f>データ!Q6</f>
        <v>100</v>
      </c>
      <c r="X10" s="46"/>
      <c r="Y10" s="46"/>
      <c r="Z10" s="46"/>
      <c r="AA10" s="46"/>
      <c r="AB10" s="46"/>
      <c r="AC10" s="46"/>
      <c r="AD10" s="51">
        <f>データ!R6</f>
        <v>3130</v>
      </c>
      <c r="AE10" s="51"/>
      <c r="AF10" s="51"/>
      <c r="AG10" s="51"/>
      <c r="AH10" s="51"/>
      <c r="AI10" s="51"/>
      <c r="AJ10" s="51"/>
      <c r="AK10" s="2"/>
      <c r="AL10" s="51">
        <f>データ!V6</f>
        <v>931</v>
      </c>
      <c r="AM10" s="51"/>
      <c r="AN10" s="51"/>
      <c r="AO10" s="51"/>
      <c r="AP10" s="51"/>
      <c r="AQ10" s="51"/>
      <c r="AR10" s="51"/>
      <c r="AS10" s="51"/>
      <c r="AT10" s="46">
        <f>データ!W6</f>
        <v>0.8</v>
      </c>
      <c r="AU10" s="46"/>
      <c r="AV10" s="46"/>
      <c r="AW10" s="46"/>
      <c r="AX10" s="46"/>
      <c r="AY10" s="46"/>
      <c r="AZ10" s="46"/>
      <c r="BA10" s="46"/>
      <c r="BB10" s="46">
        <f>データ!X6</f>
        <v>1163.75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【953.26】</v>
      </c>
      <c r="I86" s="26" t="str">
        <f>データ!CA6</f>
        <v>【45.31】</v>
      </c>
      <c r="J86" s="26" t="str">
        <f>データ!CL6</f>
        <v>【379.91】</v>
      </c>
      <c r="K86" s="26" t="str">
        <f>データ!CW6</f>
        <v>【33.67】</v>
      </c>
      <c r="L86" s="26" t="str">
        <f>データ!DH6</f>
        <v>【79.94】</v>
      </c>
      <c r="M86" s="26" t="s">
        <v>43</v>
      </c>
      <c r="N86" s="26" t="s">
        <v>43</v>
      </c>
      <c r="O86" s="26" t="str">
        <f>データ!EO6</f>
        <v>【0.01】</v>
      </c>
    </row>
  </sheetData>
  <sheetProtection algorithmName="SHA-512" hashValue="B3KM3ebcrtLw169iOSXZvgmPZuHzSmbzyYg6WyWxQ01AYpU52SjDyX1X8lzwkVR8Do99pcNF1Rfu4bZ2H90iyg==" saltValue="pRiVCdB3pGoWQSEhQ+Uzd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462152</v>
      </c>
      <c r="D6" s="33">
        <f t="shared" si="3"/>
        <v>47</v>
      </c>
      <c r="E6" s="33">
        <f t="shared" si="3"/>
        <v>17</v>
      </c>
      <c r="F6" s="33">
        <f t="shared" si="3"/>
        <v>6</v>
      </c>
      <c r="G6" s="33">
        <f t="shared" si="3"/>
        <v>0</v>
      </c>
      <c r="H6" s="33" t="str">
        <f t="shared" si="3"/>
        <v>鹿児島県　薩摩川内市</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0.99</v>
      </c>
      <c r="Q6" s="34">
        <f t="shared" si="3"/>
        <v>100</v>
      </c>
      <c r="R6" s="34">
        <f t="shared" si="3"/>
        <v>3130</v>
      </c>
      <c r="S6" s="34">
        <f t="shared" si="3"/>
        <v>94513</v>
      </c>
      <c r="T6" s="34">
        <f t="shared" si="3"/>
        <v>682.92</v>
      </c>
      <c r="U6" s="34">
        <f t="shared" si="3"/>
        <v>138.4</v>
      </c>
      <c r="V6" s="34">
        <f t="shared" si="3"/>
        <v>931</v>
      </c>
      <c r="W6" s="34">
        <f t="shared" si="3"/>
        <v>0.8</v>
      </c>
      <c r="X6" s="34">
        <f t="shared" si="3"/>
        <v>1163.75</v>
      </c>
      <c r="Y6" s="35">
        <f>IF(Y7="",NA(),Y7)</f>
        <v>99.6</v>
      </c>
      <c r="Z6" s="35">
        <f t="shared" ref="Z6:AH6" si="4">IF(Z7="",NA(),Z7)</f>
        <v>98.61</v>
      </c>
      <c r="AA6" s="35">
        <f t="shared" si="4"/>
        <v>97.89</v>
      </c>
      <c r="AB6" s="35">
        <f t="shared" si="4"/>
        <v>97.32</v>
      </c>
      <c r="AC6" s="35">
        <f t="shared" si="4"/>
        <v>105.34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1451.54</v>
      </c>
      <c r="BL6" s="35">
        <f t="shared" si="7"/>
        <v>1700.42</v>
      </c>
      <c r="BM6" s="35">
        <f t="shared" si="7"/>
        <v>1491.92</v>
      </c>
      <c r="BN6" s="35">
        <f t="shared" si="7"/>
        <v>1756.26</v>
      </c>
      <c r="BO6" s="35">
        <f t="shared" si="7"/>
        <v>998.42</v>
      </c>
      <c r="BP6" s="34" t="str">
        <f>IF(BP7="","",IF(BP7="-","【-】","【"&amp;SUBSTITUTE(TEXT(BP7,"#,##0.00"),"-","△")&amp;"】"))</f>
        <v>【953.26】</v>
      </c>
      <c r="BQ6" s="35">
        <f>IF(BQ7="",NA(),BQ7)</f>
        <v>96.8</v>
      </c>
      <c r="BR6" s="35">
        <f t="shared" ref="BR6:BZ6" si="8">IF(BR7="",NA(),BR7)</f>
        <v>78.02</v>
      </c>
      <c r="BS6" s="35">
        <f t="shared" si="8"/>
        <v>84.21</v>
      </c>
      <c r="BT6" s="35">
        <f t="shared" si="8"/>
        <v>84.88</v>
      </c>
      <c r="BU6" s="35">
        <f t="shared" si="8"/>
        <v>89.27</v>
      </c>
      <c r="BV6" s="35">
        <f t="shared" si="8"/>
        <v>33.58</v>
      </c>
      <c r="BW6" s="35">
        <f t="shared" si="8"/>
        <v>34.51</v>
      </c>
      <c r="BX6" s="35">
        <f t="shared" si="8"/>
        <v>46.77</v>
      </c>
      <c r="BY6" s="35">
        <f t="shared" si="8"/>
        <v>45.78</v>
      </c>
      <c r="BZ6" s="35">
        <f t="shared" si="8"/>
        <v>41.41</v>
      </c>
      <c r="CA6" s="34" t="str">
        <f>IF(CA7="","",IF(CA7="-","【-】","【"&amp;SUBSTITUTE(TEXT(CA7,"#,##0.00"),"-","△")&amp;"】"))</f>
        <v>【45.31】</v>
      </c>
      <c r="CB6" s="35">
        <f>IF(CB7="",NA(),CB7)</f>
        <v>197.3</v>
      </c>
      <c r="CC6" s="35">
        <f t="shared" ref="CC6:CK6" si="9">IF(CC7="",NA(),CC7)</f>
        <v>242.79</v>
      </c>
      <c r="CD6" s="35">
        <f t="shared" si="9"/>
        <v>222.99</v>
      </c>
      <c r="CE6" s="35">
        <f t="shared" si="9"/>
        <v>220.94</v>
      </c>
      <c r="CF6" s="35">
        <f t="shared" si="9"/>
        <v>209.96</v>
      </c>
      <c r="CG6" s="35">
        <f t="shared" si="9"/>
        <v>514.39</v>
      </c>
      <c r="CH6" s="35">
        <f t="shared" si="9"/>
        <v>476.11</v>
      </c>
      <c r="CI6" s="35">
        <f t="shared" si="9"/>
        <v>348.75</v>
      </c>
      <c r="CJ6" s="35">
        <f t="shared" si="9"/>
        <v>367.7</v>
      </c>
      <c r="CK6" s="35">
        <f t="shared" si="9"/>
        <v>417.56</v>
      </c>
      <c r="CL6" s="34" t="str">
        <f>IF(CL7="","",IF(CL7="-","【-】","【"&amp;SUBSTITUTE(TEXT(CL7,"#,##0.00"),"-","△")&amp;"】"))</f>
        <v>【379.91】</v>
      </c>
      <c r="CM6" s="35">
        <f>IF(CM7="",NA(),CM7)</f>
        <v>39.15</v>
      </c>
      <c r="CN6" s="35">
        <f t="shared" ref="CN6:CV6" si="10">IF(CN7="",NA(),CN7)</f>
        <v>36.03</v>
      </c>
      <c r="CO6" s="35">
        <f t="shared" si="10"/>
        <v>35.6</v>
      </c>
      <c r="CP6" s="35">
        <f t="shared" si="10"/>
        <v>34.33</v>
      </c>
      <c r="CQ6" s="35">
        <f t="shared" si="10"/>
        <v>35.6</v>
      </c>
      <c r="CR6" s="35">
        <f t="shared" si="10"/>
        <v>29.28</v>
      </c>
      <c r="CS6" s="35">
        <f t="shared" si="10"/>
        <v>29.4</v>
      </c>
      <c r="CT6" s="35">
        <f t="shared" si="10"/>
        <v>29.8</v>
      </c>
      <c r="CU6" s="35">
        <f t="shared" si="10"/>
        <v>29.43</v>
      </c>
      <c r="CV6" s="35">
        <f t="shared" si="10"/>
        <v>32.479999999999997</v>
      </c>
      <c r="CW6" s="34" t="str">
        <f>IF(CW7="","",IF(CW7="-","【-】","【"&amp;SUBSTITUTE(TEXT(CW7,"#,##0.00"),"-","△")&amp;"】"))</f>
        <v>【33.67】</v>
      </c>
      <c r="CX6" s="35">
        <f>IF(CX7="",NA(),CX7)</f>
        <v>72.66</v>
      </c>
      <c r="CY6" s="35">
        <f t="shared" ref="CY6:DG6" si="11">IF(CY7="",NA(),CY7)</f>
        <v>73.989999999999995</v>
      </c>
      <c r="CZ6" s="35">
        <f t="shared" si="11"/>
        <v>76.510000000000005</v>
      </c>
      <c r="DA6" s="35">
        <f t="shared" si="11"/>
        <v>78.63</v>
      </c>
      <c r="DB6" s="35">
        <f t="shared" si="11"/>
        <v>79.05</v>
      </c>
      <c r="DC6" s="35">
        <f t="shared" si="11"/>
        <v>66.819999999999993</v>
      </c>
      <c r="DD6" s="35">
        <f t="shared" si="11"/>
        <v>63.77</v>
      </c>
      <c r="DE6" s="35">
        <f t="shared" si="11"/>
        <v>66.95</v>
      </c>
      <c r="DF6" s="35">
        <f t="shared" si="11"/>
        <v>66.33</v>
      </c>
      <c r="DG6" s="35">
        <f t="shared" si="11"/>
        <v>79.2</v>
      </c>
      <c r="DH6" s="34" t="str">
        <f>IF(DH7="","",IF(DH7="-","【-】","【"&amp;SUBSTITUTE(TEXT(DH7,"#,##0.00"),"-","△")&amp;"】"))</f>
        <v>【79.94】</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4">
        <f t="shared" si="14"/>
        <v>0</v>
      </c>
      <c r="EL6" s="34">
        <f t="shared" si="14"/>
        <v>0</v>
      </c>
      <c r="EM6" s="35">
        <f t="shared" si="14"/>
        <v>0.26</v>
      </c>
      <c r="EN6" s="35">
        <f t="shared" si="14"/>
        <v>0.01</v>
      </c>
      <c r="EO6" s="34" t="str">
        <f>IF(EO7="","",IF(EO7="-","【-】","【"&amp;SUBSTITUTE(TEXT(EO7,"#,##0.00"),"-","△")&amp;"】"))</f>
        <v>【0.01】</v>
      </c>
    </row>
    <row r="7" spans="1:145" s="36" customFormat="1" x14ac:dyDescent="0.15">
      <c r="A7" s="28"/>
      <c r="B7" s="37">
        <v>2019</v>
      </c>
      <c r="C7" s="37">
        <v>462152</v>
      </c>
      <c r="D7" s="37">
        <v>47</v>
      </c>
      <c r="E7" s="37">
        <v>17</v>
      </c>
      <c r="F7" s="37">
        <v>6</v>
      </c>
      <c r="G7" s="37">
        <v>0</v>
      </c>
      <c r="H7" s="37" t="s">
        <v>97</v>
      </c>
      <c r="I7" s="37" t="s">
        <v>98</v>
      </c>
      <c r="J7" s="37" t="s">
        <v>99</v>
      </c>
      <c r="K7" s="37" t="s">
        <v>100</v>
      </c>
      <c r="L7" s="37" t="s">
        <v>101</v>
      </c>
      <c r="M7" s="37" t="s">
        <v>102</v>
      </c>
      <c r="N7" s="38" t="s">
        <v>103</v>
      </c>
      <c r="O7" s="38" t="s">
        <v>104</v>
      </c>
      <c r="P7" s="38">
        <v>0.99</v>
      </c>
      <c r="Q7" s="38">
        <v>100</v>
      </c>
      <c r="R7" s="38">
        <v>3130</v>
      </c>
      <c r="S7" s="38">
        <v>94513</v>
      </c>
      <c r="T7" s="38">
        <v>682.92</v>
      </c>
      <c r="U7" s="38">
        <v>138.4</v>
      </c>
      <c r="V7" s="38">
        <v>931</v>
      </c>
      <c r="W7" s="38">
        <v>0.8</v>
      </c>
      <c r="X7" s="38">
        <v>1163.75</v>
      </c>
      <c r="Y7" s="38">
        <v>99.6</v>
      </c>
      <c r="Z7" s="38">
        <v>98.61</v>
      </c>
      <c r="AA7" s="38">
        <v>97.89</v>
      </c>
      <c r="AB7" s="38">
        <v>97.32</v>
      </c>
      <c r="AC7" s="38">
        <v>105.34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1451.54</v>
      </c>
      <c r="BL7" s="38">
        <v>1700.42</v>
      </c>
      <c r="BM7" s="38">
        <v>1491.92</v>
      </c>
      <c r="BN7" s="38">
        <v>1756.26</v>
      </c>
      <c r="BO7" s="38">
        <v>998.42</v>
      </c>
      <c r="BP7" s="38">
        <v>953.26</v>
      </c>
      <c r="BQ7" s="38">
        <v>96.8</v>
      </c>
      <c r="BR7" s="38">
        <v>78.02</v>
      </c>
      <c r="BS7" s="38">
        <v>84.21</v>
      </c>
      <c r="BT7" s="38">
        <v>84.88</v>
      </c>
      <c r="BU7" s="38">
        <v>89.27</v>
      </c>
      <c r="BV7" s="38">
        <v>33.58</v>
      </c>
      <c r="BW7" s="38">
        <v>34.51</v>
      </c>
      <c r="BX7" s="38">
        <v>46.77</v>
      </c>
      <c r="BY7" s="38">
        <v>45.78</v>
      </c>
      <c r="BZ7" s="38">
        <v>41.41</v>
      </c>
      <c r="CA7" s="38">
        <v>45.31</v>
      </c>
      <c r="CB7" s="38">
        <v>197.3</v>
      </c>
      <c r="CC7" s="38">
        <v>242.79</v>
      </c>
      <c r="CD7" s="38">
        <v>222.99</v>
      </c>
      <c r="CE7" s="38">
        <v>220.94</v>
      </c>
      <c r="CF7" s="38">
        <v>209.96</v>
      </c>
      <c r="CG7" s="38">
        <v>514.39</v>
      </c>
      <c r="CH7" s="38">
        <v>476.11</v>
      </c>
      <c r="CI7" s="38">
        <v>348.75</v>
      </c>
      <c r="CJ7" s="38">
        <v>367.7</v>
      </c>
      <c r="CK7" s="38">
        <v>417.56</v>
      </c>
      <c r="CL7" s="38">
        <v>379.91</v>
      </c>
      <c r="CM7" s="38">
        <v>39.15</v>
      </c>
      <c r="CN7" s="38">
        <v>36.03</v>
      </c>
      <c r="CO7" s="38">
        <v>35.6</v>
      </c>
      <c r="CP7" s="38">
        <v>34.33</v>
      </c>
      <c r="CQ7" s="38">
        <v>35.6</v>
      </c>
      <c r="CR7" s="38">
        <v>29.28</v>
      </c>
      <c r="CS7" s="38">
        <v>29.4</v>
      </c>
      <c r="CT7" s="38">
        <v>29.8</v>
      </c>
      <c r="CU7" s="38">
        <v>29.43</v>
      </c>
      <c r="CV7" s="38">
        <v>32.479999999999997</v>
      </c>
      <c r="CW7" s="38">
        <v>33.67</v>
      </c>
      <c r="CX7" s="38">
        <v>72.66</v>
      </c>
      <c r="CY7" s="38">
        <v>73.989999999999995</v>
      </c>
      <c r="CZ7" s="38">
        <v>76.510000000000005</v>
      </c>
      <c r="DA7" s="38">
        <v>78.63</v>
      </c>
      <c r="DB7" s="38">
        <v>79.05</v>
      </c>
      <c r="DC7" s="38">
        <v>66.819999999999993</v>
      </c>
      <c r="DD7" s="38">
        <v>63.77</v>
      </c>
      <c r="DE7" s="38">
        <v>66.95</v>
      </c>
      <c r="DF7" s="38">
        <v>66.33</v>
      </c>
      <c r="DG7" s="38">
        <v>79.2</v>
      </c>
      <c r="DH7" s="38">
        <v>79.94</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0</v>
      </c>
      <c r="EL7" s="38">
        <v>0</v>
      </c>
      <c r="EM7" s="38">
        <v>0.26</v>
      </c>
      <c r="EN7" s="38">
        <v>0.01</v>
      </c>
      <c r="EO7" s="38">
        <v>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113</v>
      </c>
      <c r="D13" t="s">
        <v>113</v>
      </c>
      <c r="E13" t="s">
        <v>112</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2021-02-05T06:33:27Z</cp:lastPrinted>
  <dcterms:created xsi:type="dcterms:W3CDTF">2020-12-04T03:12:53Z</dcterms:created>
  <dcterms:modified xsi:type="dcterms:W3CDTF">2021-02-18T00:09:29Z</dcterms:modified>
  <cp:category/>
</cp:coreProperties>
</file>