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1_曽於市【済】\"/>
    </mc:Choice>
  </mc:AlternateContent>
  <workbookProtection workbookAlgorithmName="SHA-512" workbookHashValue="aRY1dSxhDk48q4h/AgrKfs/PVPvTkqx8LxBGgJo/fIlO5JercP6Ni49k3ehnhe7RFKNCldFIH8Ht5rnmzj0aQw==" workbookSaltValue="zNNmSEHjF33vGUa8KVfLu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H85" i="4"/>
  <c r="BB10" i="4"/>
  <c r="AT10" i="4"/>
  <c r="AL10" i="4"/>
  <c r="W10" i="4"/>
  <c r="I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<sst xmlns="http://schemas.openxmlformats.org/spreadsheetml/2006/main" count="233" uniqueCount="118">
  <si>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</si>
  <si>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</si>
  <si>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</si>
  <si>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</si>
  <si>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</si>
  <si>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</si>
  <si>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</si>
  <si>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</si>
  <si>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</si>
  <si>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</si>
  <si>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</si>
  <si>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</si>
  <si>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</si>
  <si>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</si>
  <si>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</si>
  <si>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</si>
  <si>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</si>
  <si>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</si>
  <si>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</si>
  <si>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</si>
  <si>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</si>
  <si>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</si>
  <si>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</si>
  <si>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</si>
  <si>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</si>
  <si>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</si>
  <si>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</si>
  <si>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</si>
  <si>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</si>
  <si>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</si>
  <si>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</si>
  <si>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</si>
  <si>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</si>
  <si>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</si>
  <si>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</si>
  <si>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</si>
  <si>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</si>
  <si>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</si>
  <si>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</si>
  <si>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</si>
  <si>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</si>
  <si>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</si>
  <si>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</si>
  <si>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</si>
  <si>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</si>
  <si>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</si>
  <si>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</si>
  <si>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</si>
  <si>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</si>
  <si>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</si>
  <si>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</si>
  <si>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</si>
  <si>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</si>
  <si>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</si>
  <si>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</si>
  <si>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</si>
  <si>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</si>
  <si>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</si>
  <si>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</si>
  <si>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</si>
  <si>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</si>
  <si>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</si>
  <si>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</si>
  <si>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</si>
  <si>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</si>
  <si>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</si>
  <si>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</si>
  <si>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</si>
  <si>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</si>
  <si>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</si>
  <si>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</si>
  <si>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</si>
  <si>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</si>
  <si>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</si>
  <si>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</si>
  <si>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</si>
  <si>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</si>
  <si>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</si>
  <si>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</si>
  <si>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</si>
  <si>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</si>
  <si>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</si>
  <si>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</si>
  <si>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</si>
  <si>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</si>
  <si>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</si>
  <si>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</si>
  <si>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</si>
  <si>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</si>
  <si>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</si>
  <si>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</si>
  <si>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</si>
  <si>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</si>
  <si>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</si>
  <si>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</si>
  <si>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</si>
  <si>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</si>
  <si>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曽於市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</si>
  <si>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</si>
  <si>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</si>
  <si>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</si>
  <si>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</si>
  <si>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</si>
  <si>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</si>
  <si>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</si>
  <si>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</si>
  <si>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</si>
  <si>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</si>
  <si>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</si>
  <si>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</si>
  <si>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</si>
  <si>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</si>
  <si>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</si>
  <si>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</si>
  <si>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</si>
  <si>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③管路更新率
H27年3月供用開始で，H27,28年度については，配水管の新設が行われたことにより事業が完了した。今後も必要に応じて経営改善や投資計画等を見直していく。</t>
  </si>
  <si>
    <r>
      <t xml:space="preserve">①収益的収支比率
</t>
    </r>
    <r>
      <rPr>
        <sz val="10"/>
        <rFont val="ＭＳ ゴシック"/>
        <family val="3"/>
        <charset val="128"/>
      </rPr>
      <t>委託料等の増加が主な要因となり,収益的収支比率が悪化した。本事業はR2年度からの水道事業一本化に伴い,R1年度に廃止している。</t>
    </r>
    <r>
      <rPr>
        <sz val="10"/>
        <color theme="1"/>
        <rFont val="ＭＳ ゴシック"/>
        <family val="3"/>
        <charset val="128"/>
      </rPr>
      <t xml:space="preserve">
④企業債残高対給水収益比率
類似団体平均値の数値と比較すると大幅に上回っているが，H27年3月から供用を開始しており，R2年度から企業債の元金償還が始まるため，R2年度以降数値が減少する見込みである。
⑤料金回収率
平成28年度から全地区（4地区）で使用開始となっている。類似団体と比較したら良好であるが，料金回収率が100％以下であるため，今後は料金値上げ等も検討していく必要性があると考えられる。
⑥給水原価
類似団体と比較しても安価であるため現状では問題ないと考えられるが，今後も引き続き経営改善に努める。
⑦施設利用率
平成28年度から全地区（4地区）で使用開始となっている。類似団体と比較したら利用率が高い現状であるため，現状は問題ないと考えられる。今後も適切な施設規模を把握していく。
⑧有収率
100％に近づいているため現状は問題ないと考えられるが，今後は，漏水やメーター不感等になるケースも想定されることから早期発見及び早期改善に努める。</t>
    </r>
    <rPh sb="9" eb="11">
      <t>イタク</t>
    </rPh>
    <rPh sb="11" eb="12">
      <t>リョウ</t>
    </rPh>
    <rPh sb="12" eb="13">
      <t>トウ</t>
    </rPh>
    <rPh sb="14" eb="16">
      <t>ゾウカ</t>
    </rPh>
    <rPh sb="17" eb="18">
      <t>オモ</t>
    </rPh>
    <rPh sb="19" eb="21">
      <t>ヨウイン</t>
    </rPh>
    <rPh sb="25" eb="28">
      <t>シュウエキテキ</t>
    </rPh>
    <rPh sb="28" eb="30">
      <t>シュウシ</t>
    </rPh>
    <rPh sb="30" eb="32">
      <t>ヒリツ</t>
    </rPh>
    <rPh sb="33" eb="35">
      <t>アッカ</t>
    </rPh>
    <rPh sb="38" eb="39">
      <t>ホン</t>
    </rPh>
    <rPh sb="39" eb="41">
      <t>ジギョウ</t>
    </rPh>
    <rPh sb="44" eb="46">
      <t>ネンド</t>
    </rPh>
    <rPh sb="49" eb="51">
      <t>スイドウ</t>
    </rPh>
    <rPh sb="51" eb="53">
      <t>ジギョウ</t>
    </rPh>
    <rPh sb="53" eb="56">
      <t>イッポンカ</t>
    </rPh>
    <rPh sb="57" eb="58">
      <t>トモナ</t>
    </rPh>
    <rPh sb="62" eb="64">
      <t>ネンド</t>
    </rPh>
    <rPh sb="65" eb="67">
      <t>ハイシ</t>
    </rPh>
    <phoneticPr fontId="1"/>
  </si>
  <si>
    <t>本市の経営は，現状においては，比較的安定した健全経営であり特に問題ないと考えられるが，今後においては，人口の減少により給水収益は下落傾向が想定されるので,近い将来料金見直しは，必要不可欠であると考えられる。老朽化対策については，H27年3月からの供用開始であるので現状では問題な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</si>
</sst>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55.3</c:v>
                </c:pt>
                <c:pt idx="1">
                  <c:v>31.18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63C-4376-953C-E689AF5471D0}"/>
            </c:ext>
          </c:extLst>
        </c:ser>
        <c:dLbls>
          <c:showLegendKey val="0"/>
          <c:showVal val="0"/>
          <c:showCatName val="0"/>
          <c:showSerName val="0"/>
          <c:showPercent val="0"/>
          <c:showBubbleSize val="0"/>
        </c:dLbls>
        <c:gapWidth val="150"/>
        <c:axId val="300528600"/>
        <c:axId val="30052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463C-4376-953C-E689AF5471D0}"/>
            </c:ext>
          </c:extLst>
        </c:ser>
        <c:dLbls>
          <c:showLegendKey val="0"/>
          <c:showVal val="0"/>
          <c:showCatName val="0"/>
          <c:showSerName val="0"/>
          <c:showPercent val="0"/>
          <c:showBubbleSize val="0"/>
        </c:dLbls>
        <c:marker val="1"/>
        <c:smooth val="0"/>
        <c:axId val="300528600"/>
        <c:axId val="300528984"/>
      </c:lineChart>
      <c:dateAx>
        <c:axId val="300528600"/>
        <c:scaling>
          <c:orientation val="minMax"/>
        </c:scaling>
        <c:delete val="1"/>
        <c:axPos val="b"/>
        <c:numFmt formatCode="&quot;H&quot;yy" sourceLinked="1"/>
        <c:majorTickMark val="none"/>
        <c:minorTickMark val="none"/>
        <c:tickLblPos val="none"/>
        <c:crossAx val="300528984"/>
        <c:crosses val="autoZero"/>
        <c:auto val="1"/>
        <c:lblOffset val="100"/>
        <c:baseTimeUnit val="years"/>
      </c:dateAx>
      <c:valAx>
        <c:axId val="30052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52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33.26</c:v>
                </c:pt>
                <c:pt idx="1">
                  <c:v>52.65</c:v>
                </c:pt>
                <c:pt idx="2">
                  <c:v>64.36</c:v>
                </c:pt>
                <c:pt idx="3">
                  <c:v>61.43</c:v>
                </c:pt>
                <c:pt idx="4">
                  <c:v>60.15</c:v>
                </c:pt>
              </c:numCache>
            </c:numRef>
          </c:val>
          <c:extLst>
            <c:ext xmlns:c16="http://schemas.microsoft.com/office/drawing/2014/chart" uri="{C3380CC4-5D6E-409C-BE32-E72D297353CC}">
              <c16:uniqueId val="{00000000-47C9-43A6-8BC0-F519993E603A}"/>
            </c:ext>
          </c:extLst>
        </c:ser>
        <c:dLbls>
          <c:showLegendKey val="0"/>
          <c:showVal val="0"/>
          <c:showCatName val="0"/>
          <c:showSerName val="0"/>
          <c:showPercent val="0"/>
          <c:showBubbleSize val="0"/>
        </c:dLbls>
        <c:gapWidth val="150"/>
        <c:axId val="301404456"/>
        <c:axId val="30140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47C9-43A6-8BC0-F519993E603A}"/>
            </c:ext>
          </c:extLst>
        </c:ser>
        <c:dLbls>
          <c:showLegendKey val="0"/>
          <c:showVal val="0"/>
          <c:showCatName val="0"/>
          <c:showSerName val="0"/>
          <c:showPercent val="0"/>
          <c:showBubbleSize val="0"/>
        </c:dLbls>
        <c:marker val="1"/>
        <c:smooth val="0"/>
        <c:axId val="301404456"/>
        <c:axId val="301404848"/>
      </c:lineChart>
      <c:dateAx>
        <c:axId val="301404456"/>
        <c:scaling>
          <c:orientation val="minMax"/>
        </c:scaling>
        <c:delete val="1"/>
        <c:axPos val="b"/>
        <c:numFmt formatCode="&quot;H&quot;yy" sourceLinked="1"/>
        <c:majorTickMark val="none"/>
        <c:minorTickMark val="none"/>
        <c:tickLblPos val="none"/>
        <c:crossAx val="301404848"/>
        <c:crosses val="autoZero"/>
        <c:auto val="1"/>
        <c:lblOffset val="100"/>
        <c:baseTimeUnit val="years"/>
      </c:dateAx>
      <c:valAx>
        <c:axId val="30140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40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89.76</c:v>
                </c:pt>
                <c:pt idx="1">
                  <c:v>96.9</c:v>
                </c:pt>
                <c:pt idx="2">
                  <c:v>96.98</c:v>
                </c:pt>
                <c:pt idx="3">
                  <c:v>96.99</c:v>
                </c:pt>
                <c:pt idx="4">
                  <c:v>97.34</c:v>
                </c:pt>
              </c:numCache>
            </c:numRef>
          </c:val>
          <c:extLst>
            <c:ext xmlns:c16="http://schemas.microsoft.com/office/drawing/2014/chart" uri="{C3380CC4-5D6E-409C-BE32-E72D297353CC}">
              <c16:uniqueId val="{00000000-EDD8-4EC6-BBE1-605BBB4B263E}"/>
            </c:ext>
          </c:extLst>
        </c:ser>
        <c:dLbls>
          <c:showLegendKey val="0"/>
          <c:showVal val="0"/>
          <c:showCatName val="0"/>
          <c:showSerName val="0"/>
          <c:showPercent val="0"/>
          <c:showBubbleSize val="0"/>
        </c:dLbls>
        <c:gapWidth val="150"/>
        <c:axId val="301047376"/>
        <c:axId val="30140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EDD8-4EC6-BBE1-605BBB4B263E}"/>
            </c:ext>
          </c:extLst>
        </c:ser>
        <c:dLbls>
          <c:showLegendKey val="0"/>
          <c:showVal val="0"/>
          <c:showCatName val="0"/>
          <c:showSerName val="0"/>
          <c:showPercent val="0"/>
          <c:showBubbleSize val="0"/>
        </c:dLbls>
        <c:marker val="1"/>
        <c:smooth val="0"/>
        <c:axId val="301047376"/>
        <c:axId val="301406024"/>
      </c:lineChart>
      <c:dateAx>
        <c:axId val="301047376"/>
        <c:scaling>
          <c:orientation val="minMax"/>
        </c:scaling>
        <c:delete val="1"/>
        <c:axPos val="b"/>
        <c:numFmt formatCode="&quot;H&quot;yy" sourceLinked="1"/>
        <c:majorTickMark val="none"/>
        <c:minorTickMark val="none"/>
        <c:tickLblPos val="none"/>
        <c:crossAx val="301406024"/>
        <c:crosses val="autoZero"/>
        <c:auto val="1"/>
        <c:lblOffset val="100"/>
        <c:baseTimeUnit val="years"/>
      </c:dateAx>
      <c:valAx>
        <c:axId val="30140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04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189.79</c:v>
                </c:pt>
                <c:pt idx="1">
                  <c:v>190.67</c:v>
                </c:pt>
                <c:pt idx="2">
                  <c:v>193.65</c:v>
                </c:pt>
                <c:pt idx="3">
                  <c:v>91.7</c:v>
                </c:pt>
                <c:pt idx="4">
                  <c:v>81.680000000000007</c:v>
                </c:pt>
              </c:numCache>
            </c:numRef>
          </c:val>
          <c:extLst>
            <c:ext xmlns:c16="http://schemas.microsoft.com/office/drawing/2014/chart" uri="{C3380CC4-5D6E-409C-BE32-E72D297353CC}">
              <c16:uniqueId val="{00000000-2950-463B-B1CD-CC51D2F27B90}"/>
            </c:ext>
          </c:extLst>
        </c:ser>
        <c:dLbls>
          <c:showLegendKey val="0"/>
          <c:showVal val="0"/>
          <c:showCatName val="0"/>
          <c:showSerName val="0"/>
          <c:showPercent val="0"/>
          <c:showBubbleSize val="0"/>
        </c:dLbls>
        <c:gapWidth val="150"/>
        <c:axId val="300395928"/>
        <c:axId val="30039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2950-463B-B1CD-CC51D2F27B90}"/>
            </c:ext>
          </c:extLst>
        </c:ser>
        <c:dLbls>
          <c:showLegendKey val="0"/>
          <c:showVal val="0"/>
          <c:showCatName val="0"/>
          <c:showSerName val="0"/>
          <c:showPercent val="0"/>
          <c:showBubbleSize val="0"/>
        </c:dLbls>
        <c:marker val="1"/>
        <c:smooth val="0"/>
        <c:axId val="300395928"/>
        <c:axId val="300394184"/>
      </c:lineChart>
      <c:dateAx>
        <c:axId val="300395928"/>
        <c:scaling>
          <c:orientation val="minMax"/>
        </c:scaling>
        <c:delete val="1"/>
        <c:axPos val="b"/>
        <c:numFmt formatCode="&quot;H&quot;yy" sourceLinked="1"/>
        <c:majorTickMark val="none"/>
        <c:minorTickMark val="none"/>
        <c:tickLblPos val="none"/>
        <c:crossAx val="300394184"/>
        <c:crosses val="autoZero"/>
        <c:auto val="1"/>
        <c:lblOffset val="100"/>
        <c:baseTimeUnit val="years"/>
      </c:dateAx>
      <c:valAx>
        <c:axId val="30039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39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06-45D7-A05D-7A8BB83E4BCD}"/>
            </c:ext>
          </c:extLst>
        </c:ser>
        <c:dLbls>
          <c:showLegendKey val="0"/>
          <c:showVal val="0"/>
          <c:showCatName val="0"/>
          <c:showSerName val="0"/>
          <c:showPercent val="0"/>
          <c:showBubbleSize val="0"/>
        </c:dLbls>
        <c:gapWidth val="150"/>
        <c:axId val="300560344"/>
        <c:axId val="30056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06-45D7-A05D-7A8BB83E4BCD}"/>
            </c:ext>
          </c:extLst>
        </c:ser>
        <c:dLbls>
          <c:showLegendKey val="0"/>
          <c:showVal val="0"/>
          <c:showCatName val="0"/>
          <c:showSerName val="0"/>
          <c:showPercent val="0"/>
          <c:showBubbleSize val="0"/>
        </c:dLbls>
        <c:marker val="1"/>
        <c:smooth val="0"/>
        <c:axId val="300560344"/>
        <c:axId val="300560728"/>
      </c:lineChart>
      <c:dateAx>
        <c:axId val="300560344"/>
        <c:scaling>
          <c:orientation val="minMax"/>
        </c:scaling>
        <c:delete val="1"/>
        <c:axPos val="b"/>
        <c:numFmt formatCode="&quot;H&quot;yy" sourceLinked="1"/>
        <c:majorTickMark val="none"/>
        <c:minorTickMark val="none"/>
        <c:tickLblPos val="none"/>
        <c:crossAx val="300560728"/>
        <c:crosses val="autoZero"/>
        <c:auto val="1"/>
        <c:lblOffset val="100"/>
        <c:baseTimeUnit val="years"/>
      </c:dateAx>
      <c:valAx>
        <c:axId val="30056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56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26-4425-8AC4-33F8A2248DCC}"/>
            </c:ext>
          </c:extLst>
        </c:ser>
        <c:dLbls>
          <c:showLegendKey val="0"/>
          <c:showVal val="0"/>
          <c:showCatName val="0"/>
          <c:showSerName val="0"/>
          <c:showPercent val="0"/>
          <c:showBubbleSize val="0"/>
        </c:dLbls>
        <c:gapWidth val="150"/>
        <c:axId val="300575376"/>
        <c:axId val="30057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26-4425-8AC4-33F8A2248DCC}"/>
            </c:ext>
          </c:extLst>
        </c:ser>
        <c:dLbls>
          <c:showLegendKey val="0"/>
          <c:showVal val="0"/>
          <c:showCatName val="0"/>
          <c:showSerName val="0"/>
          <c:showPercent val="0"/>
          <c:showBubbleSize val="0"/>
        </c:dLbls>
        <c:marker val="1"/>
        <c:smooth val="0"/>
        <c:axId val="300575376"/>
        <c:axId val="300575760"/>
      </c:lineChart>
      <c:dateAx>
        <c:axId val="300575376"/>
        <c:scaling>
          <c:orientation val="minMax"/>
        </c:scaling>
        <c:delete val="1"/>
        <c:axPos val="b"/>
        <c:numFmt formatCode="&quot;H&quot;yy" sourceLinked="1"/>
        <c:majorTickMark val="none"/>
        <c:minorTickMark val="none"/>
        <c:tickLblPos val="none"/>
        <c:crossAx val="300575760"/>
        <c:crosses val="autoZero"/>
        <c:auto val="1"/>
        <c:lblOffset val="100"/>
        <c:baseTimeUnit val="years"/>
      </c:dateAx>
      <c:valAx>
        <c:axId val="30057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57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A6-451A-869C-28D5CE728134}"/>
            </c:ext>
          </c:extLst>
        </c:ser>
        <c:dLbls>
          <c:showLegendKey val="0"/>
          <c:showVal val="0"/>
          <c:showCatName val="0"/>
          <c:showSerName val="0"/>
          <c:showPercent val="0"/>
          <c:showBubbleSize val="0"/>
        </c:dLbls>
        <c:gapWidth val="150"/>
        <c:axId val="301047768"/>
        <c:axId val="30104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A6-451A-869C-28D5CE728134}"/>
            </c:ext>
          </c:extLst>
        </c:ser>
        <c:dLbls>
          <c:showLegendKey val="0"/>
          <c:showVal val="0"/>
          <c:showCatName val="0"/>
          <c:showSerName val="0"/>
          <c:showPercent val="0"/>
          <c:showBubbleSize val="0"/>
        </c:dLbls>
        <c:marker val="1"/>
        <c:smooth val="0"/>
        <c:axId val="301047768"/>
        <c:axId val="301048160"/>
      </c:lineChart>
      <c:dateAx>
        <c:axId val="301047768"/>
        <c:scaling>
          <c:orientation val="minMax"/>
        </c:scaling>
        <c:delete val="1"/>
        <c:axPos val="b"/>
        <c:numFmt formatCode="&quot;H&quot;yy" sourceLinked="1"/>
        <c:majorTickMark val="none"/>
        <c:minorTickMark val="none"/>
        <c:tickLblPos val="none"/>
        <c:crossAx val="301048160"/>
        <c:crosses val="autoZero"/>
        <c:auto val="1"/>
        <c:lblOffset val="100"/>
        <c:baseTimeUnit val="years"/>
      </c:dateAx>
      <c:valAx>
        <c:axId val="3010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04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87-4332-BE5A-742743F6361D}"/>
            </c:ext>
          </c:extLst>
        </c:ser>
        <c:dLbls>
          <c:showLegendKey val="0"/>
          <c:showVal val="0"/>
          <c:showCatName val="0"/>
          <c:showSerName val="0"/>
          <c:showPercent val="0"/>
          <c:showBubbleSize val="0"/>
        </c:dLbls>
        <c:gapWidth val="150"/>
        <c:axId val="301049336"/>
        <c:axId val="3010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87-4332-BE5A-742743F6361D}"/>
            </c:ext>
          </c:extLst>
        </c:ser>
        <c:dLbls>
          <c:showLegendKey val="0"/>
          <c:showVal val="0"/>
          <c:showCatName val="0"/>
          <c:showSerName val="0"/>
          <c:showPercent val="0"/>
          <c:showBubbleSize val="0"/>
        </c:dLbls>
        <c:marker val="1"/>
        <c:smooth val="0"/>
        <c:axId val="301049336"/>
        <c:axId val="301049728"/>
      </c:lineChart>
      <c:dateAx>
        <c:axId val="301049336"/>
        <c:scaling>
          <c:orientation val="minMax"/>
        </c:scaling>
        <c:delete val="1"/>
        <c:axPos val="b"/>
        <c:numFmt formatCode="&quot;H&quot;yy" sourceLinked="1"/>
        <c:majorTickMark val="none"/>
        <c:minorTickMark val="none"/>
        <c:tickLblPos val="none"/>
        <c:crossAx val="301049728"/>
        <c:crosses val="autoZero"/>
        <c:auto val="1"/>
        <c:lblOffset val="100"/>
        <c:baseTimeUnit val="years"/>
      </c:dateAx>
      <c:valAx>
        <c:axId val="3010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04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6999.03</c:v>
                </c:pt>
                <c:pt idx="1">
                  <c:v>5618.13</c:v>
                </c:pt>
                <c:pt idx="2">
                  <c:v>4586.51</c:v>
                </c:pt>
                <c:pt idx="3">
                  <c:v>4754.6499999999996</c:v>
                </c:pt>
                <c:pt idx="4">
                  <c:v>5641.31</c:v>
                </c:pt>
              </c:numCache>
            </c:numRef>
          </c:val>
          <c:extLst>
            <c:ext xmlns:c16="http://schemas.microsoft.com/office/drawing/2014/chart" uri="{C3380CC4-5D6E-409C-BE32-E72D297353CC}">
              <c16:uniqueId val="{00000000-A17D-4EFD-96E9-D03D3B85F567}"/>
            </c:ext>
          </c:extLst>
        </c:ser>
        <c:dLbls>
          <c:showLegendKey val="0"/>
          <c:showVal val="0"/>
          <c:showCatName val="0"/>
          <c:showSerName val="0"/>
          <c:showPercent val="0"/>
          <c:showBubbleSize val="0"/>
        </c:dLbls>
        <c:gapWidth val="150"/>
        <c:axId val="301050904"/>
        <c:axId val="30125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A17D-4EFD-96E9-D03D3B85F567}"/>
            </c:ext>
          </c:extLst>
        </c:ser>
        <c:dLbls>
          <c:showLegendKey val="0"/>
          <c:showVal val="0"/>
          <c:showCatName val="0"/>
          <c:showSerName val="0"/>
          <c:showPercent val="0"/>
          <c:showBubbleSize val="0"/>
        </c:dLbls>
        <c:marker val="1"/>
        <c:smooth val="0"/>
        <c:axId val="301050904"/>
        <c:axId val="301259488"/>
      </c:lineChart>
      <c:dateAx>
        <c:axId val="301050904"/>
        <c:scaling>
          <c:orientation val="minMax"/>
        </c:scaling>
        <c:delete val="1"/>
        <c:axPos val="b"/>
        <c:numFmt formatCode="&quot;H&quot;yy" sourceLinked="1"/>
        <c:majorTickMark val="none"/>
        <c:minorTickMark val="none"/>
        <c:tickLblPos val="none"/>
        <c:crossAx val="301259488"/>
        <c:crosses val="autoZero"/>
        <c:auto val="1"/>
        <c:lblOffset val="100"/>
        <c:baseTimeUnit val="years"/>
      </c:dateAx>
      <c:valAx>
        <c:axId val="3012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05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46.57</c:v>
                </c:pt>
                <c:pt idx="1">
                  <c:v>70.150000000000006</c:v>
                </c:pt>
                <c:pt idx="2">
                  <c:v>84.45</c:v>
                </c:pt>
                <c:pt idx="3">
                  <c:v>70</c:v>
                </c:pt>
                <c:pt idx="4">
                  <c:v>59.7</c:v>
                </c:pt>
              </c:numCache>
            </c:numRef>
          </c:val>
          <c:extLst>
            <c:ext xmlns:c16="http://schemas.microsoft.com/office/drawing/2014/chart" uri="{C3380CC4-5D6E-409C-BE32-E72D297353CC}">
              <c16:uniqueId val="{00000000-8467-4D86-81F8-FBE8CEA01FCD}"/>
            </c:ext>
          </c:extLst>
        </c:ser>
        <c:dLbls>
          <c:showLegendKey val="0"/>
          <c:showVal val="0"/>
          <c:showCatName val="0"/>
          <c:showSerName val="0"/>
          <c:showPercent val="0"/>
          <c:showBubbleSize val="0"/>
        </c:dLbls>
        <c:gapWidth val="150"/>
        <c:axId val="301260664"/>
        <c:axId val="30126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8467-4D86-81F8-FBE8CEA01FCD}"/>
            </c:ext>
          </c:extLst>
        </c:ser>
        <c:dLbls>
          <c:showLegendKey val="0"/>
          <c:showVal val="0"/>
          <c:showCatName val="0"/>
          <c:showSerName val="0"/>
          <c:showPercent val="0"/>
          <c:showBubbleSize val="0"/>
        </c:dLbls>
        <c:marker val="1"/>
        <c:smooth val="0"/>
        <c:axId val="301260664"/>
        <c:axId val="301261056"/>
      </c:lineChart>
      <c:dateAx>
        <c:axId val="301260664"/>
        <c:scaling>
          <c:orientation val="minMax"/>
        </c:scaling>
        <c:delete val="1"/>
        <c:axPos val="b"/>
        <c:numFmt formatCode="&quot;H&quot;yy" sourceLinked="1"/>
        <c:majorTickMark val="none"/>
        <c:minorTickMark val="none"/>
        <c:tickLblPos val="none"/>
        <c:crossAx val="301261056"/>
        <c:crosses val="autoZero"/>
        <c:auto val="1"/>
        <c:lblOffset val="100"/>
        <c:baseTimeUnit val="years"/>
      </c:dateAx>
      <c:valAx>
        <c:axId val="3012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6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321.58</c:v>
                </c:pt>
                <c:pt idx="1">
                  <c:v>218.76</c:v>
                </c:pt>
                <c:pt idx="2">
                  <c:v>181.96</c:v>
                </c:pt>
                <c:pt idx="3">
                  <c:v>221.84</c:v>
                </c:pt>
                <c:pt idx="4">
                  <c:v>222.49</c:v>
                </c:pt>
              </c:numCache>
            </c:numRef>
          </c:val>
          <c:extLst>
            <c:ext xmlns:c16="http://schemas.microsoft.com/office/drawing/2014/chart" uri="{C3380CC4-5D6E-409C-BE32-E72D297353CC}">
              <c16:uniqueId val="{00000000-C0D5-4BCC-AE5B-3CFC258DD7C0}"/>
            </c:ext>
          </c:extLst>
        </c:ser>
        <c:dLbls>
          <c:showLegendKey val="0"/>
          <c:showVal val="0"/>
          <c:showCatName val="0"/>
          <c:showSerName val="0"/>
          <c:showPercent val="0"/>
          <c:showBubbleSize val="0"/>
        </c:dLbls>
        <c:gapWidth val="150"/>
        <c:axId val="301262232"/>
        <c:axId val="30126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C0D5-4BCC-AE5B-3CFC258DD7C0}"/>
            </c:ext>
          </c:extLst>
        </c:ser>
        <c:dLbls>
          <c:showLegendKey val="0"/>
          <c:showVal val="0"/>
          <c:showCatName val="0"/>
          <c:showSerName val="0"/>
          <c:showPercent val="0"/>
          <c:showBubbleSize val="0"/>
        </c:dLbls>
        <c:marker val="1"/>
        <c:smooth val="0"/>
        <c:axId val="301262232"/>
        <c:axId val="301262624"/>
      </c:lineChart>
      <c:dateAx>
        <c:axId val="301262232"/>
        <c:scaling>
          <c:orientation val="minMax"/>
        </c:scaling>
        <c:delete val="1"/>
        <c:axPos val="b"/>
        <c:numFmt formatCode="&quot;H&quot;yy" sourceLinked="1"/>
        <c:majorTickMark val="none"/>
        <c:minorTickMark val="none"/>
        <c:tickLblPos val="none"/>
        <c:crossAx val="301262624"/>
        <c:crosses val="autoZero"/>
        <c:auto val="1"/>
        <c:lblOffset val="100"/>
        <c:baseTimeUnit val="years"/>
      </c:dateAx>
      <c:valAx>
        <c:axId val="3012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6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曽於市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35515</v>
      </c>
      <c r="AM8" s="67"/>
      <c r="AN8" s="67"/>
      <c r="AO8" s="67"/>
      <c r="AP8" s="67"/>
      <c r="AQ8" s="67"/>
      <c r="AR8" s="67"/>
      <c r="AS8" s="67"/>
      <c r="AT8" s="66">
        <f>データ!$S$6</f>
        <v>390.14</v>
      </c>
      <c r="AU8" s="66"/>
      <c r="AV8" s="66"/>
      <c r="AW8" s="66"/>
      <c r="AX8" s="66"/>
      <c r="AY8" s="66"/>
      <c r="AZ8" s="66"/>
      <c r="BA8" s="66"/>
      <c r="BB8" s="66">
        <f>データ!$T$6</f>
        <v>91.03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1.93</v>
      </c>
      <c r="Q10" s="66"/>
      <c r="R10" s="66"/>
      <c r="S10" s="66"/>
      <c r="T10" s="66"/>
      <c r="U10" s="66"/>
      <c r="V10" s="66"/>
      <c r="W10" s="67">
        <f>データ!$Q$6</f>
        <v>2970</v>
      </c>
      <c r="X10" s="67"/>
      <c r="Y10" s="67"/>
      <c r="Z10" s="67"/>
      <c r="AA10" s="67"/>
      <c r="AB10" s="67"/>
      <c r="AC10" s="67"/>
      <c r="AD10" s="2"/>
      <c r="AE10" s="2"/>
      <c r="AF10" s="2"/>
      <c r="AG10" s="2"/>
      <c r="AH10" s="2"/>
      <c r="AI10" s="2"/>
      <c r="AJ10" s="2"/>
      <c r="AK10" s="2"/>
      <c r="AL10" s="67">
        <f>データ!$U$6</f>
        <v>678</v>
      </c>
      <c r="AM10" s="67"/>
      <c r="AN10" s="67"/>
      <c r="AO10" s="67"/>
      <c r="AP10" s="67"/>
      <c r="AQ10" s="67"/>
      <c r="AR10" s="67"/>
      <c r="AS10" s="67"/>
      <c r="AT10" s="66">
        <f>データ!$V$6</f>
        <v>1.9</v>
      </c>
      <c r="AU10" s="66"/>
      <c r="AV10" s="66"/>
      <c r="AW10" s="66"/>
      <c r="AX10" s="66"/>
      <c r="AY10" s="66"/>
      <c r="AZ10" s="66"/>
      <c r="BA10" s="66"/>
      <c r="BB10" s="66">
        <f>データ!$W$6</f>
        <v>356.84</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43</v>
      </c>
      <c r="N85" s="27" t="s">
        <v>42</v>
      </c>
      <c r="O85" s="27" t="str">
        <f>データ!EN6</f>
        <v>【0.56】</v>
      </c>
    </row>
  </sheetData>
  <sheetProtection algorithmName="SHA-512" hashValue="1H6vJqhuvwlVSH0uUm+1dHt5BO6+DTyKV85AnRQuPPC6vmng9HQHsWYgzx/2HFqcUJ7Bj87xdiZAUeFXq7Ilsw==" saltValue="njwy/P7mAJ63EQjQaBb1t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462179</v>
      </c>
      <c r="D6" s="34">
        <f t="shared" si="3"/>
        <v>47</v>
      </c>
      <c r="E6" s="34">
        <f t="shared" si="3"/>
        <v>1</v>
      </c>
      <c r="F6" s="34">
        <f t="shared" si="3"/>
        <v>0</v>
      </c>
      <c r="G6" s="34">
        <f t="shared" si="3"/>
        <v>0</v>
      </c>
      <c r="H6" s="34" t="str">
        <f t="shared" si="3"/>
        <v>鹿児島県　曽於市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1.93</v>
      </c>
      <c r="Q6" s="35">
        <f t="shared" si="3"/>
        <v>2970</v>
      </c>
      <c r="R6" s="35">
        <f t="shared" si="3"/>
        <v>35515</v>
      </c>
      <c r="S6" s="35">
        <f t="shared" si="3"/>
        <v>390.14</v>
      </c>
      <c r="T6" s="35">
        <f t="shared" si="3"/>
        <v>91.03</v>
      </c>
      <c r="U6" s="35">
        <f t="shared" si="3"/>
        <v>678</v>
      </c>
      <c r="V6" s="35">
        <f t="shared" si="3"/>
        <v>1.9</v>
      </c>
      <c r="W6" s="35">
        <f t="shared" si="3"/>
        <v>356.84</v>
      </c>
      <c r="X6" s="36">
        <f>IF(X7="",NA(),X7)</f>
        <v>189.79</v>
      </c>
      <c r="Y6" s="36">
        <f t="shared" ref="Y6:AG6" si="4">IF(Y7="",NA(),Y7)</f>
        <v>190.67</v>
      </c>
      <c r="Z6" s="36">
        <f t="shared" si="4"/>
        <v>193.65</v>
      </c>
      <c r="AA6" s="36">
        <f t="shared" si="4"/>
        <v>91.7</v>
      </c>
      <c r="AB6" s="36">
        <f t="shared" si="4"/>
        <v>81.680000000000007</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6999.03</v>
      </c>
      <c r="BF6" s="36">
        <f t="shared" ref="BF6:BN6" si="7">IF(BF7="",NA(),BF7)</f>
        <v>5618.13</v>
      </c>
      <c r="BG6" s="36">
        <f t="shared" si="7"/>
        <v>4586.51</v>
      </c>
      <c r="BH6" s="36">
        <f t="shared" si="7"/>
        <v>4754.6499999999996</v>
      </c>
      <c r="BI6" s="36">
        <f t="shared" si="7"/>
        <v>5641.31</v>
      </c>
      <c r="BJ6" s="36">
        <f t="shared" si="7"/>
        <v>1510.14</v>
      </c>
      <c r="BK6" s="36">
        <f t="shared" si="7"/>
        <v>1595.62</v>
      </c>
      <c r="BL6" s="36">
        <f t="shared" si="7"/>
        <v>1302.33</v>
      </c>
      <c r="BM6" s="36">
        <f t="shared" si="7"/>
        <v>1274.21</v>
      </c>
      <c r="BN6" s="36">
        <f t="shared" si="7"/>
        <v>1183.92</v>
      </c>
      <c r="BO6" s="35" t="str">
        <f>IF(BO7="","",IF(BO7="-","【-】","【"&amp;SUBSTITUTE(TEXT(BO7,"#,##0.00"),"-","△")&amp;"】"))</f>
        <v>【1,084.05】</v>
      </c>
      <c r="BP6" s="36">
        <f>IF(BP7="",NA(),BP7)</f>
        <v>46.57</v>
      </c>
      <c r="BQ6" s="36">
        <f t="shared" ref="BQ6:BY6" si="8">IF(BQ7="",NA(),BQ7)</f>
        <v>70.150000000000006</v>
      </c>
      <c r="BR6" s="36">
        <f t="shared" si="8"/>
        <v>84.45</v>
      </c>
      <c r="BS6" s="36">
        <f t="shared" si="8"/>
        <v>70</v>
      </c>
      <c r="BT6" s="36">
        <f t="shared" si="8"/>
        <v>59.7</v>
      </c>
      <c r="BU6" s="36">
        <f t="shared" si="8"/>
        <v>22.67</v>
      </c>
      <c r="BV6" s="36">
        <f t="shared" si="8"/>
        <v>37.92</v>
      </c>
      <c r="BW6" s="36">
        <f t="shared" si="8"/>
        <v>40.89</v>
      </c>
      <c r="BX6" s="36">
        <f t="shared" si="8"/>
        <v>41.25</v>
      </c>
      <c r="BY6" s="36">
        <f t="shared" si="8"/>
        <v>42.5</v>
      </c>
      <c r="BZ6" s="35" t="str">
        <f>IF(BZ7="","",IF(BZ7="-","【-】","【"&amp;SUBSTITUTE(TEXT(BZ7,"#,##0.00"),"-","△")&amp;"】"))</f>
        <v>【53.46】</v>
      </c>
      <c r="CA6" s="36">
        <f>IF(CA7="",NA(),CA7)</f>
        <v>321.58</v>
      </c>
      <c r="CB6" s="36">
        <f t="shared" ref="CB6:CJ6" si="9">IF(CB7="",NA(),CB7)</f>
        <v>218.76</v>
      </c>
      <c r="CC6" s="36">
        <f t="shared" si="9"/>
        <v>181.96</v>
      </c>
      <c r="CD6" s="36">
        <f t="shared" si="9"/>
        <v>221.84</v>
      </c>
      <c r="CE6" s="36">
        <f t="shared" si="9"/>
        <v>222.49</v>
      </c>
      <c r="CF6" s="36">
        <f t="shared" si="9"/>
        <v>789.62</v>
      </c>
      <c r="CG6" s="36">
        <f t="shared" si="9"/>
        <v>423.18</v>
      </c>
      <c r="CH6" s="36">
        <f t="shared" si="9"/>
        <v>383.2</v>
      </c>
      <c r="CI6" s="36">
        <f t="shared" si="9"/>
        <v>383.25</v>
      </c>
      <c r="CJ6" s="36">
        <f t="shared" si="9"/>
        <v>377.72</v>
      </c>
      <c r="CK6" s="35" t="str">
        <f>IF(CK7="","",IF(CK7="-","【-】","【"&amp;SUBSTITUTE(TEXT(CK7,"#,##0.00"),"-","△")&amp;"】"))</f>
        <v>【300.47】</v>
      </c>
      <c r="CL6" s="36">
        <f>IF(CL7="",NA(),CL7)</f>
        <v>33.26</v>
      </c>
      <c r="CM6" s="36">
        <f t="shared" ref="CM6:CU6" si="10">IF(CM7="",NA(),CM7)</f>
        <v>52.65</v>
      </c>
      <c r="CN6" s="36">
        <f t="shared" si="10"/>
        <v>64.36</v>
      </c>
      <c r="CO6" s="36">
        <f t="shared" si="10"/>
        <v>61.43</v>
      </c>
      <c r="CP6" s="36">
        <f t="shared" si="10"/>
        <v>60.15</v>
      </c>
      <c r="CQ6" s="36">
        <f t="shared" si="10"/>
        <v>48.7</v>
      </c>
      <c r="CR6" s="36">
        <f t="shared" si="10"/>
        <v>46.9</v>
      </c>
      <c r="CS6" s="36">
        <f t="shared" si="10"/>
        <v>47.95</v>
      </c>
      <c r="CT6" s="36">
        <f t="shared" si="10"/>
        <v>48.26</v>
      </c>
      <c r="CU6" s="36">
        <f t="shared" si="10"/>
        <v>48.01</v>
      </c>
      <c r="CV6" s="35" t="str">
        <f>IF(CV7="","",IF(CV7="-","【-】","【"&amp;SUBSTITUTE(TEXT(CV7,"#,##0.00"),"-","△")&amp;"】"))</f>
        <v>【54.90】</v>
      </c>
      <c r="CW6" s="36">
        <f>IF(CW7="",NA(),CW7)</f>
        <v>89.76</v>
      </c>
      <c r="CX6" s="36">
        <f t="shared" ref="CX6:DF6" si="11">IF(CX7="",NA(),CX7)</f>
        <v>96.9</v>
      </c>
      <c r="CY6" s="36">
        <f t="shared" si="11"/>
        <v>96.98</v>
      </c>
      <c r="CZ6" s="36">
        <f t="shared" si="11"/>
        <v>96.99</v>
      </c>
      <c r="DA6" s="36">
        <f t="shared" si="11"/>
        <v>97.34</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55.3</v>
      </c>
      <c r="EE6" s="36">
        <f t="shared" ref="EE6:EM6" si="14">IF(EE7="",NA(),EE7)</f>
        <v>31.18</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462179</v>
      </c>
      <c r="D7" s="38">
        <v>47</v>
      </c>
      <c r="E7" s="38">
        <v>1</v>
      </c>
      <c r="F7" s="38">
        <v>0</v>
      </c>
      <c r="G7" s="38">
        <v>0</v>
      </c>
      <c r="H7" s="38" t="s">
        <v>97</v>
      </c>
      <c r="I7" s="38" t="s">
        <v>98</v>
      </c>
      <c r="J7" s="38" t="s">
        <v>99</v>
      </c>
      <c r="K7" s="38" t="s">
        <v>100</v>
      </c>
      <c r="L7" s="38" t="s">
        <v>101</v>
      </c>
      <c r="M7" s="38" t="s">
        <v>102</v>
      </c>
      <c r="N7" s="39" t="s">
        <v>103</v>
      </c>
      <c r="O7" s="39" t="s">
        <v>104</v>
      </c>
      <c r="P7" s="39">
        <v>1.93</v>
      </c>
      <c r="Q7" s="39">
        <v>2970</v>
      </c>
      <c r="R7" s="39">
        <v>35515</v>
      </c>
      <c r="S7" s="39">
        <v>390.14</v>
      </c>
      <c r="T7" s="39">
        <v>91.03</v>
      </c>
      <c r="U7" s="39">
        <v>678</v>
      </c>
      <c r="V7" s="39">
        <v>1.9</v>
      </c>
      <c r="W7" s="39">
        <v>356.84</v>
      </c>
      <c r="X7" s="39">
        <v>189.79</v>
      </c>
      <c r="Y7" s="39">
        <v>190.67</v>
      </c>
      <c r="Z7" s="39">
        <v>193.65</v>
      </c>
      <c r="AA7" s="39">
        <v>91.7</v>
      </c>
      <c r="AB7" s="39">
        <v>81.680000000000007</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6999.03</v>
      </c>
      <c r="BF7" s="39">
        <v>5618.13</v>
      </c>
      <c r="BG7" s="39">
        <v>4586.51</v>
      </c>
      <c r="BH7" s="39">
        <v>4754.6499999999996</v>
      </c>
      <c r="BI7" s="39">
        <v>5641.31</v>
      </c>
      <c r="BJ7" s="39">
        <v>1510.14</v>
      </c>
      <c r="BK7" s="39">
        <v>1595.62</v>
      </c>
      <c r="BL7" s="39">
        <v>1302.33</v>
      </c>
      <c r="BM7" s="39">
        <v>1274.21</v>
      </c>
      <c r="BN7" s="39">
        <v>1183.92</v>
      </c>
      <c r="BO7" s="39">
        <v>1084.05</v>
      </c>
      <c r="BP7" s="39">
        <v>46.57</v>
      </c>
      <c r="BQ7" s="39">
        <v>70.150000000000006</v>
      </c>
      <c r="BR7" s="39">
        <v>84.45</v>
      </c>
      <c r="BS7" s="39">
        <v>70</v>
      </c>
      <c r="BT7" s="39">
        <v>59.7</v>
      </c>
      <c r="BU7" s="39">
        <v>22.67</v>
      </c>
      <c r="BV7" s="39">
        <v>37.92</v>
      </c>
      <c r="BW7" s="39">
        <v>40.89</v>
      </c>
      <c r="BX7" s="39">
        <v>41.25</v>
      </c>
      <c r="BY7" s="39">
        <v>42.5</v>
      </c>
      <c r="BZ7" s="39">
        <v>53.46</v>
      </c>
      <c r="CA7" s="39">
        <v>321.58</v>
      </c>
      <c r="CB7" s="39">
        <v>218.76</v>
      </c>
      <c r="CC7" s="39">
        <v>181.96</v>
      </c>
      <c r="CD7" s="39">
        <v>221.84</v>
      </c>
      <c r="CE7" s="39">
        <v>222.49</v>
      </c>
      <c r="CF7" s="39">
        <v>789.62</v>
      </c>
      <c r="CG7" s="39">
        <v>423.18</v>
      </c>
      <c r="CH7" s="39">
        <v>383.2</v>
      </c>
      <c r="CI7" s="39">
        <v>383.25</v>
      </c>
      <c r="CJ7" s="39">
        <v>377.72</v>
      </c>
      <c r="CK7" s="39">
        <v>300.47000000000003</v>
      </c>
      <c r="CL7" s="39">
        <v>33.26</v>
      </c>
      <c r="CM7" s="39">
        <v>52.65</v>
      </c>
      <c r="CN7" s="39">
        <v>64.36</v>
      </c>
      <c r="CO7" s="39">
        <v>61.43</v>
      </c>
      <c r="CP7" s="39">
        <v>60.15</v>
      </c>
      <c r="CQ7" s="39">
        <v>48.7</v>
      </c>
      <c r="CR7" s="39">
        <v>46.9</v>
      </c>
      <c r="CS7" s="39">
        <v>47.95</v>
      </c>
      <c r="CT7" s="39">
        <v>48.26</v>
      </c>
      <c r="CU7" s="39">
        <v>48.01</v>
      </c>
      <c r="CV7" s="39">
        <v>54.9</v>
      </c>
      <c r="CW7" s="39">
        <v>89.76</v>
      </c>
      <c r="CX7" s="39">
        <v>96.9</v>
      </c>
      <c r="CY7" s="39">
        <v>96.98</v>
      </c>
      <c r="CZ7" s="39">
        <v>96.99</v>
      </c>
      <c r="DA7" s="39">
        <v>97.34</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55.3</v>
      </c>
      <c r="EE7" s="39">
        <v>31.18</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2021-01-28T00:13:48Z</cp:lastPrinted>
  <dcterms:created xsi:type="dcterms:W3CDTF">2020-12-04T02:23:13Z</dcterms:created>
  <dcterms:modified xsi:type="dcterms:W3CDTF">2021-02-18T03:41:55Z</dcterms:modified>
  <cp:category/>
</cp:coreProperties>
</file>