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12_霧島市\"/>
    </mc:Choice>
  </mc:AlternateContent>
  <workbookProtection workbookAlgorithmName="SHA-512" workbookHashValue="fQG+dpXKUHdS32HEKyOn8VWy217Cx9pQprZA2o1Q5JwQcx7Z16b2wrE/7VVifJTj3Vu1JWtRxH9P1SJxcuGFpA==" workbookSaltValue="wsZehpq5zcTmBIYH6FR11w==" workbookSpinCount="100000" lockStructure="1"/>
  <bookViews>
    <workbookView xWindow="-60" yWindow="-60" windowWidth="20610" windowHeight="11040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I90" i="4" s="1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LP12" i="4" s="1"/>
  <c r="AF6" i="5"/>
  <c r="AE6" i="5"/>
  <c r="AD6" i="5"/>
  <c r="AC6" i="5"/>
  <c r="JW10" i="4" s="1"/>
  <c r="AB6" i="5"/>
  <c r="AA6" i="5"/>
  <c r="Z6" i="5"/>
  <c r="Y6" i="5"/>
  <c r="X6" i="5"/>
  <c r="EG12" i="4" s="1"/>
  <c r="W6" i="5"/>
  <c r="V6" i="5"/>
  <c r="U6" i="5"/>
  <c r="B12" i="4" s="1"/>
  <c r="T6" i="5"/>
  <c r="S6" i="5"/>
  <c r="R6" i="5"/>
  <c r="Q6" i="5"/>
  <c r="P6" i="5"/>
  <c r="O6" i="5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H90" i="4"/>
  <c r="G90" i="4"/>
  <c r="F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CN12" i="4"/>
  <c r="AU12" i="4"/>
  <c r="LP10" i="4"/>
  <c r="ID10" i="4"/>
  <c r="FZ10" i="4"/>
  <c r="EG10" i="4"/>
  <c r="CN10" i="4"/>
  <c r="AU10" i="4"/>
  <c r="B10" i="4"/>
  <c r="LP8" i="4"/>
  <c r="JW8" i="4"/>
  <c r="ID8" i="4"/>
  <c r="FZ8" i="4"/>
  <c r="EG8" i="4"/>
  <c r="AU8" i="4"/>
  <c r="B8" i="4"/>
  <c r="B6" i="4"/>
  <c r="MN32" i="4" l="1"/>
  <c r="MH78" i="4"/>
  <c r="IZ32" i="4"/>
  <c r="HM78" i="4"/>
  <c r="FL54" i="4"/>
  <c r="FL32" i="4"/>
  <c r="CS78" i="4"/>
  <c r="BX54" i="4"/>
  <c r="BX32" i="4"/>
  <c r="MN54" i="4"/>
  <c r="IZ54" i="4"/>
  <c r="C11" i="5"/>
  <c r="D11" i="5"/>
  <c r="E11" i="5"/>
  <c r="B11" i="5"/>
  <c r="DS32" i="4" l="1"/>
  <c r="AN78" i="4"/>
  <c r="AE54" i="4"/>
  <c r="AE32" i="4"/>
  <c r="KU54" i="4"/>
  <c r="KU32" i="4"/>
  <c r="KC78" i="4"/>
  <c r="HG54" i="4"/>
  <c r="HG32" i="4"/>
  <c r="FH78" i="4"/>
  <c r="DS54" i="4"/>
  <c r="LY54" i="4"/>
  <c r="LO78" i="4"/>
  <c r="IK54" i="4"/>
  <c r="IK32" i="4"/>
  <c r="LY32" i="4"/>
  <c r="GT78" i="4"/>
  <c r="EW54" i="4"/>
  <c r="EW32" i="4"/>
  <c r="BZ78" i="4"/>
  <c r="BI54" i="4"/>
  <c r="BI32" i="4"/>
  <c r="KF54" i="4"/>
  <c r="GR54" i="4"/>
  <c r="JJ78" i="4"/>
  <c r="EO78" i="4"/>
  <c r="DD54" i="4"/>
  <c r="DD32" i="4"/>
  <c r="U78" i="4"/>
  <c r="P54" i="4"/>
  <c r="P32" i="4"/>
  <c r="KF32" i="4"/>
  <c r="GR32" i="4"/>
  <c r="GA78" i="4"/>
  <c r="EH54" i="4"/>
  <c r="EH32" i="4"/>
  <c r="BG78" i="4"/>
  <c r="AT54" i="4"/>
  <c r="LJ54" i="4"/>
  <c r="LJ32" i="4"/>
  <c r="KV78" i="4"/>
  <c r="HV54" i="4"/>
  <c r="HV32" i="4"/>
  <c r="AT32" i="4"/>
</calcChain>
</file>

<file path=xl/sharedStrings.xml><?xml version="1.0" encoding="utf-8"?>
<sst xmlns="http://schemas.openxmlformats.org/spreadsheetml/2006/main" count="321" uniqueCount="176">
  <si>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</si>
  <si>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</si>
  <si>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</si>
  <si>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</si>
  <si>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</si>
  <si>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</si>
  <si>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</si>
  <si>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</si>
  <si>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</si>
  <si>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</si>
  <si>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</si>
  <si>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</si>
  <si>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</si>
  <si>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</si>
  <si>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</si>
  <si>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</si>
  <si>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</si>
  <si>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</si>
  <si>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</si>
  <si>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</si>
  <si>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</si>
  <si>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</si>
  <si>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</si>
  <si>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</si>
  <si>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</si>
  <si>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</si>
  <si>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</si>
  <si>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</si>
  <si>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</si>
  <si>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</si>
  <si>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</si>
  <si>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</si>
  <si>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</si>
  <si>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</si>
  <si>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</si>
  <si>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</si>
  <si>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</si>
  <si>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</si>
  <si>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</si>
  <si>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</si>
  <si>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</si>
  <si>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</si>
  <si>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</si>
  <si>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</si>
  <si>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</si>
  <si>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</si>
  <si>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</si>
  <si>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</si>
  <si>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</si>
  <si>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</si>
  <si>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</si>
  <si>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</si>
  <si>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</si>
  <si>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</si>
  <si>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</si>
  <si>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</si>
  <si>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</si>
  <si>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</si>
  <si>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</si>
  <si>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</si>
  <si>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</si>
  <si>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</si>
  <si>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</si>
  <si>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</si>
  <si>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</si>
  <si>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</si>
  <si>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</si>
  <si>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</si>
  <si>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</si>
  <si>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</si>
  <si>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</si>
  <si>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</si>
  <si>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</si>
  <si>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</si>
  <si>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</si>
  <si>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</si>
  <si>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</si>
  <si>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</si>
  <si>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</si>
  <si>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</si>
  <si>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</si>
  <si>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</si>
  <si>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</si>
  <si>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</si>
  <si>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</si>
  <si>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</si>
  <si>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</si>
  <si>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</si>
  <si>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</si>
  <si>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</si>
  <si>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</si>
  <si>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</si>
  <si>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</si>
  <si>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</si>
  <si>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</si>
  <si>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</si>
  <si>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</si>
  <si>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</si>
  <si>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</si>
  <si>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</si>
  <si>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</si>
  <si>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</si>
  <si>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</si>
  <si>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</si>
  <si>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</si>
  <si>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</si>
  <si>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</si>
  <si>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</si>
  <si>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</si>
  <si>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</si>
  <si>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</si>
  <si>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</si>
  <si>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</si>
  <si>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</si>
  <si>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</si>
  <si>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</si>
  <si>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</si>
  <si>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</si>
  <si>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</si>
  <si>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</si>
  <si>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</si>
  <si>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</si>
  <si>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</si>
  <si>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</si>
  <si>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</si>
  <si>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</si>
  <si>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</si>
  <si>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</si>
  <si>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</si>
  <si>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</si>
  <si>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</si>
  <si>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</si>
  <si>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</si>
  <si>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</si>
  <si>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</si>
  <si>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</si>
  <si>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</si>
  <si>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</si>
  <si>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</si>
  <si>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</si>
  <si>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</si>
  <si>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</si>
  <si>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</si>
  <si>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</si>
  <si>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</si>
  <si>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</si>
  <si>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</si>
  <si>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</si>
  <si>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</si>
  <si>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</si>
  <si>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</si>
  <si>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</si>
  <si>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</si>
  <si>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鹿児島県</t>
  </si>
  <si>
    <t>霧島市</t>
  </si>
  <si>
    <t>医師会医療センター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</si>
  <si>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</si>
  <si>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</si>
  <si>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</si>
  <si>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</si>
  <si>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</si>
  <si>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</si>
  <si>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</si>
  <si>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ド 訓</t>
  </si>
  <si>
    <t>救 臨 感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</si>
  <si>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</si>
  <si>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</si>
  <si>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</si>
  <si>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</si>
  <si>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</si>
  <si>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</si>
  <si>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</si>
  <si>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姶良・伊佐保健医療圏域における地域医療支援病院として、地域のかかりつけ医の後方支援の役割を担い、また、地域の中核的医療機関として、救急告示病院・へき地医療拠点病院・地域災害拠点病院・感染症指定医療機関といった政策医療の役割を担っている。さらに、病院群輪番制病院・基幹型臨床研修指定病院・協力型臨床研修病院・県がん診療指定病院としての役割も担っている。</t>
    <phoneticPr fontId="5"/>
  </si>
  <si>
    <t>霧島市立医師会医療センターは、姶良・伊佐保健医療圏の高度専門的な医療を行う公的中核病院として、多様な公的医療機能を担い、地域の基幹病院としての役割を果たし、安心安全な地域医療体制の充実に貢献している。しかしながら、現在の医療センターは、施設の老朽化や狭隘化による患者へのアメニティやプライバシーへの配慮など、多様化する医療ニーズ等に十分に対応できない部分が発生しており、施設・設備の経年劣化等に伴い、維持費が増加傾向にあるため、平成30年3月に、鹿児島県地域医療構想の内容を踏まえた｢施設整備基本構想｣を策定し、平成31年3月には、部門別の計画や施設の整備等を具体化した「施設整備基本計画」を策定した。現在は、「基本設計」を実施中であり、令和３年度に「実施設計」に着手する予定である。</t>
    <rPh sb="191" eb="193">
      <t>ケイネン</t>
    </rPh>
    <rPh sb="260" eb="261">
      <t>ネン</t>
    </rPh>
    <rPh sb="262" eb="263">
      <t>ガツ</t>
    </rPh>
    <rPh sb="301" eb="303">
      <t>ゲンザイ</t>
    </rPh>
    <rPh sb="306" eb="308">
      <t>キホン</t>
    </rPh>
    <rPh sb="308" eb="310">
      <t>セッケイ</t>
    </rPh>
    <rPh sb="312" eb="314">
      <t>ジッシ</t>
    </rPh>
    <rPh sb="314" eb="315">
      <t>ナカ</t>
    </rPh>
    <rPh sb="319" eb="321">
      <t>レイワ</t>
    </rPh>
    <rPh sb="322" eb="324">
      <t>ネンド</t>
    </rPh>
    <rPh sb="326" eb="328">
      <t>ジッシ</t>
    </rPh>
    <rPh sb="328" eb="330">
      <t>セッケイ</t>
    </rPh>
    <rPh sb="332" eb="334">
      <t>チャクシュ</t>
    </rPh>
    <rPh sb="336" eb="338">
      <t>ヨテイ</t>
    </rPh>
    <phoneticPr fontId="5"/>
  </si>
  <si>
    <t>①経常収支比率及び②医業収支比率は、100％以上を維持し、④病床利用率については、90％を上回り、公的役割を担いつつ健全な経営を行っている。③累積欠損比率は、該当無しである。⑤入院患者１人1日当たり収益、⑥外来患者１人1日当たり収益について、平均値を上回り、安定した収益の確保ができている。⑦職員給与費対医業収益比率については、類似病院平均値より低く、収益に対して適切なものとなっている。⑧材料費対医業収益比率については、類似病院平均値を上回っているが、県がん診療指定病院としての役割を担っており、がん診療に必要な抗がん剤等の高額な薬品使用が要因の1つである。</t>
    <phoneticPr fontId="5"/>
  </si>
  <si>
    <t>①有形固定資産減価償却率は、病棟等が建築後30年以上経過し、施設の老朽化が進んでおり、類似病院平均値を上回っている。②機械備品減価償却率は、高額な医療機器の更新時に、類似病院平均値を下回っている。③1床当たり有形固定資産は、類似病院平均値を下回っている。新公立病院改革プランの中において、今後も公立病院として、担うべき役割や望ましい機能を果たすため、施設整備の必要性を記載しているが、施設整備については、将来の経営等を考慮し、多方面から総合的に検討し、関係機関等と協議等を重ねながら進める必要がある。</t>
    <rPh sb="91" eb="92">
      <t>シタ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</si>
</sst>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72.8</c:v>
                </c:pt>
                <c:pt idx="2">
                  <c:v>83.7</c:v>
                </c:pt>
                <c:pt idx="3">
                  <c:v>87.1</c:v>
                </c:pt>
                <c:pt idx="4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8-49C3-9C20-9F9B6565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00944"/>
        <c:axId val="24220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71.2</c:v>
                </c:pt>
                <c:pt idx="2">
                  <c:v>73</c:v>
                </c:pt>
                <c:pt idx="3">
                  <c:v>72.099999999999994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8-49C3-9C20-9F9B6565D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200944"/>
        <c:axId val="242203376"/>
      </c:lineChart>
      <c:catAx>
        <c:axId val="242200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2203376"/>
        <c:crosses val="autoZero"/>
        <c:auto val="1"/>
        <c:lblAlgn val="ctr"/>
        <c:lblOffset val="100"/>
        <c:noMultiLvlLbl val="1"/>
      </c:catAx>
      <c:valAx>
        <c:axId val="24220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200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16538</c:v>
                </c:pt>
                <c:pt idx="1">
                  <c:v>16511</c:v>
                </c:pt>
                <c:pt idx="2">
                  <c:v>17941</c:v>
                </c:pt>
                <c:pt idx="3">
                  <c:v>18849</c:v>
                </c:pt>
                <c:pt idx="4">
                  <c:v>19354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2-46DE-B64C-0666491A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85616"/>
        <c:axId val="24408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11881</c:v>
                </c:pt>
                <c:pt idx="1">
                  <c:v>12023</c:v>
                </c:pt>
                <c:pt idx="2">
                  <c:v>12309</c:v>
                </c:pt>
                <c:pt idx="3">
                  <c:v>12502</c:v>
                </c:pt>
                <c:pt idx="4">
                  <c:v>12970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22-46DE-B64C-0666491A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85616"/>
        <c:axId val="244086008"/>
      </c:lineChart>
      <c:catAx>
        <c:axId val="244085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4086008"/>
        <c:crosses val="autoZero"/>
        <c:auto val="1"/>
        <c:lblAlgn val="ctr"/>
        <c:lblOffset val="100"/>
        <c:noMultiLvlLbl val="1"/>
      </c:catAx>
      <c:valAx>
        <c:axId val="244086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08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48141</c:v>
                </c:pt>
                <c:pt idx="1">
                  <c:v>50419</c:v>
                </c:pt>
                <c:pt idx="2">
                  <c:v>48705</c:v>
                </c:pt>
                <c:pt idx="3">
                  <c:v>49956</c:v>
                </c:pt>
                <c:pt idx="4">
                  <c:v>49974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3-488C-8E06-F3EE8F8E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86792"/>
        <c:axId val="24408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45085</c:v>
                </c:pt>
                <c:pt idx="1">
                  <c:v>44825</c:v>
                </c:pt>
                <c:pt idx="2">
                  <c:v>45494</c:v>
                </c:pt>
                <c:pt idx="3">
                  <c:v>47924</c:v>
                </c:pt>
                <c:pt idx="4">
                  <c:v>48807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3-488C-8E06-F3EE8F8E9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86792"/>
        <c:axId val="244087184"/>
      </c:lineChart>
      <c:catAx>
        <c:axId val="244086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4087184"/>
        <c:crosses val="autoZero"/>
        <c:auto val="1"/>
        <c:lblAlgn val="ctr"/>
        <c:lblOffset val="100"/>
        <c:noMultiLvlLbl val="1"/>
      </c:catAx>
      <c:valAx>
        <c:axId val="24408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086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0FB-A2D3-99B0CEAE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111112"/>
        <c:axId val="243111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84.7</c:v>
                </c:pt>
                <c:pt idx="2">
                  <c:v>86.8</c:v>
                </c:pt>
                <c:pt idx="3">
                  <c:v>90.8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6-40FB-A2D3-99B0CEAE1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11112"/>
        <c:axId val="243111496"/>
      </c:lineChart>
      <c:catAx>
        <c:axId val="243111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111496"/>
        <c:crosses val="autoZero"/>
        <c:auto val="1"/>
        <c:lblAlgn val="ctr"/>
        <c:lblOffset val="100"/>
        <c:noMultiLvlLbl val="1"/>
      </c:catAx>
      <c:valAx>
        <c:axId val="243111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111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102.9</c:v>
                </c:pt>
                <c:pt idx="1">
                  <c:v>101.2</c:v>
                </c:pt>
                <c:pt idx="2">
                  <c:v>102.4</c:v>
                </c:pt>
                <c:pt idx="3">
                  <c:v>102.3</c:v>
                </c:pt>
                <c:pt idx="4">
                  <c:v>101.7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6-4F41-90B9-9A0C253D2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770432"/>
        <c:axId val="24377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85.7</c:v>
                </c:pt>
                <c:pt idx="2">
                  <c:v>85.9</c:v>
                </c:pt>
                <c:pt idx="3">
                  <c:v>86</c:v>
                </c:pt>
                <c:pt idx="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6-4F41-90B9-9A0C253D2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770432"/>
        <c:axId val="243772864"/>
      </c:lineChart>
      <c:catAx>
        <c:axId val="243770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772864"/>
        <c:crosses val="autoZero"/>
        <c:auto val="1"/>
        <c:lblAlgn val="ctr"/>
        <c:lblOffset val="100"/>
        <c:noMultiLvlLbl val="1"/>
      </c:catAx>
      <c:valAx>
        <c:axId val="24377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770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105</c:v>
                </c:pt>
                <c:pt idx="1">
                  <c:v>102.2</c:v>
                </c:pt>
                <c:pt idx="2">
                  <c:v>103</c:v>
                </c:pt>
                <c:pt idx="3">
                  <c:v>103.4</c:v>
                </c:pt>
                <c:pt idx="4">
                  <c:v>102.2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7-41F8-AD75-47EAEAFB3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46944"/>
        <c:axId val="24384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97.2</c:v>
                </c:pt>
                <c:pt idx="3">
                  <c:v>97.5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7-41F8-AD75-47EAEAFB3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46944"/>
        <c:axId val="243847328"/>
      </c:lineChart>
      <c:catAx>
        <c:axId val="243846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847328"/>
        <c:crosses val="autoZero"/>
        <c:auto val="1"/>
        <c:lblAlgn val="ctr"/>
        <c:lblOffset val="100"/>
        <c:noMultiLvlLbl val="1"/>
      </c:catAx>
      <c:valAx>
        <c:axId val="24384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24384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47.4</c:v>
                </c:pt>
                <c:pt idx="2">
                  <c:v>49.5</c:v>
                </c:pt>
                <c:pt idx="3">
                  <c:v>53.9</c:v>
                </c:pt>
                <c:pt idx="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5-4A59-90D1-5EB0A565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06120"/>
        <c:axId val="24380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48.1</c:v>
                </c:pt>
                <c:pt idx="1">
                  <c:v>44.7</c:v>
                </c:pt>
                <c:pt idx="2">
                  <c:v>46.9</c:v>
                </c:pt>
                <c:pt idx="3">
                  <c:v>48.6</c:v>
                </c:pt>
                <c:pt idx="4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A5-4A59-90D1-5EB0A565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06120"/>
        <c:axId val="243806512"/>
      </c:lineChart>
      <c:catAx>
        <c:axId val="243806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806512"/>
        <c:crosses val="autoZero"/>
        <c:auto val="1"/>
        <c:lblAlgn val="ctr"/>
        <c:lblOffset val="100"/>
        <c:noMultiLvlLbl val="1"/>
      </c:catAx>
      <c:valAx>
        <c:axId val="24380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806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63.5</c:v>
                </c:pt>
                <c:pt idx="2">
                  <c:v>62.7</c:v>
                </c:pt>
                <c:pt idx="3">
                  <c:v>68.599999999999994</c:v>
                </c:pt>
                <c:pt idx="4">
                  <c:v>71.900000000000006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0-4BCC-81CB-D6786D71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07296"/>
        <c:axId val="24380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64.2</c:v>
                </c:pt>
                <c:pt idx="2">
                  <c:v>67.3</c:v>
                </c:pt>
                <c:pt idx="3">
                  <c:v>70.099999999999994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0-4BCC-81CB-D6786D71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07296"/>
        <c:axId val="243806904"/>
      </c:lineChart>
      <c:catAx>
        <c:axId val="243807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806904"/>
        <c:crosses val="autoZero"/>
        <c:auto val="1"/>
        <c:lblAlgn val="ctr"/>
        <c:lblOffset val="100"/>
        <c:noMultiLvlLbl val="1"/>
      </c:catAx>
      <c:valAx>
        <c:axId val="24380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807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19615370</c:v>
                </c:pt>
                <c:pt idx="1">
                  <c:v>21762000</c:v>
                </c:pt>
                <c:pt idx="2">
                  <c:v>22939020</c:v>
                </c:pt>
                <c:pt idx="3">
                  <c:v>23029878</c:v>
                </c:pt>
                <c:pt idx="4">
                  <c:v>23555945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C-47BA-A564-24B6D87C4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05336"/>
        <c:axId val="24380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39301664</c:v>
                </c:pt>
                <c:pt idx="1">
                  <c:v>41260555</c:v>
                </c:pt>
                <c:pt idx="2">
                  <c:v>41975086</c:v>
                </c:pt>
                <c:pt idx="3">
                  <c:v>43785070</c:v>
                </c:pt>
                <c:pt idx="4">
                  <c:v>44436827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C-47BA-A564-24B6D87C4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05336"/>
        <c:axId val="243804944"/>
      </c:lineChart>
      <c:catAx>
        <c:axId val="243805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3804944"/>
        <c:crosses val="autoZero"/>
        <c:auto val="1"/>
        <c:lblAlgn val="ctr"/>
        <c:lblOffset val="100"/>
        <c:noMultiLvlLbl val="1"/>
      </c:catAx>
      <c:valAx>
        <c:axId val="24380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3805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28.3</c:v>
                </c:pt>
                <c:pt idx="1">
                  <c:v>25.7</c:v>
                </c:pt>
                <c:pt idx="2">
                  <c:v>26.2</c:v>
                </c:pt>
                <c:pt idx="3">
                  <c:v>26.2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4-4CCD-80E8-38752BBA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805728"/>
        <c:axId val="13891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</c:v>
                </c:pt>
                <c:pt idx="1">
                  <c:v>20.9</c:v>
                </c:pt>
                <c:pt idx="2">
                  <c:v>20.7</c:v>
                </c:pt>
                <c:pt idx="3">
                  <c:v>20.6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4-4CCD-80E8-38752BBAA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805728"/>
        <c:axId val="138913136"/>
      </c:lineChart>
      <c:catAx>
        <c:axId val="24380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8913136"/>
        <c:crosses val="autoZero"/>
        <c:auto val="1"/>
        <c:lblAlgn val="ctr"/>
        <c:lblOffset val="100"/>
        <c:noMultiLvlLbl val="1"/>
      </c:catAx>
      <c:valAx>
        <c:axId val="13891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80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50.1</c:v>
                </c:pt>
                <c:pt idx="1">
                  <c:v>53.5</c:v>
                </c:pt>
                <c:pt idx="2">
                  <c:v>52.8</c:v>
                </c:pt>
                <c:pt idx="3">
                  <c:v>51.7</c:v>
                </c:pt>
                <c:pt idx="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9-4C71-9A39-1E4DA593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84440"/>
        <c:axId val="24408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59.7</c:v>
                </c:pt>
                <c:pt idx="2">
                  <c:v>59</c:v>
                </c:pt>
                <c:pt idx="3">
                  <c:v>59.4</c:v>
                </c:pt>
                <c:pt idx="4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9-4C71-9A39-1E4DA593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84440"/>
        <c:axId val="244084832"/>
      </c:lineChart>
      <c:catAx>
        <c:axId val="244084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44084832"/>
        <c:crosses val="autoZero"/>
        <c:auto val="1"/>
        <c:lblAlgn val="ctr"/>
        <c:lblOffset val="100"/>
        <c:noMultiLvlLbl val="1"/>
      </c:catAx>
      <c:valAx>
        <c:axId val="24408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084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鹿児島県霧島市　医師会医療センター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250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16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感 へ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254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125469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14612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250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250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172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102.2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103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103.4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102.2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102.9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101.2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102.4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102.3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101.7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73.099999999999994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72.8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83.7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87.1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90.1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96.6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86.2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85.7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85.9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86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81.599999999999994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84.7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86.8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90.8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81.900000000000006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71.2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72.099999999999994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72.900000000000006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174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175</v>
      </c>
      <c r="NK54" s="138"/>
      <c r="NL54" s="138"/>
      <c r="NM54" s="138"/>
      <c r="NN54" s="138"/>
      <c r="NO54" s="138"/>
      <c r="NP54" s="138"/>
      <c r="NQ54" s="138"/>
      <c r="NR54" s="138"/>
      <c r="NS54" s="138"/>
      <c r="NT54" s="138"/>
      <c r="NU54" s="138"/>
      <c r="NV54" s="138"/>
      <c r="NW54" s="138"/>
      <c r="NX54" s="139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48141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50419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48705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49956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49974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16538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16511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17941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18849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19354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50.1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53.5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52.8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51.7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54.2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28.3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25.7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26.2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26.2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26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40"/>
      <c r="NK55" s="138"/>
      <c r="NL55" s="138"/>
      <c r="NM55" s="138"/>
      <c r="NN55" s="138"/>
      <c r="NO55" s="138"/>
      <c r="NP55" s="138"/>
      <c r="NQ55" s="138"/>
      <c r="NR55" s="138"/>
      <c r="NS55" s="138"/>
      <c r="NT55" s="138"/>
      <c r="NU55" s="138"/>
      <c r="NV55" s="138"/>
      <c r="NW55" s="138"/>
      <c r="NX55" s="139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45085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44825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45494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47924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48807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11881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12023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12309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12502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12970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58.3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59.7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59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59.4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59.9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22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20.9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20.7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20.6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20.5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40"/>
      <c r="NK56" s="138"/>
      <c r="NL56" s="138"/>
      <c r="NM56" s="138"/>
      <c r="NN56" s="138"/>
      <c r="NO56" s="138"/>
      <c r="NP56" s="138"/>
      <c r="NQ56" s="138"/>
      <c r="NR56" s="138"/>
      <c r="NS56" s="138"/>
      <c r="NT56" s="138"/>
      <c r="NU56" s="138"/>
      <c r="NV56" s="138"/>
      <c r="NW56" s="138"/>
      <c r="NX56" s="139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0"/>
      <c r="NK57" s="138"/>
      <c r="NL57" s="138"/>
      <c r="NM57" s="138"/>
      <c r="NN57" s="138"/>
      <c r="NO57" s="138"/>
      <c r="NP57" s="138"/>
      <c r="NQ57" s="138"/>
      <c r="NR57" s="138"/>
      <c r="NS57" s="138"/>
      <c r="NT57" s="138"/>
      <c r="NU57" s="138"/>
      <c r="NV57" s="138"/>
      <c r="NW57" s="138"/>
      <c r="NX57" s="139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0"/>
      <c r="NK58" s="138"/>
      <c r="NL58" s="138"/>
      <c r="NM58" s="138"/>
      <c r="NN58" s="138"/>
      <c r="NO58" s="138"/>
      <c r="NP58" s="138"/>
      <c r="NQ58" s="138"/>
      <c r="NR58" s="138"/>
      <c r="NS58" s="138"/>
      <c r="NT58" s="138"/>
      <c r="NU58" s="138"/>
      <c r="NV58" s="138"/>
      <c r="NW58" s="138"/>
      <c r="NX58" s="139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0"/>
      <c r="NK59" s="138"/>
      <c r="NL59" s="138"/>
      <c r="NM59" s="138"/>
      <c r="NN59" s="138"/>
      <c r="NO59" s="138"/>
      <c r="NP59" s="138"/>
      <c r="NQ59" s="138"/>
      <c r="NR59" s="138"/>
      <c r="NS59" s="138"/>
      <c r="NT59" s="138"/>
      <c r="NU59" s="138"/>
      <c r="NV59" s="138"/>
      <c r="NW59" s="138"/>
      <c r="NX59" s="139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40"/>
      <c r="NK60" s="138"/>
      <c r="NL60" s="138"/>
      <c r="NM60" s="138"/>
      <c r="NN60" s="138"/>
      <c r="NO60" s="138"/>
      <c r="NP60" s="138"/>
      <c r="NQ60" s="138"/>
      <c r="NR60" s="138"/>
      <c r="NS60" s="138"/>
      <c r="NT60" s="138"/>
      <c r="NU60" s="138"/>
      <c r="NV60" s="138"/>
      <c r="NW60" s="138"/>
      <c r="NX60" s="139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40"/>
      <c r="NK61" s="138"/>
      <c r="NL61" s="138"/>
      <c r="NM61" s="138"/>
      <c r="NN61" s="138"/>
      <c r="NO61" s="138"/>
      <c r="NP61" s="138"/>
      <c r="NQ61" s="138"/>
      <c r="NR61" s="138"/>
      <c r="NS61" s="138"/>
      <c r="NT61" s="138"/>
      <c r="NU61" s="138"/>
      <c r="NV61" s="138"/>
      <c r="NW61" s="138"/>
      <c r="NX61" s="139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40"/>
      <c r="NK62" s="138"/>
      <c r="NL62" s="138"/>
      <c r="NM62" s="138"/>
      <c r="NN62" s="138"/>
      <c r="NO62" s="138"/>
      <c r="NP62" s="138"/>
      <c r="NQ62" s="138"/>
      <c r="NR62" s="138"/>
      <c r="NS62" s="138"/>
      <c r="NT62" s="138"/>
      <c r="NU62" s="138"/>
      <c r="NV62" s="138"/>
      <c r="NW62" s="138"/>
      <c r="NX62" s="139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40"/>
      <c r="NK63" s="138"/>
      <c r="NL63" s="138"/>
      <c r="NM63" s="138"/>
      <c r="NN63" s="138"/>
      <c r="NO63" s="138"/>
      <c r="NP63" s="138"/>
      <c r="NQ63" s="138"/>
      <c r="NR63" s="138"/>
      <c r="NS63" s="138"/>
      <c r="NT63" s="138"/>
      <c r="NU63" s="138"/>
      <c r="NV63" s="138"/>
      <c r="NW63" s="138"/>
      <c r="NX63" s="139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0"/>
      <c r="NK64" s="138"/>
      <c r="NL64" s="138"/>
      <c r="NM64" s="138"/>
      <c r="NN64" s="138"/>
      <c r="NO64" s="138"/>
      <c r="NP64" s="138"/>
      <c r="NQ64" s="138"/>
      <c r="NR64" s="138"/>
      <c r="NS64" s="138"/>
      <c r="NT64" s="138"/>
      <c r="NU64" s="138"/>
      <c r="NV64" s="138"/>
      <c r="NW64" s="138"/>
      <c r="NX64" s="139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0"/>
      <c r="NK65" s="138"/>
      <c r="NL65" s="138"/>
      <c r="NM65" s="138"/>
      <c r="NN65" s="138"/>
      <c r="NO65" s="138"/>
      <c r="NP65" s="138"/>
      <c r="NQ65" s="138"/>
      <c r="NR65" s="138"/>
      <c r="NS65" s="138"/>
      <c r="NT65" s="138"/>
      <c r="NU65" s="138"/>
      <c r="NV65" s="138"/>
      <c r="NW65" s="138"/>
      <c r="NX65" s="13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0"/>
      <c r="NK66" s="138"/>
      <c r="NL66" s="138"/>
      <c r="NM66" s="138"/>
      <c r="NN66" s="138"/>
      <c r="NO66" s="138"/>
      <c r="NP66" s="138"/>
      <c r="NQ66" s="138"/>
      <c r="NR66" s="138"/>
      <c r="NS66" s="138"/>
      <c r="NT66" s="138"/>
      <c r="NU66" s="138"/>
      <c r="NV66" s="138"/>
      <c r="NW66" s="138"/>
      <c r="NX66" s="139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1"/>
      <c r="NK67" s="142"/>
      <c r="NL67" s="142"/>
      <c r="NM67" s="142"/>
      <c r="NN67" s="142"/>
      <c r="NO67" s="142"/>
      <c r="NP67" s="142"/>
      <c r="NQ67" s="142"/>
      <c r="NR67" s="142"/>
      <c r="NS67" s="142"/>
      <c r="NT67" s="142"/>
      <c r="NU67" s="142"/>
      <c r="NV67" s="142"/>
      <c r="NW67" s="142"/>
      <c r="NX67" s="14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173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47.7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47.4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49.5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53.9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57.4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66.8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63.5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62.7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68.599999999999994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71.900000000000006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19615370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21762000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22939020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23029878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23555945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48.1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44.7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46.9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48.6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50.8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66.5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64.2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67.3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70.099999999999994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72.599999999999994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39301664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41260555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41975086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43785070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44436827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OFrwXeVlfrrsOkVFOAueqx/qyxHWqLLI1sD/qigRWEKVBujwdCncaBSLJTRaT5uVm+puyq7UQ60nXJHVyU5+yQ==" saltValue="kHKJN6ypnWlgPzkOSkwdDQ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105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108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113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141</v>
      </c>
      <c r="BR5" s="62" t="s">
        <v>142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140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140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150</v>
      </c>
      <c r="EN5" s="62" t="s">
        <v>139</v>
      </c>
      <c r="EO5" s="62" t="s">
        <v>140</v>
      </c>
      <c r="EP5" s="62" t="s">
        <v>141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151</v>
      </c>
      <c r="B6" s="63">
        <f>B8</f>
        <v>2019</v>
      </c>
      <c r="C6" s="63">
        <f t="shared" ref="C6:M6" si="2">C8</f>
        <v>462187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鹿児島県霧島市　医師会医療センター</v>
      </c>
      <c r="I6" s="162"/>
      <c r="J6" s="163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 t="str">
        <f>O8</f>
        <v>非設置</v>
      </c>
      <c r="P6" s="63" t="str">
        <f>P8</f>
        <v>指定管理者(代行制)</v>
      </c>
      <c r="Q6" s="64">
        <f t="shared" ref="Q6:AG6" si="3">Q8</f>
        <v>16</v>
      </c>
      <c r="R6" s="63" t="str">
        <f t="shared" si="3"/>
        <v>対象</v>
      </c>
      <c r="S6" s="63" t="str">
        <f t="shared" si="3"/>
        <v>ド 訓</v>
      </c>
      <c r="T6" s="63" t="str">
        <f t="shared" si="3"/>
        <v>救 臨 感 へ 災 地 輪</v>
      </c>
      <c r="U6" s="64">
        <f>U8</f>
        <v>125469</v>
      </c>
      <c r="V6" s="64">
        <f>V8</f>
        <v>14612</v>
      </c>
      <c r="W6" s="63" t="str">
        <f>W8</f>
        <v>非該当</v>
      </c>
      <c r="X6" s="63" t="str">
        <f t="shared" si="3"/>
        <v>７：１</v>
      </c>
      <c r="Y6" s="64">
        <f t="shared" si="3"/>
        <v>250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4</v>
      </c>
      <c r="AD6" s="64">
        <f t="shared" si="3"/>
        <v>254</v>
      </c>
      <c r="AE6" s="64">
        <f t="shared" si="3"/>
        <v>250</v>
      </c>
      <c r="AF6" s="64" t="str">
        <f t="shared" si="3"/>
        <v>-</v>
      </c>
      <c r="AG6" s="64">
        <f t="shared" si="3"/>
        <v>250</v>
      </c>
      <c r="AH6" s="65">
        <f>IF(AH8="-",NA(),AH8)</f>
        <v>105</v>
      </c>
      <c r="AI6" s="65">
        <f t="shared" ref="AI6:AQ6" si="4">IF(AI8="-",NA(),AI8)</f>
        <v>102.2</v>
      </c>
      <c r="AJ6" s="65">
        <f t="shared" si="4"/>
        <v>103</v>
      </c>
      <c r="AK6" s="65">
        <f t="shared" si="4"/>
        <v>103.4</v>
      </c>
      <c r="AL6" s="65">
        <f t="shared" si="4"/>
        <v>102.2</v>
      </c>
      <c r="AM6" s="65">
        <f t="shared" si="4"/>
        <v>96.6</v>
      </c>
      <c r="AN6" s="65">
        <f t="shared" si="4"/>
        <v>96.2</v>
      </c>
      <c r="AO6" s="65">
        <f t="shared" si="4"/>
        <v>97.2</v>
      </c>
      <c r="AP6" s="65">
        <f t="shared" si="4"/>
        <v>97.5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102.9</v>
      </c>
      <c r="AT6" s="65">
        <f t="shared" ref="AT6:BB6" si="5">IF(AT8="-",NA(),AT8)</f>
        <v>101.2</v>
      </c>
      <c r="AU6" s="65">
        <f t="shared" si="5"/>
        <v>102.4</v>
      </c>
      <c r="AV6" s="65">
        <f t="shared" si="5"/>
        <v>102.3</v>
      </c>
      <c r="AW6" s="65">
        <f t="shared" si="5"/>
        <v>101.7</v>
      </c>
      <c r="AX6" s="65">
        <f t="shared" si="5"/>
        <v>86.2</v>
      </c>
      <c r="AY6" s="65">
        <f t="shared" si="5"/>
        <v>85.7</v>
      </c>
      <c r="AZ6" s="65">
        <f t="shared" si="5"/>
        <v>85.9</v>
      </c>
      <c r="BA6" s="65">
        <f t="shared" si="5"/>
        <v>86</v>
      </c>
      <c r="BB6" s="65">
        <f t="shared" si="5"/>
        <v>86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81.599999999999994</v>
      </c>
      <c r="BJ6" s="65">
        <f t="shared" si="6"/>
        <v>84.7</v>
      </c>
      <c r="BK6" s="65">
        <f t="shared" si="6"/>
        <v>86.8</v>
      </c>
      <c r="BL6" s="65">
        <f t="shared" si="6"/>
        <v>90.8</v>
      </c>
      <c r="BM6" s="65">
        <f t="shared" si="6"/>
        <v>81.900000000000006</v>
      </c>
      <c r="BN6" s="65" t="str">
        <f>IF(BN8="-","【-】","【"&amp;SUBSTITUTE(TEXT(BN8,"#,##0.0"),"-","△")&amp;"】")</f>
        <v>【59.6】</v>
      </c>
      <c r="BO6" s="65">
        <f>IF(BO8="-",NA(),BO8)</f>
        <v>73.099999999999994</v>
      </c>
      <c r="BP6" s="65">
        <f t="shared" ref="BP6:BX6" si="7">IF(BP8="-",NA(),BP8)</f>
        <v>72.8</v>
      </c>
      <c r="BQ6" s="65">
        <f t="shared" si="7"/>
        <v>83.7</v>
      </c>
      <c r="BR6" s="65">
        <f t="shared" si="7"/>
        <v>87.1</v>
      </c>
      <c r="BS6" s="65">
        <f t="shared" si="7"/>
        <v>90.1</v>
      </c>
      <c r="BT6" s="65">
        <f t="shared" si="7"/>
        <v>69.8</v>
      </c>
      <c r="BU6" s="65">
        <f t="shared" si="7"/>
        <v>71.2</v>
      </c>
      <c r="BV6" s="65">
        <f t="shared" si="7"/>
        <v>73</v>
      </c>
      <c r="BW6" s="65">
        <f t="shared" si="7"/>
        <v>72.099999999999994</v>
      </c>
      <c r="BX6" s="65">
        <f t="shared" si="7"/>
        <v>72.900000000000006</v>
      </c>
      <c r="BY6" s="65" t="str">
        <f>IF(BY8="-","【-】","【"&amp;SUBSTITUTE(TEXT(BY8,"#,##0.0"),"-","△")&amp;"】")</f>
        <v>【74.7】</v>
      </c>
      <c r="BZ6" s="66">
        <f>IF(BZ8="-",NA(),BZ8)</f>
        <v>48141</v>
      </c>
      <c r="CA6" s="66">
        <f t="shared" ref="CA6:CI6" si="8">IF(CA8="-",NA(),CA8)</f>
        <v>50419</v>
      </c>
      <c r="CB6" s="66">
        <f t="shared" si="8"/>
        <v>48705</v>
      </c>
      <c r="CC6" s="66">
        <f t="shared" si="8"/>
        <v>49956</v>
      </c>
      <c r="CD6" s="66">
        <f t="shared" si="8"/>
        <v>49974</v>
      </c>
      <c r="CE6" s="66">
        <f t="shared" si="8"/>
        <v>45085</v>
      </c>
      <c r="CF6" s="66">
        <f t="shared" si="8"/>
        <v>44825</v>
      </c>
      <c r="CG6" s="66">
        <f t="shared" si="8"/>
        <v>45494</v>
      </c>
      <c r="CH6" s="66">
        <f t="shared" si="8"/>
        <v>47924</v>
      </c>
      <c r="CI6" s="66">
        <f t="shared" si="8"/>
        <v>48807</v>
      </c>
      <c r="CJ6" s="65" t="str">
        <f>IF(CJ8="-","【-】","【"&amp;SUBSTITUTE(TEXT(CJ8,"#,##0"),"-","△")&amp;"】")</f>
        <v>【53,621】</v>
      </c>
      <c r="CK6" s="66">
        <f>IF(CK8="-",NA(),CK8)</f>
        <v>16538</v>
      </c>
      <c r="CL6" s="66">
        <f t="shared" ref="CL6:CT6" si="9">IF(CL8="-",NA(),CL8)</f>
        <v>16511</v>
      </c>
      <c r="CM6" s="66">
        <f t="shared" si="9"/>
        <v>17941</v>
      </c>
      <c r="CN6" s="66">
        <f t="shared" si="9"/>
        <v>18849</v>
      </c>
      <c r="CO6" s="66">
        <f t="shared" si="9"/>
        <v>19354</v>
      </c>
      <c r="CP6" s="66">
        <f t="shared" si="9"/>
        <v>11881</v>
      </c>
      <c r="CQ6" s="66">
        <f t="shared" si="9"/>
        <v>12023</v>
      </c>
      <c r="CR6" s="66">
        <f t="shared" si="9"/>
        <v>12309</v>
      </c>
      <c r="CS6" s="66">
        <f t="shared" si="9"/>
        <v>12502</v>
      </c>
      <c r="CT6" s="66">
        <f t="shared" si="9"/>
        <v>12970</v>
      </c>
      <c r="CU6" s="65" t="str">
        <f>IF(CU8="-","【-】","【"&amp;SUBSTITUTE(TEXT(CU8,"#,##0"),"-","△")&amp;"】")</f>
        <v>【15,586】</v>
      </c>
      <c r="CV6" s="65">
        <f>IF(CV8="-",NA(),CV8)</f>
        <v>50.1</v>
      </c>
      <c r="CW6" s="65">
        <f t="shared" ref="CW6:DE6" si="10">IF(CW8="-",NA(),CW8)</f>
        <v>53.5</v>
      </c>
      <c r="CX6" s="65">
        <f t="shared" si="10"/>
        <v>52.8</v>
      </c>
      <c r="CY6" s="65">
        <f t="shared" si="10"/>
        <v>51.7</v>
      </c>
      <c r="CZ6" s="65">
        <f t="shared" si="10"/>
        <v>54.2</v>
      </c>
      <c r="DA6" s="65">
        <f t="shared" si="10"/>
        <v>58.3</v>
      </c>
      <c r="DB6" s="65">
        <f t="shared" si="10"/>
        <v>59.7</v>
      </c>
      <c r="DC6" s="65">
        <f t="shared" si="10"/>
        <v>59</v>
      </c>
      <c r="DD6" s="65">
        <f t="shared" si="10"/>
        <v>59.4</v>
      </c>
      <c r="DE6" s="65">
        <f t="shared" si="10"/>
        <v>59.9</v>
      </c>
      <c r="DF6" s="65" t="str">
        <f>IF(DF8="-","【-】","【"&amp;SUBSTITUTE(TEXT(DF8,"#,##0.0"),"-","△")&amp;"】")</f>
        <v>【54.6】</v>
      </c>
      <c r="DG6" s="65">
        <f>IF(DG8="-",NA(),DG8)</f>
        <v>28.3</v>
      </c>
      <c r="DH6" s="65">
        <f t="shared" ref="DH6:DP6" si="11">IF(DH8="-",NA(),DH8)</f>
        <v>25.7</v>
      </c>
      <c r="DI6" s="65">
        <f t="shared" si="11"/>
        <v>26.2</v>
      </c>
      <c r="DJ6" s="65">
        <f t="shared" si="11"/>
        <v>26.2</v>
      </c>
      <c r="DK6" s="65">
        <f t="shared" si="11"/>
        <v>26</v>
      </c>
      <c r="DL6" s="65">
        <f t="shared" si="11"/>
        <v>22</v>
      </c>
      <c r="DM6" s="65">
        <f t="shared" si="11"/>
        <v>20.9</v>
      </c>
      <c r="DN6" s="65">
        <f t="shared" si="11"/>
        <v>20.7</v>
      </c>
      <c r="DO6" s="65">
        <f t="shared" si="11"/>
        <v>20.6</v>
      </c>
      <c r="DP6" s="65">
        <f t="shared" si="11"/>
        <v>20.5</v>
      </c>
      <c r="DQ6" s="65" t="str">
        <f>IF(DQ8="-","【-】","【"&amp;SUBSTITUTE(TEXT(DQ8,"#,##0.0"),"-","△")&amp;"】")</f>
        <v>【25.0】</v>
      </c>
      <c r="DR6" s="65">
        <f>IF(DR8="-",NA(),DR8)</f>
        <v>47.7</v>
      </c>
      <c r="DS6" s="65">
        <f t="shared" ref="DS6:EA6" si="12">IF(DS8="-",NA(),DS8)</f>
        <v>47.4</v>
      </c>
      <c r="DT6" s="65">
        <f t="shared" si="12"/>
        <v>49.5</v>
      </c>
      <c r="DU6" s="65">
        <f t="shared" si="12"/>
        <v>53.9</v>
      </c>
      <c r="DV6" s="65">
        <f t="shared" si="12"/>
        <v>57.4</v>
      </c>
      <c r="DW6" s="65">
        <f t="shared" si="12"/>
        <v>48.1</v>
      </c>
      <c r="DX6" s="65">
        <f t="shared" si="12"/>
        <v>44.7</v>
      </c>
      <c r="DY6" s="65">
        <f t="shared" si="12"/>
        <v>46.9</v>
      </c>
      <c r="DZ6" s="65">
        <f t="shared" si="12"/>
        <v>48.6</v>
      </c>
      <c r="EA6" s="65">
        <f t="shared" si="12"/>
        <v>50.8</v>
      </c>
      <c r="EB6" s="65" t="str">
        <f>IF(EB8="-","【-】","【"&amp;SUBSTITUTE(TEXT(EB8,"#,##0.0"),"-","△")&amp;"】")</f>
        <v>【53.5】</v>
      </c>
      <c r="EC6" s="65">
        <f>IF(EC8="-",NA(),EC8)</f>
        <v>66.8</v>
      </c>
      <c r="ED6" s="65">
        <f t="shared" ref="ED6:EL6" si="13">IF(ED8="-",NA(),ED8)</f>
        <v>63.5</v>
      </c>
      <c r="EE6" s="65">
        <f t="shared" si="13"/>
        <v>62.7</v>
      </c>
      <c r="EF6" s="65">
        <f t="shared" si="13"/>
        <v>68.599999999999994</v>
      </c>
      <c r="EG6" s="65">
        <f t="shared" si="13"/>
        <v>71.900000000000006</v>
      </c>
      <c r="EH6" s="65">
        <f t="shared" si="13"/>
        <v>66.5</v>
      </c>
      <c r="EI6" s="65">
        <f t="shared" si="13"/>
        <v>64.2</v>
      </c>
      <c r="EJ6" s="65">
        <f t="shared" si="13"/>
        <v>67.3</v>
      </c>
      <c r="EK6" s="65">
        <f t="shared" si="13"/>
        <v>70.099999999999994</v>
      </c>
      <c r="EL6" s="65">
        <f t="shared" si="13"/>
        <v>72.599999999999994</v>
      </c>
      <c r="EM6" s="65" t="str">
        <f>IF(EM8="-","【-】","【"&amp;SUBSTITUTE(TEXT(EM8,"#,##0.0"),"-","△")&amp;"】")</f>
        <v>【70.0】</v>
      </c>
      <c r="EN6" s="66">
        <f>IF(EN8="-",NA(),EN8)</f>
        <v>19615370</v>
      </c>
      <c r="EO6" s="66">
        <f t="shared" ref="EO6:EW6" si="14">IF(EO8="-",NA(),EO8)</f>
        <v>21762000</v>
      </c>
      <c r="EP6" s="66">
        <f t="shared" si="14"/>
        <v>22939020</v>
      </c>
      <c r="EQ6" s="66">
        <f t="shared" si="14"/>
        <v>23029878</v>
      </c>
      <c r="ER6" s="66">
        <f t="shared" si="14"/>
        <v>23555945</v>
      </c>
      <c r="ES6" s="66">
        <f t="shared" si="14"/>
        <v>39301664</v>
      </c>
      <c r="ET6" s="66">
        <f t="shared" si="14"/>
        <v>41260555</v>
      </c>
      <c r="EU6" s="66">
        <f t="shared" si="14"/>
        <v>41975086</v>
      </c>
      <c r="EV6" s="66">
        <f t="shared" si="14"/>
        <v>43785070</v>
      </c>
      <c r="EW6" s="66">
        <f t="shared" si="14"/>
        <v>44436827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152</v>
      </c>
      <c r="B7" s="63">
        <f t="shared" ref="B7:AG7" si="15">B8</f>
        <v>2019</v>
      </c>
      <c r="C7" s="63">
        <f t="shared" si="15"/>
        <v>462187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 t="str">
        <f>O8</f>
        <v>非設置</v>
      </c>
      <c r="P7" s="63" t="str">
        <f>P8</f>
        <v>指定管理者(代行制)</v>
      </c>
      <c r="Q7" s="64">
        <f t="shared" si="15"/>
        <v>16</v>
      </c>
      <c r="R7" s="63" t="str">
        <f t="shared" si="15"/>
        <v>対象</v>
      </c>
      <c r="S7" s="63" t="str">
        <f t="shared" si="15"/>
        <v>ド 訓</v>
      </c>
      <c r="T7" s="63" t="str">
        <f t="shared" si="15"/>
        <v>救 臨 感 へ 災 地 輪</v>
      </c>
      <c r="U7" s="64">
        <f>U8</f>
        <v>125469</v>
      </c>
      <c r="V7" s="64">
        <f>V8</f>
        <v>14612</v>
      </c>
      <c r="W7" s="63" t="str">
        <f>W8</f>
        <v>非該当</v>
      </c>
      <c r="X7" s="63" t="str">
        <f t="shared" si="15"/>
        <v>７：１</v>
      </c>
      <c r="Y7" s="64">
        <f t="shared" si="15"/>
        <v>250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4</v>
      </c>
      <c r="AD7" s="64">
        <f t="shared" si="15"/>
        <v>254</v>
      </c>
      <c r="AE7" s="64">
        <f t="shared" si="15"/>
        <v>250</v>
      </c>
      <c r="AF7" s="64" t="str">
        <f t="shared" si="15"/>
        <v>-</v>
      </c>
      <c r="AG7" s="64">
        <f t="shared" si="15"/>
        <v>250</v>
      </c>
      <c r="AH7" s="65">
        <f>AH8</f>
        <v>105</v>
      </c>
      <c r="AI7" s="65">
        <f t="shared" ref="AI7:AQ7" si="16">AI8</f>
        <v>102.2</v>
      </c>
      <c r="AJ7" s="65">
        <f t="shared" si="16"/>
        <v>103</v>
      </c>
      <c r="AK7" s="65">
        <f t="shared" si="16"/>
        <v>103.4</v>
      </c>
      <c r="AL7" s="65">
        <f t="shared" si="16"/>
        <v>102.2</v>
      </c>
      <c r="AM7" s="65">
        <f t="shared" si="16"/>
        <v>96.6</v>
      </c>
      <c r="AN7" s="65">
        <f t="shared" si="16"/>
        <v>96.2</v>
      </c>
      <c r="AO7" s="65">
        <f t="shared" si="16"/>
        <v>97.2</v>
      </c>
      <c r="AP7" s="65">
        <f t="shared" si="16"/>
        <v>97.5</v>
      </c>
      <c r="AQ7" s="65">
        <f t="shared" si="16"/>
        <v>96.9</v>
      </c>
      <c r="AR7" s="65"/>
      <c r="AS7" s="65">
        <f>AS8</f>
        <v>102.9</v>
      </c>
      <c r="AT7" s="65">
        <f t="shared" ref="AT7:BB7" si="17">AT8</f>
        <v>101.2</v>
      </c>
      <c r="AU7" s="65">
        <f t="shared" si="17"/>
        <v>102.4</v>
      </c>
      <c r="AV7" s="65">
        <f t="shared" si="17"/>
        <v>102.3</v>
      </c>
      <c r="AW7" s="65">
        <f t="shared" si="17"/>
        <v>101.7</v>
      </c>
      <c r="AX7" s="65">
        <f t="shared" si="17"/>
        <v>86.2</v>
      </c>
      <c r="AY7" s="65">
        <f t="shared" si="17"/>
        <v>85.7</v>
      </c>
      <c r="AZ7" s="65">
        <f t="shared" si="17"/>
        <v>85.9</v>
      </c>
      <c r="BA7" s="65">
        <f t="shared" si="17"/>
        <v>86</v>
      </c>
      <c r="BB7" s="65">
        <f t="shared" si="17"/>
        <v>86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81.599999999999994</v>
      </c>
      <c r="BJ7" s="65">
        <f t="shared" si="18"/>
        <v>84.7</v>
      </c>
      <c r="BK7" s="65">
        <f t="shared" si="18"/>
        <v>86.8</v>
      </c>
      <c r="BL7" s="65">
        <f t="shared" si="18"/>
        <v>90.8</v>
      </c>
      <c r="BM7" s="65">
        <f t="shared" si="18"/>
        <v>81.900000000000006</v>
      </c>
      <c r="BN7" s="65"/>
      <c r="BO7" s="65">
        <f>BO8</f>
        <v>73.099999999999994</v>
      </c>
      <c r="BP7" s="65">
        <f t="shared" ref="BP7:BX7" si="19">BP8</f>
        <v>72.8</v>
      </c>
      <c r="BQ7" s="65">
        <f t="shared" si="19"/>
        <v>83.7</v>
      </c>
      <c r="BR7" s="65">
        <f t="shared" si="19"/>
        <v>87.1</v>
      </c>
      <c r="BS7" s="65">
        <f t="shared" si="19"/>
        <v>90.1</v>
      </c>
      <c r="BT7" s="65">
        <f t="shared" si="19"/>
        <v>69.8</v>
      </c>
      <c r="BU7" s="65">
        <f t="shared" si="19"/>
        <v>71.2</v>
      </c>
      <c r="BV7" s="65">
        <f t="shared" si="19"/>
        <v>73</v>
      </c>
      <c r="BW7" s="65">
        <f t="shared" si="19"/>
        <v>72.099999999999994</v>
      </c>
      <c r="BX7" s="65">
        <f t="shared" si="19"/>
        <v>72.900000000000006</v>
      </c>
      <c r="BY7" s="65"/>
      <c r="BZ7" s="66">
        <f>BZ8</f>
        <v>48141</v>
      </c>
      <c r="CA7" s="66">
        <f t="shared" ref="CA7:CI7" si="20">CA8</f>
        <v>50419</v>
      </c>
      <c r="CB7" s="66">
        <f t="shared" si="20"/>
        <v>48705</v>
      </c>
      <c r="CC7" s="66">
        <f t="shared" si="20"/>
        <v>49956</v>
      </c>
      <c r="CD7" s="66">
        <f t="shared" si="20"/>
        <v>49974</v>
      </c>
      <c r="CE7" s="66">
        <f t="shared" si="20"/>
        <v>45085</v>
      </c>
      <c r="CF7" s="66">
        <f t="shared" si="20"/>
        <v>44825</v>
      </c>
      <c r="CG7" s="66">
        <f t="shared" si="20"/>
        <v>45494</v>
      </c>
      <c r="CH7" s="66">
        <f t="shared" si="20"/>
        <v>47924</v>
      </c>
      <c r="CI7" s="66">
        <f t="shared" si="20"/>
        <v>48807</v>
      </c>
      <c r="CJ7" s="65"/>
      <c r="CK7" s="66">
        <f>CK8</f>
        <v>16538</v>
      </c>
      <c r="CL7" s="66">
        <f t="shared" ref="CL7:CT7" si="21">CL8</f>
        <v>16511</v>
      </c>
      <c r="CM7" s="66">
        <f t="shared" si="21"/>
        <v>17941</v>
      </c>
      <c r="CN7" s="66">
        <f t="shared" si="21"/>
        <v>18849</v>
      </c>
      <c r="CO7" s="66">
        <f t="shared" si="21"/>
        <v>19354</v>
      </c>
      <c r="CP7" s="66">
        <f t="shared" si="21"/>
        <v>11881</v>
      </c>
      <c r="CQ7" s="66">
        <f t="shared" si="21"/>
        <v>12023</v>
      </c>
      <c r="CR7" s="66">
        <f t="shared" si="21"/>
        <v>12309</v>
      </c>
      <c r="CS7" s="66">
        <f t="shared" si="21"/>
        <v>12502</v>
      </c>
      <c r="CT7" s="66">
        <f t="shared" si="21"/>
        <v>12970</v>
      </c>
      <c r="CU7" s="65"/>
      <c r="CV7" s="65">
        <f>CV8</f>
        <v>50.1</v>
      </c>
      <c r="CW7" s="65">
        <f t="shared" ref="CW7:DE7" si="22">CW8</f>
        <v>53.5</v>
      </c>
      <c r="CX7" s="65">
        <f t="shared" si="22"/>
        <v>52.8</v>
      </c>
      <c r="CY7" s="65">
        <f t="shared" si="22"/>
        <v>51.7</v>
      </c>
      <c r="CZ7" s="65">
        <f t="shared" si="22"/>
        <v>54.2</v>
      </c>
      <c r="DA7" s="65">
        <f t="shared" si="22"/>
        <v>58.3</v>
      </c>
      <c r="DB7" s="65">
        <f t="shared" si="22"/>
        <v>59.7</v>
      </c>
      <c r="DC7" s="65">
        <f t="shared" si="22"/>
        <v>59</v>
      </c>
      <c r="DD7" s="65">
        <f t="shared" si="22"/>
        <v>59.4</v>
      </c>
      <c r="DE7" s="65">
        <f t="shared" si="22"/>
        <v>59.9</v>
      </c>
      <c r="DF7" s="65"/>
      <c r="DG7" s="65">
        <f>DG8</f>
        <v>28.3</v>
      </c>
      <c r="DH7" s="65">
        <f t="shared" ref="DH7:DP7" si="23">DH8</f>
        <v>25.7</v>
      </c>
      <c r="DI7" s="65">
        <f t="shared" si="23"/>
        <v>26.2</v>
      </c>
      <c r="DJ7" s="65">
        <f t="shared" si="23"/>
        <v>26.2</v>
      </c>
      <c r="DK7" s="65">
        <f t="shared" si="23"/>
        <v>26</v>
      </c>
      <c r="DL7" s="65">
        <f t="shared" si="23"/>
        <v>22</v>
      </c>
      <c r="DM7" s="65">
        <f t="shared" si="23"/>
        <v>20.9</v>
      </c>
      <c r="DN7" s="65">
        <f t="shared" si="23"/>
        <v>20.7</v>
      </c>
      <c r="DO7" s="65">
        <f t="shared" si="23"/>
        <v>20.6</v>
      </c>
      <c r="DP7" s="65">
        <f t="shared" si="23"/>
        <v>20.5</v>
      </c>
      <c r="DQ7" s="65"/>
      <c r="DR7" s="65">
        <f>DR8</f>
        <v>47.7</v>
      </c>
      <c r="DS7" s="65">
        <f t="shared" ref="DS7:EA7" si="24">DS8</f>
        <v>47.4</v>
      </c>
      <c r="DT7" s="65">
        <f t="shared" si="24"/>
        <v>49.5</v>
      </c>
      <c r="DU7" s="65">
        <f t="shared" si="24"/>
        <v>53.9</v>
      </c>
      <c r="DV7" s="65">
        <f t="shared" si="24"/>
        <v>57.4</v>
      </c>
      <c r="DW7" s="65">
        <f t="shared" si="24"/>
        <v>48.1</v>
      </c>
      <c r="DX7" s="65">
        <f t="shared" si="24"/>
        <v>44.7</v>
      </c>
      <c r="DY7" s="65">
        <f t="shared" si="24"/>
        <v>46.9</v>
      </c>
      <c r="DZ7" s="65">
        <f t="shared" si="24"/>
        <v>48.6</v>
      </c>
      <c r="EA7" s="65">
        <f t="shared" si="24"/>
        <v>50.8</v>
      </c>
      <c r="EB7" s="65"/>
      <c r="EC7" s="65">
        <f>EC8</f>
        <v>66.8</v>
      </c>
      <c r="ED7" s="65">
        <f t="shared" ref="ED7:EL7" si="25">ED8</f>
        <v>63.5</v>
      </c>
      <c r="EE7" s="65">
        <f t="shared" si="25"/>
        <v>62.7</v>
      </c>
      <c r="EF7" s="65">
        <f t="shared" si="25"/>
        <v>68.599999999999994</v>
      </c>
      <c r="EG7" s="65">
        <f t="shared" si="25"/>
        <v>71.900000000000006</v>
      </c>
      <c r="EH7" s="65">
        <f t="shared" si="25"/>
        <v>66.5</v>
      </c>
      <c r="EI7" s="65">
        <f t="shared" si="25"/>
        <v>64.2</v>
      </c>
      <c r="EJ7" s="65">
        <f t="shared" si="25"/>
        <v>67.3</v>
      </c>
      <c r="EK7" s="65">
        <f t="shared" si="25"/>
        <v>70.099999999999994</v>
      </c>
      <c r="EL7" s="65">
        <f t="shared" si="25"/>
        <v>72.599999999999994</v>
      </c>
      <c r="EM7" s="65"/>
      <c r="EN7" s="66">
        <f>EN8</f>
        <v>19615370</v>
      </c>
      <c r="EO7" s="66">
        <f t="shared" ref="EO7:EW7" si="26">EO8</f>
        <v>21762000</v>
      </c>
      <c r="EP7" s="66">
        <f t="shared" si="26"/>
        <v>22939020</v>
      </c>
      <c r="EQ7" s="66">
        <f t="shared" si="26"/>
        <v>23029878</v>
      </c>
      <c r="ER7" s="66">
        <f t="shared" si="26"/>
        <v>23555945</v>
      </c>
      <c r="ES7" s="66">
        <f t="shared" si="26"/>
        <v>39301664</v>
      </c>
      <c r="ET7" s="66">
        <f t="shared" si="26"/>
        <v>41260555</v>
      </c>
      <c r="EU7" s="66">
        <f t="shared" si="26"/>
        <v>41975086</v>
      </c>
      <c r="EV7" s="66">
        <f t="shared" si="26"/>
        <v>43785070</v>
      </c>
      <c r="EW7" s="66">
        <f t="shared" si="26"/>
        <v>44436827</v>
      </c>
      <c r="EX7" s="66"/>
    </row>
    <row r="8" spans="1:154" s="67" customFormat="1">
      <c r="A8" s="48"/>
      <c r="B8" s="68">
        <v>2019</v>
      </c>
      <c r="C8" s="68">
        <v>462187</v>
      </c>
      <c r="D8" s="68">
        <v>46</v>
      </c>
      <c r="E8" s="68">
        <v>6</v>
      </c>
      <c r="F8" s="68">
        <v>0</v>
      </c>
      <c r="G8" s="68">
        <v>1</v>
      </c>
      <c r="H8" s="68" t="s">
        <v>153</v>
      </c>
      <c r="I8" s="68" t="s">
        <v>154</v>
      </c>
      <c r="J8" s="68" t="s">
        <v>155</v>
      </c>
      <c r="K8" s="68" t="s">
        <v>156</v>
      </c>
      <c r="L8" s="68" t="s">
        <v>157</v>
      </c>
      <c r="M8" s="68" t="s">
        <v>158</v>
      </c>
      <c r="N8" s="68" t="s">
        <v>159</v>
      </c>
      <c r="O8" s="68" t="s">
        <v>160</v>
      </c>
      <c r="P8" s="68" t="s">
        <v>161</v>
      </c>
      <c r="Q8" s="69">
        <v>16</v>
      </c>
      <c r="R8" s="68" t="s">
        <v>162</v>
      </c>
      <c r="S8" s="68" t="s">
        <v>163</v>
      </c>
      <c r="T8" s="68" t="s">
        <v>164</v>
      </c>
      <c r="U8" s="69">
        <v>125469</v>
      </c>
      <c r="V8" s="69">
        <v>14612</v>
      </c>
      <c r="W8" s="68" t="s">
        <v>165</v>
      </c>
      <c r="X8" s="70" t="s">
        <v>166</v>
      </c>
      <c r="Y8" s="69">
        <v>250</v>
      </c>
      <c r="Z8" s="69" t="s">
        <v>38</v>
      </c>
      <c r="AA8" s="69" t="s">
        <v>38</v>
      </c>
      <c r="AB8" s="69" t="s">
        <v>38</v>
      </c>
      <c r="AC8" s="69">
        <v>4</v>
      </c>
      <c r="AD8" s="69">
        <v>254</v>
      </c>
      <c r="AE8" s="69">
        <v>250</v>
      </c>
      <c r="AF8" s="69" t="s">
        <v>38</v>
      </c>
      <c r="AG8" s="69">
        <v>250</v>
      </c>
      <c r="AH8" s="71">
        <v>105</v>
      </c>
      <c r="AI8" s="71">
        <v>102.2</v>
      </c>
      <c r="AJ8" s="71">
        <v>103</v>
      </c>
      <c r="AK8" s="71">
        <v>103.4</v>
      </c>
      <c r="AL8" s="71">
        <v>102.2</v>
      </c>
      <c r="AM8" s="71">
        <v>96.6</v>
      </c>
      <c r="AN8" s="71">
        <v>96.2</v>
      </c>
      <c r="AO8" s="71">
        <v>97.2</v>
      </c>
      <c r="AP8" s="71">
        <v>97.5</v>
      </c>
      <c r="AQ8" s="71">
        <v>96.9</v>
      </c>
      <c r="AR8" s="71">
        <v>98.2</v>
      </c>
      <c r="AS8" s="71">
        <v>102.9</v>
      </c>
      <c r="AT8" s="71">
        <v>101.2</v>
      </c>
      <c r="AU8" s="71">
        <v>102.4</v>
      </c>
      <c r="AV8" s="71">
        <v>102.3</v>
      </c>
      <c r="AW8" s="71">
        <v>101.7</v>
      </c>
      <c r="AX8" s="71">
        <v>86.2</v>
      </c>
      <c r="AY8" s="71">
        <v>85.7</v>
      </c>
      <c r="AZ8" s="71">
        <v>85.9</v>
      </c>
      <c r="BA8" s="71">
        <v>86</v>
      </c>
      <c r="BB8" s="71">
        <v>86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81.599999999999994</v>
      </c>
      <c r="BJ8" s="72">
        <v>84.7</v>
      </c>
      <c r="BK8" s="72">
        <v>86.8</v>
      </c>
      <c r="BL8" s="72">
        <v>90.8</v>
      </c>
      <c r="BM8" s="72">
        <v>81.900000000000006</v>
      </c>
      <c r="BN8" s="72">
        <v>59.6</v>
      </c>
      <c r="BO8" s="71">
        <v>73.099999999999994</v>
      </c>
      <c r="BP8" s="71">
        <v>72.8</v>
      </c>
      <c r="BQ8" s="71">
        <v>83.7</v>
      </c>
      <c r="BR8" s="71">
        <v>87.1</v>
      </c>
      <c r="BS8" s="71">
        <v>90.1</v>
      </c>
      <c r="BT8" s="71">
        <v>69.8</v>
      </c>
      <c r="BU8" s="71">
        <v>71.2</v>
      </c>
      <c r="BV8" s="71">
        <v>73</v>
      </c>
      <c r="BW8" s="71">
        <v>72.099999999999994</v>
      </c>
      <c r="BX8" s="71">
        <v>72.900000000000006</v>
      </c>
      <c r="BY8" s="71">
        <v>74.7</v>
      </c>
      <c r="BZ8" s="72">
        <v>48141</v>
      </c>
      <c r="CA8" s="72">
        <v>50419</v>
      </c>
      <c r="CB8" s="72">
        <v>48705</v>
      </c>
      <c r="CC8" s="72">
        <v>49956</v>
      </c>
      <c r="CD8" s="72">
        <v>49974</v>
      </c>
      <c r="CE8" s="72">
        <v>45085</v>
      </c>
      <c r="CF8" s="72">
        <v>44825</v>
      </c>
      <c r="CG8" s="72">
        <v>45494</v>
      </c>
      <c r="CH8" s="72">
        <v>47924</v>
      </c>
      <c r="CI8" s="72">
        <v>48807</v>
      </c>
      <c r="CJ8" s="71">
        <v>53621</v>
      </c>
      <c r="CK8" s="72">
        <v>16538</v>
      </c>
      <c r="CL8" s="72">
        <v>16511</v>
      </c>
      <c r="CM8" s="72">
        <v>17941</v>
      </c>
      <c r="CN8" s="72">
        <v>18849</v>
      </c>
      <c r="CO8" s="72">
        <v>19354</v>
      </c>
      <c r="CP8" s="72">
        <v>11881</v>
      </c>
      <c r="CQ8" s="72">
        <v>12023</v>
      </c>
      <c r="CR8" s="72">
        <v>12309</v>
      </c>
      <c r="CS8" s="72">
        <v>12502</v>
      </c>
      <c r="CT8" s="72">
        <v>12970</v>
      </c>
      <c r="CU8" s="71">
        <v>15586</v>
      </c>
      <c r="CV8" s="72">
        <v>50.1</v>
      </c>
      <c r="CW8" s="72">
        <v>53.5</v>
      </c>
      <c r="CX8" s="72">
        <v>52.8</v>
      </c>
      <c r="CY8" s="72">
        <v>51.7</v>
      </c>
      <c r="CZ8" s="72">
        <v>54.2</v>
      </c>
      <c r="DA8" s="72">
        <v>58.3</v>
      </c>
      <c r="DB8" s="72">
        <v>59.7</v>
      </c>
      <c r="DC8" s="72">
        <v>59</v>
      </c>
      <c r="DD8" s="72">
        <v>59.4</v>
      </c>
      <c r="DE8" s="72">
        <v>59.9</v>
      </c>
      <c r="DF8" s="72">
        <v>54.6</v>
      </c>
      <c r="DG8" s="72">
        <v>28.3</v>
      </c>
      <c r="DH8" s="72">
        <v>25.7</v>
      </c>
      <c r="DI8" s="72">
        <v>26.2</v>
      </c>
      <c r="DJ8" s="72">
        <v>26.2</v>
      </c>
      <c r="DK8" s="72">
        <v>26</v>
      </c>
      <c r="DL8" s="72">
        <v>22</v>
      </c>
      <c r="DM8" s="72">
        <v>20.9</v>
      </c>
      <c r="DN8" s="72">
        <v>20.7</v>
      </c>
      <c r="DO8" s="72">
        <v>20.6</v>
      </c>
      <c r="DP8" s="72">
        <v>20.5</v>
      </c>
      <c r="DQ8" s="72">
        <v>25</v>
      </c>
      <c r="DR8" s="71">
        <v>47.7</v>
      </c>
      <c r="DS8" s="71">
        <v>47.4</v>
      </c>
      <c r="DT8" s="71">
        <v>49.5</v>
      </c>
      <c r="DU8" s="71">
        <v>53.9</v>
      </c>
      <c r="DV8" s="71">
        <v>57.4</v>
      </c>
      <c r="DW8" s="71">
        <v>48.1</v>
      </c>
      <c r="DX8" s="71">
        <v>44.7</v>
      </c>
      <c r="DY8" s="71">
        <v>46.9</v>
      </c>
      <c r="DZ8" s="71">
        <v>48.6</v>
      </c>
      <c r="EA8" s="71">
        <v>50.8</v>
      </c>
      <c r="EB8" s="71">
        <v>53.5</v>
      </c>
      <c r="EC8" s="71">
        <v>66.8</v>
      </c>
      <c r="ED8" s="71">
        <v>63.5</v>
      </c>
      <c r="EE8" s="71">
        <v>62.7</v>
      </c>
      <c r="EF8" s="71">
        <v>68.599999999999994</v>
      </c>
      <c r="EG8" s="71">
        <v>71.900000000000006</v>
      </c>
      <c r="EH8" s="71">
        <v>66.5</v>
      </c>
      <c r="EI8" s="71">
        <v>64.2</v>
      </c>
      <c r="EJ8" s="71">
        <v>67.3</v>
      </c>
      <c r="EK8" s="71">
        <v>70.099999999999994</v>
      </c>
      <c r="EL8" s="71">
        <v>72.599999999999994</v>
      </c>
      <c r="EM8" s="71">
        <v>70</v>
      </c>
      <c r="EN8" s="72">
        <v>19615370</v>
      </c>
      <c r="EO8" s="72">
        <v>21762000</v>
      </c>
      <c r="EP8" s="72">
        <v>22939020</v>
      </c>
      <c r="EQ8" s="72">
        <v>23029878</v>
      </c>
      <c r="ER8" s="72">
        <v>23555945</v>
      </c>
      <c r="ES8" s="72">
        <v>39301664</v>
      </c>
      <c r="ET8" s="72">
        <v>41260555</v>
      </c>
      <c r="EU8" s="72">
        <v>41975086</v>
      </c>
      <c r="EV8" s="72">
        <v>43785070</v>
      </c>
      <c r="EW8" s="72">
        <v>44436827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167</v>
      </c>
      <c r="C10" s="77" t="s">
        <v>168</v>
      </c>
      <c r="D10" s="77" t="s">
        <v>169</v>
      </c>
      <c r="E10" s="77" t="s">
        <v>170</v>
      </c>
      <c r="F10" s="77" t="s">
        <v>171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2021-01-15T03:02:38Z</cp:lastPrinted>
  <dcterms:created xsi:type="dcterms:W3CDTF">2020-12-15T03:59:09Z</dcterms:created>
  <dcterms:modified xsi:type="dcterms:W3CDTF">2021-02-25T00:17:44Z</dcterms:modified>
  <cp:category/>
</cp:coreProperties>
</file>