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3_いちき串木野市\"/>
    </mc:Choice>
  </mc:AlternateContent>
  <workbookProtection workbookAlgorithmName="SHA-512" workbookHashValue="dMEfVdpCTE8StBbvfjBtSYCH+ZT2YA0BKufpkT5FFAW5MAW2kZgXkueoVCq/qx0HGprkeiVTwmch9q3N7hTZTA==" workbookSaltValue="IK4+H60uPBjwOjyhL347H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<sst xmlns="http://schemas.openxmlformats.org/spreadsheetml/2006/main" count="228" uniqueCount="114">
  <si>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</si>
  <si>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</si>
  <si>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</si>
  <si>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</si>
  <si>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</si>
  <si>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</si>
  <si>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</si>
  <si>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</si>
  <si>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</si>
  <si>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</si>
  <si>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</si>
  <si>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</si>
  <si>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</si>
  <si>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</si>
  <si>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</si>
  <si>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</si>
  <si>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</si>
  <si>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</si>
  <si>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</si>
  <si>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</si>
  <si>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</si>
  <si>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</si>
  <si>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</si>
  <si>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</si>
  <si>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</si>
  <si>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</si>
  <si>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</si>
  <si>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</si>
  <si>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</si>
  <si>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</si>
  <si>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</si>
  <si>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</si>
  <si>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</si>
  <si>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</si>
  <si>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</si>
  <si>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</si>
  <si>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</si>
  <si>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</si>
  <si>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</si>
  <si>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</si>
  <si>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</si>
  <si>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</si>
  <si>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</si>
  <si>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</si>
  <si>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</si>
  <si>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</si>
  <si>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</si>
  <si>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</si>
  <si>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</si>
  <si>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</si>
  <si>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</si>
  <si>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</si>
  <si>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</si>
  <si>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</si>
  <si>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</si>
  <si>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</si>
  <si>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</si>
  <si>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</si>
  <si>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</si>
  <si>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</si>
  <si>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</si>
  <si>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</si>
  <si>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</si>
  <si>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</si>
  <si>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</si>
  <si>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</si>
  <si>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</si>
  <si>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</si>
  <si>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</si>
  <si>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</si>
  <si>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</si>
  <si>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</si>
  <si>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</si>
  <si>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</si>
  <si>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</si>
  <si>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</si>
  <si>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</si>
  <si>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</si>
  <si>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</si>
  <si>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</si>
  <si>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</si>
  <si>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</si>
  <si>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</si>
  <si>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</si>
  <si>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</si>
  <si>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</si>
  <si>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</si>
  <si>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</si>
  <si>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</si>
  <si>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</si>
  <si>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</si>
  <si>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</si>
  <si>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</si>
  <si>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</si>
  <si>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</si>
  <si>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</si>
  <si>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</si>
  <si>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</si>
  <si>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</si>
  <si>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</si>
  <si>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</si>
  <si>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</si>
  <si>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</si>
  <si>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</si>
  <si>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</si>
  <si>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</si>
  <si>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</si>
  <si>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</si>
  <si>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</si>
  <si>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</si>
  <si>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</si>
  <si>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H29年度の上水道事業と簡易水道事業の統合後、人口減少等の影響により赤字決算となっていたころから、R01年度より料金改定の実施、隔月検針を導入し経費削減を行った。今後も健全な運営が出来るよう努めていく。
　管路経年化率が高いため、更に管路の更新投資を増やし、管路更新のスピードアップに努める必要がある。
　施設の耐震化、簡易水道統合後の経営の安定化の為に、「水道ビジョン」、「経営戦略」により、経営基盤の強化に努めていく。</t>
    <rPh sb="82" eb="84">
      <t>コンゴ</t>
    </rPh>
    <phoneticPr fontId="4"/>
  </si>
  <si>
    <t>①有形固定資産原価償却率
　簡易水道事業を統合したことの影響で比率が低下している。老朽化は少しずつ進んでいくので、長期的な資金計画等により将来の施設更新に備える必要がある。
②管路経年化率
　管路経年比率が高く老朽化が進んでいるため、今後、年次的に更新に努める。
③管路更新率
　管路更新については、耐震化計画、水道ビジョン等を基に積極的な更新を行っている。今後も計画的に配水管等の更新に努めていく。</t>
    <rPh sb="166" eb="169">
      <t>セッキョクテキ</t>
    </rPh>
    <rPh sb="170" eb="172">
      <t>コウシン</t>
    </rPh>
    <rPh sb="173" eb="174">
      <t>オコナ</t>
    </rPh>
    <rPh sb="179" eb="181">
      <t>コンゴ</t>
    </rPh>
    <phoneticPr fontId="4"/>
  </si>
  <si>
    <t>①経常収支比率
　R01年度に料金改定の実施、隔月検針の導入等の経費削減を行ったことから、経常収支比率は上昇している。今後も経営内容の見直しを進め健全経営に努めていく。
③流動比率
　1年以内に返済する起債償還金はR4年度まで増加することから比率が悪化するが、それ以降は改善していくものと見込まれる。
④企業債残高対給水収益比率
　近年拡張事業等の大規模な事業実施による借入が増加。またH29年度の簡易水道事業を統合したことの影響で高い比率となっている。今後、企業債残高はR4年度をピークに減少していく見込みである。
⑤料金回収率
　H28年度までは常に100％を上回っていたが、H29年度に簡易水道事業を統合したことの影響で100％を切ることとなった。人口減少等により料金収入が減少傾向にあった。R01年度に料金の改定を実施し改善されているが、今後も料金回収率の向上に努める。
⑥給水原価
　類似団体より下回っているが、簡易水道事業を統合したことの影響で原価が上昇している。近年の大規模事業実施により、借入利息や減価償却費が増えるので、今後、維持管理費の削減に努める必要がある。
⑦施設利用率
　簡易水道事業を統合したことの影響で利用率が大幅に上昇したが、施設の利用状況を見直し効率化を図ったことにより改善傾向にある。今後も規模等について検討し、適切な利用を図っていく。
⑧有収率
　高い水準で推移している。引き続き、施設の適正な稼動や漏水対応などに努める。</t>
    <rPh sb="20" eb="22">
      <t>ジッシ</t>
    </rPh>
    <rPh sb="28" eb="30">
      <t>ドウニュウ</t>
    </rPh>
    <rPh sb="30" eb="31">
      <t>トウ</t>
    </rPh>
    <rPh sb="52" eb="54">
      <t>ジョウショウ</t>
    </rPh>
    <rPh sb="59" eb="61">
      <t>コンゴ</t>
    </rPh>
    <rPh sb="62" eb="64">
      <t>ケイエイ</t>
    </rPh>
    <rPh sb="64" eb="66">
      <t>ナイヨウ</t>
    </rPh>
    <rPh sb="67" eb="69">
      <t>ミナオ</t>
    </rPh>
    <rPh sb="71" eb="72">
      <t>スス</t>
    </rPh>
    <rPh sb="373" eb="375">
      <t>コンゴ</t>
    </rPh>
    <rPh sb="376" eb="378">
      <t>リョウキン</t>
    </rPh>
    <rPh sb="378" eb="381">
      <t>カイシュウリツ</t>
    </rPh>
    <rPh sb="382" eb="384">
      <t>コウジョウ</t>
    </rPh>
    <rPh sb="385" eb="386">
      <t>ツト</t>
    </rPh>
    <rPh sb="532" eb="534">
      <t>リヨウ</t>
    </rPh>
    <rPh sb="534" eb="536">
      <t>ジョウキョウ</t>
    </rPh>
    <rPh sb="537" eb="539">
      <t>ミナオ</t>
    </rPh>
    <rPh sb="540" eb="543">
      <t>コウリツカ</t>
    </rPh>
    <rPh sb="544" eb="545">
      <t>ハカ</t>
    </rPh>
    <rPh sb="552" eb="554">
      <t>カイゼン</t>
    </rPh>
    <rPh sb="554" eb="556">
      <t>ケイコウ</t>
    </rPh>
    <rPh sb="560" eb="56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</si>
</sst>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0.75</c:v>
                </c:pt>
                <c:pt idx="1">
                  <c:v>0.67</c:v>
                </c:pt>
                <c:pt idx="2">
                  <c:v>0.59</c:v>
                </c:pt>
                <c:pt idx="3">
                  <c:v>0.92</c:v>
                </c:pt>
                <c:pt idx="4">
                  <c:v>2.2000000000000002</c:v>
                </c:pt>
              </c:numCache>
            </c:numRef>
          </c:val>
          <c:extLst>
            <c:ext xmlns:c16="http://schemas.microsoft.com/office/drawing/2014/chart" uri="{C3380CC4-5D6E-409C-BE32-E72D297353CC}">
              <c16:uniqueId val="{00000000-3E41-4B5E-8D7A-D23FFC6969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3E41-4B5E-8D7A-D23FFC6969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55.14</c:v>
                </c:pt>
                <c:pt idx="1">
                  <c:v>54.22</c:v>
                </c:pt>
                <c:pt idx="2">
                  <c:v>64.44</c:v>
                </c:pt>
                <c:pt idx="3">
                  <c:v>62.68</c:v>
                </c:pt>
                <c:pt idx="4">
                  <c:v>56.69</c:v>
                </c:pt>
              </c:numCache>
            </c:numRef>
          </c:val>
          <c:extLst>
            <c:ext xmlns:c16="http://schemas.microsoft.com/office/drawing/2014/chart" uri="{C3380CC4-5D6E-409C-BE32-E72D297353CC}">
              <c16:uniqueId val="{00000000-D324-4B57-8B9A-C83414E245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D324-4B57-8B9A-C83414E245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90.1</c:v>
                </c:pt>
                <c:pt idx="1">
                  <c:v>90.3</c:v>
                </c:pt>
                <c:pt idx="2">
                  <c:v>89.89</c:v>
                </c:pt>
                <c:pt idx="3">
                  <c:v>90.25</c:v>
                </c:pt>
                <c:pt idx="4">
                  <c:v>89.55</c:v>
                </c:pt>
              </c:numCache>
            </c:numRef>
          </c:val>
          <c:extLst>
            <c:ext xmlns:c16="http://schemas.microsoft.com/office/drawing/2014/chart" uri="{C3380CC4-5D6E-409C-BE32-E72D297353CC}">
              <c16:uniqueId val="{00000000-C90A-42BE-9B2C-80C5C973AB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C90A-42BE-9B2C-80C5C973AB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102.94</c:v>
                </c:pt>
                <c:pt idx="1">
                  <c:v>102.83</c:v>
                </c:pt>
                <c:pt idx="2">
                  <c:v>95.9</c:v>
                </c:pt>
                <c:pt idx="3">
                  <c:v>93.41</c:v>
                </c:pt>
                <c:pt idx="4">
                  <c:v>101.52</c:v>
                </c:pt>
              </c:numCache>
            </c:numRef>
          </c:val>
          <c:extLst>
            <c:ext xmlns:c16="http://schemas.microsoft.com/office/drawing/2014/chart" uri="{C3380CC4-5D6E-409C-BE32-E72D297353CC}">
              <c16:uniqueId val="{00000000-1B73-4F31-BB9D-23A0ABCE7C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1B73-4F31-BB9D-23A0ABCE7C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51.25</c:v>
                </c:pt>
                <c:pt idx="1">
                  <c:v>52.98</c:v>
                </c:pt>
                <c:pt idx="2">
                  <c:v>40.049999999999997</c:v>
                </c:pt>
                <c:pt idx="3">
                  <c:v>41.9</c:v>
                </c:pt>
                <c:pt idx="4">
                  <c:v>43.52</c:v>
                </c:pt>
              </c:numCache>
            </c:numRef>
          </c:val>
          <c:extLst>
            <c:ext xmlns:c16="http://schemas.microsoft.com/office/drawing/2014/chart" uri="{C3380CC4-5D6E-409C-BE32-E72D297353CC}">
              <c16:uniqueId val="{00000000-FACE-4B87-8983-F21B237240F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FACE-4B87-8983-F21B237240F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19.420000000000002</c:v>
                </c:pt>
                <c:pt idx="1">
                  <c:v>23.47</c:v>
                </c:pt>
                <c:pt idx="2">
                  <c:v>19.5</c:v>
                </c:pt>
                <c:pt idx="3">
                  <c:v>23.09</c:v>
                </c:pt>
                <c:pt idx="4">
                  <c:v>22.09</c:v>
                </c:pt>
              </c:numCache>
            </c:numRef>
          </c:val>
          <c:extLst>
            <c:ext xmlns:c16="http://schemas.microsoft.com/office/drawing/2014/chart" uri="{C3380CC4-5D6E-409C-BE32-E72D297353CC}">
              <c16:uniqueId val="{00000000-8127-4F03-9B69-4AEC5BA52B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8127-4F03-9B69-4AEC5BA52B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C7-4AAA-A976-C1DD7F2FCB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3BC7-4AAA-A976-C1DD7F2FCB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341.82</c:v>
                </c:pt>
                <c:pt idx="1">
                  <c:v>332.49</c:v>
                </c:pt>
                <c:pt idx="2">
                  <c:v>242.05</c:v>
                </c:pt>
                <c:pt idx="3">
                  <c:v>256.33999999999997</c:v>
                </c:pt>
                <c:pt idx="4">
                  <c:v>269.76</c:v>
                </c:pt>
              </c:numCache>
            </c:numRef>
          </c:val>
          <c:extLst>
            <c:ext xmlns:c16="http://schemas.microsoft.com/office/drawing/2014/chart" uri="{C3380CC4-5D6E-409C-BE32-E72D297353CC}">
              <c16:uniqueId val="{00000000-2F10-4523-975E-FBB59C4870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2F10-4523-975E-FBB59C4870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683.56</c:v>
                </c:pt>
                <c:pt idx="1">
                  <c:v>674.15</c:v>
                </c:pt>
                <c:pt idx="2">
                  <c:v>814.83</c:v>
                </c:pt>
                <c:pt idx="3">
                  <c:v>833.98</c:v>
                </c:pt>
                <c:pt idx="4">
                  <c:v>787.47</c:v>
                </c:pt>
              </c:numCache>
            </c:numRef>
          </c:val>
          <c:extLst>
            <c:ext xmlns:c16="http://schemas.microsoft.com/office/drawing/2014/chart" uri="{C3380CC4-5D6E-409C-BE32-E72D297353CC}">
              <c16:uniqueId val="{00000000-CE42-45C2-B87A-CD1058F89F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CE42-45C2-B87A-CD1058F89F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101.09</c:v>
                </c:pt>
                <c:pt idx="1">
                  <c:v>100.93</c:v>
                </c:pt>
                <c:pt idx="2">
                  <c:v>91.2</c:v>
                </c:pt>
                <c:pt idx="3">
                  <c:v>88.86</c:v>
                </c:pt>
                <c:pt idx="4">
                  <c:v>96.5</c:v>
                </c:pt>
              </c:numCache>
            </c:numRef>
          </c:val>
          <c:extLst>
            <c:ext xmlns:c16="http://schemas.microsoft.com/office/drawing/2014/chart" uri="{C3380CC4-5D6E-409C-BE32-E72D297353CC}">
              <c16:uniqueId val="{00000000-9104-424E-8B56-DDE724C8D5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9104-424E-8B56-DDE724C8D5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124.84</c:v>
                </c:pt>
                <c:pt idx="1">
                  <c:v>124.3</c:v>
                </c:pt>
                <c:pt idx="2">
                  <c:v>137.81</c:v>
                </c:pt>
                <c:pt idx="3">
                  <c:v>140.88</c:v>
                </c:pt>
                <c:pt idx="4">
                  <c:v>151.51</c:v>
                </c:pt>
              </c:numCache>
            </c:numRef>
          </c:val>
          <c:extLst>
            <c:ext xmlns:c16="http://schemas.microsoft.com/office/drawing/2014/chart" uri="{C3380CC4-5D6E-409C-BE32-E72D297353CC}">
              <c16:uniqueId val="{00000000-CA9B-4DB4-B5FE-5B9EC60987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CA9B-4DB4-B5FE-5B9EC60987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鹿児島県　いちき串木野市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27725</v>
      </c>
      <c r="AM8" s="74"/>
      <c r="AN8" s="74"/>
      <c r="AO8" s="74"/>
      <c r="AP8" s="74"/>
      <c r="AQ8" s="74"/>
      <c r="AR8" s="74"/>
      <c r="AS8" s="74"/>
      <c r="AT8" s="70">
        <f>データ!$S$6</f>
        <v>112.29</v>
      </c>
      <c r="AU8" s="71"/>
      <c r="AV8" s="71"/>
      <c r="AW8" s="71"/>
      <c r="AX8" s="71"/>
      <c r="AY8" s="71"/>
      <c r="AZ8" s="71"/>
      <c r="BA8" s="71"/>
      <c r="BB8" s="73">
        <f>データ!$T$6</f>
        <v>246.91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39.549999999999997</v>
      </c>
      <c r="J10" s="71"/>
      <c r="K10" s="71"/>
      <c r="L10" s="71"/>
      <c r="M10" s="71"/>
      <c r="N10" s="71"/>
      <c r="O10" s="72"/>
      <c r="P10" s="73">
        <f>データ!$P$6</f>
        <v>97.71</v>
      </c>
      <c r="Q10" s="73"/>
      <c r="R10" s="73"/>
      <c r="S10" s="73"/>
      <c r="T10" s="73"/>
      <c r="U10" s="73"/>
      <c r="V10" s="73"/>
      <c r="W10" s="74">
        <f>データ!$Q$6</f>
        <v>2420</v>
      </c>
      <c r="X10" s="74"/>
      <c r="Y10" s="74"/>
      <c r="Z10" s="74"/>
      <c r="AA10" s="74"/>
      <c r="AB10" s="74"/>
      <c r="AC10" s="74"/>
      <c r="AD10" s="2"/>
      <c r="AE10" s="2"/>
      <c r="AF10" s="2"/>
      <c r="AG10" s="2"/>
      <c r="AH10" s="4"/>
      <c r="AI10" s="4"/>
      <c r="AJ10" s="4"/>
      <c r="AK10" s="4"/>
      <c r="AL10" s="74">
        <f>データ!$U$6</f>
        <v>26844</v>
      </c>
      <c r="AM10" s="74"/>
      <c r="AN10" s="74"/>
      <c r="AO10" s="74"/>
      <c r="AP10" s="74"/>
      <c r="AQ10" s="74"/>
      <c r="AR10" s="74"/>
      <c r="AS10" s="74"/>
      <c r="AT10" s="70">
        <f>データ!$V$6</f>
        <v>38.700000000000003</v>
      </c>
      <c r="AU10" s="71"/>
      <c r="AV10" s="71"/>
      <c r="AW10" s="71"/>
      <c r="AX10" s="71"/>
      <c r="AY10" s="71"/>
      <c r="AZ10" s="71"/>
      <c r="BA10" s="71"/>
      <c r="BB10" s="73">
        <f>データ!$W$6</f>
        <v>693.64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RDjuVe5nUOnBw4aLA87wSRxyrI+DKzVUOXxl0YR7QR47Hk0FaNTmtCmMNDMplJ07XnaJmAC97FrYM/178TZ6A==" saltValue="NdtGZgyBwb0/Hqyfc2qx9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462195</v>
      </c>
      <c r="D6" s="34">
        <f t="shared" si="3"/>
        <v>46</v>
      </c>
      <c r="E6" s="34">
        <f t="shared" si="3"/>
        <v>1</v>
      </c>
      <c r="F6" s="34">
        <f t="shared" si="3"/>
        <v>0</v>
      </c>
      <c r="G6" s="34">
        <f t="shared" si="3"/>
        <v>1</v>
      </c>
      <c r="H6" s="34" t="str">
        <f t="shared" si="3"/>
        <v>鹿児島県　いちき串木野市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39.549999999999997</v>
      </c>
      <c r="P6" s="35">
        <f t="shared" si="3"/>
        <v>97.71</v>
      </c>
      <c r="Q6" s="35">
        <f t="shared" si="3"/>
        <v>2420</v>
      </c>
      <c r="R6" s="35">
        <f t="shared" si="3"/>
        <v>27725</v>
      </c>
      <c r="S6" s="35">
        <f t="shared" si="3"/>
        <v>112.29</v>
      </c>
      <c r="T6" s="35">
        <f t="shared" si="3"/>
        <v>246.91</v>
      </c>
      <c r="U6" s="35">
        <f t="shared" si="3"/>
        <v>26844</v>
      </c>
      <c r="V6" s="35">
        <f t="shared" si="3"/>
        <v>38.700000000000003</v>
      </c>
      <c r="W6" s="35">
        <f t="shared" si="3"/>
        <v>693.64</v>
      </c>
      <c r="X6" s="36">
        <f>IF(X7="",NA(),X7)</f>
        <v>102.94</v>
      </c>
      <c r="Y6" s="36">
        <f t="shared" ref="Y6:AG6" si="4">IF(Y7="",NA(),Y7)</f>
        <v>102.83</v>
      </c>
      <c r="Z6" s="36">
        <f t="shared" si="4"/>
        <v>95.9</v>
      </c>
      <c r="AA6" s="36">
        <f t="shared" si="4"/>
        <v>93.41</v>
      </c>
      <c r="AB6" s="36">
        <f t="shared" si="4"/>
        <v>101.52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341.82</v>
      </c>
      <c r="AU6" s="36">
        <f t="shared" ref="AU6:BC6" si="6">IF(AU7="",NA(),AU7)</f>
        <v>332.49</v>
      </c>
      <c r="AV6" s="36">
        <f t="shared" si="6"/>
        <v>242.05</v>
      </c>
      <c r="AW6" s="36">
        <f t="shared" si="6"/>
        <v>256.33999999999997</v>
      </c>
      <c r="AX6" s="36">
        <f t="shared" si="6"/>
        <v>269.76</v>
      </c>
      <c r="AY6" s="36">
        <f t="shared" si="6"/>
        <v>391.54</v>
      </c>
      <c r="AZ6" s="36">
        <f t="shared" si="6"/>
        <v>384.34</v>
      </c>
      <c r="BA6" s="36">
        <f t="shared" si="6"/>
        <v>359.47</v>
      </c>
      <c r="BB6" s="36">
        <f t="shared" si="6"/>
        <v>369.69</v>
      </c>
      <c r="BC6" s="36">
        <f t="shared" si="6"/>
        <v>379.08</v>
      </c>
      <c r="BD6" s="35" t="str">
        <f>IF(BD7="","",IF(BD7="-","【-】","【"&amp;SUBSTITUTE(TEXT(BD7,"#,##0.00"),"-","△")&amp;"】"))</f>
        <v>【264.97】</v>
      </c>
      <c r="BE6" s="36">
        <f>IF(BE7="",NA(),BE7)</f>
        <v>683.56</v>
      </c>
      <c r="BF6" s="36">
        <f t="shared" ref="BF6:BN6" si="7">IF(BF7="",NA(),BF7)</f>
        <v>674.15</v>
      </c>
      <c r="BG6" s="36">
        <f t="shared" si="7"/>
        <v>814.83</v>
      </c>
      <c r="BH6" s="36">
        <f t="shared" si="7"/>
        <v>833.98</v>
      </c>
      <c r="BI6" s="36">
        <f t="shared" si="7"/>
        <v>787.47</v>
      </c>
      <c r="BJ6" s="36">
        <f t="shared" si="7"/>
        <v>386.97</v>
      </c>
      <c r="BK6" s="36">
        <f t="shared" si="7"/>
        <v>380.58</v>
      </c>
      <c r="BL6" s="36">
        <f t="shared" si="7"/>
        <v>401.79</v>
      </c>
      <c r="BM6" s="36">
        <f t="shared" si="7"/>
        <v>402.99</v>
      </c>
      <c r="BN6" s="36">
        <f t="shared" si="7"/>
        <v>398.98</v>
      </c>
      <c r="BO6" s="35" t="str">
        <f>IF(BO7="","",IF(BO7="-","【-】","【"&amp;SUBSTITUTE(TEXT(BO7,"#,##0.00"),"-","△")&amp;"】"))</f>
        <v>【266.61】</v>
      </c>
      <c r="BP6" s="36">
        <f>IF(BP7="",NA(),BP7)</f>
        <v>101.09</v>
      </c>
      <c r="BQ6" s="36">
        <f t="shared" ref="BQ6:BY6" si="8">IF(BQ7="",NA(),BQ7)</f>
        <v>100.93</v>
      </c>
      <c r="BR6" s="36">
        <f t="shared" si="8"/>
        <v>91.2</v>
      </c>
      <c r="BS6" s="36">
        <f t="shared" si="8"/>
        <v>88.86</v>
      </c>
      <c r="BT6" s="36">
        <f t="shared" si="8"/>
        <v>96.5</v>
      </c>
      <c r="BU6" s="36">
        <f t="shared" si="8"/>
        <v>101.72</v>
      </c>
      <c r="BV6" s="36">
        <f t="shared" si="8"/>
        <v>102.38</v>
      </c>
      <c r="BW6" s="36">
        <f t="shared" si="8"/>
        <v>100.12</v>
      </c>
      <c r="BX6" s="36">
        <f t="shared" si="8"/>
        <v>98.66</v>
      </c>
      <c r="BY6" s="36">
        <f t="shared" si="8"/>
        <v>98.64</v>
      </c>
      <c r="BZ6" s="35" t="str">
        <f>IF(BZ7="","",IF(BZ7="-","【-】","【"&amp;SUBSTITUTE(TEXT(BZ7,"#,##0.00"),"-","△")&amp;"】"))</f>
        <v>【103.24】</v>
      </c>
      <c r="CA6" s="36">
        <f>IF(CA7="",NA(),CA7)</f>
        <v>124.84</v>
      </c>
      <c r="CB6" s="36">
        <f t="shared" ref="CB6:CJ6" si="9">IF(CB7="",NA(),CB7)</f>
        <v>124.3</v>
      </c>
      <c r="CC6" s="36">
        <f t="shared" si="9"/>
        <v>137.81</v>
      </c>
      <c r="CD6" s="36">
        <f t="shared" si="9"/>
        <v>140.88</v>
      </c>
      <c r="CE6" s="36">
        <f t="shared" si="9"/>
        <v>151.51</v>
      </c>
      <c r="CF6" s="36">
        <f t="shared" si="9"/>
        <v>168.2</v>
      </c>
      <c r="CG6" s="36">
        <f t="shared" si="9"/>
        <v>168.67</v>
      </c>
      <c r="CH6" s="36">
        <f t="shared" si="9"/>
        <v>174.97</v>
      </c>
      <c r="CI6" s="36">
        <f t="shared" si="9"/>
        <v>178.59</v>
      </c>
      <c r="CJ6" s="36">
        <f t="shared" si="9"/>
        <v>178.92</v>
      </c>
      <c r="CK6" s="35" t="str">
        <f>IF(CK7="","",IF(CK7="-","【-】","【"&amp;SUBSTITUTE(TEXT(CK7,"#,##0.00"),"-","△")&amp;"】"))</f>
        <v>【168.38】</v>
      </c>
      <c r="CL6" s="36">
        <f>IF(CL7="",NA(),CL7)</f>
        <v>55.14</v>
      </c>
      <c r="CM6" s="36">
        <f t="shared" ref="CM6:CU6" si="10">IF(CM7="",NA(),CM7)</f>
        <v>54.22</v>
      </c>
      <c r="CN6" s="36">
        <f t="shared" si="10"/>
        <v>64.44</v>
      </c>
      <c r="CO6" s="36">
        <f t="shared" si="10"/>
        <v>62.68</v>
      </c>
      <c r="CP6" s="36">
        <f t="shared" si="10"/>
        <v>56.69</v>
      </c>
      <c r="CQ6" s="36">
        <f t="shared" si="10"/>
        <v>54.77</v>
      </c>
      <c r="CR6" s="36">
        <f t="shared" si="10"/>
        <v>54.92</v>
      </c>
      <c r="CS6" s="36">
        <f t="shared" si="10"/>
        <v>55.63</v>
      </c>
      <c r="CT6" s="36">
        <f t="shared" si="10"/>
        <v>55.03</v>
      </c>
      <c r="CU6" s="36">
        <f t="shared" si="10"/>
        <v>55.14</v>
      </c>
      <c r="CV6" s="35" t="str">
        <f>IF(CV7="","",IF(CV7="-","【-】","【"&amp;SUBSTITUTE(TEXT(CV7,"#,##0.00"),"-","△")&amp;"】"))</f>
        <v>【60.00】</v>
      </c>
      <c r="CW6" s="36">
        <f>IF(CW7="",NA(),CW7)</f>
        <v>90.1</v>
      </c>
      <c r="CX6" s="36">
        <f t="shared" ref="CX6:DF6" si="11">IF(CX7="",NA(),CX7)</f>
        <v>90.3</v>
      </c>
      <c r="CY6" s="36">
        <f t="shared" si="11"/>
        <v>89.89</v>
      </c>
      <c r="CZ6" s="36">
        <f t="shared" si="11"/>
        <v>90.25</v>
      </c>
      <c r="DA6" s="36">
        <f t="shared" si="11"/>
        <v>89.55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51.25</v>
      </c>
      <c r="DI6" s="36">
        <f t="shared" ref="DI6:DQ6" si="12">IF(DI7="",NA(),DI7)</f>
        <v>52.98</v>
      </c>
      <c r="DJ6" s="36">
        <f t="shared" si="12"/>
        <v>40.049999999999997</v>
      </c>
      <c r="DK6" s="36">
        <f t="shared" si="12"/>
        <v>41.9</v>
      </c>
      <c r="DL6" s="36">
        <f t="shared" si="12"/>
        <v>43.52</v>
      </c>
      <c r="DM6" s="36">
        <f t="shared" si="12"/>
        <v>47.46</v>
      </c>
      <c r="DN6" s="36">
        <f t="shared" si="12"/>
        <v>48.49</v>
      </c>
      <c r="DO6" s="36">
        <f t="shared" si="12"/>
        <v>48.05</v>
      </c>
      <c r="DP6" s="36">
        <f t="shared" si="12"/>
        <v>48.87</v>
      </c>
      <c r="DQ6" s="36">
        <f t="shared" si="12"/>
        <v>49.92</v>
      </c>
      <c r="DR6" s="35" t="str">
        <f>IF(DR7="","",IF(DR7="-","【-】","【"&amp;SUBSTITUTE(TEXT(DR7,"#,##0.00"),"-","△")&amp;"】"))</f>
        <v>【49.59】</v>
      </c>
      <c r="DS6" s="36">
        <f>IF(DS7="",NA(),DS7)</f>
        <v>19.420000000000002</v>
      </c>
      <c r="DT6" s="36">
        <f t="shared" ref="DT6:EB6" si="13">IF(DT7="",NA(),DT7)</f>
        <v>23.47</v>
      </c>
      <c r="DU6" s="36">
        <f t="shared" si="13"/>
        <v>19.5</v>
      </c>
      <c r="DV6" s="36">
        <f t="shared" si="13"/>
        <v>23.09</v>
      </c>
      <c r="DW6" s="36">
        <f t="shared" si="13"/>
        <v>22.09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0.75</v>
      </c>
      <c r="EE6" s="36">
        <f t="shared" ref="EE6:EM6" si="14">IF(EE7="",NA(),EE7)</f>
        <v>0.67</v>
      </c>
      <c r="EF6" s="36">
        <f t="shared" si="14"/>
        <v>0.59</v>
      </c>
      <c r="EG6" s="36">
        <f t="shared" si="14"/>
        <v>0.92</v>
      </c>
      <c r="EH6" s="36">
        <f t="shared" si="14"/>
        <v>2.2000000000000002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462195</v>
      </c>
      <c r="D7" s="38">
        <v>46</v>
      </c>
      <c r="E7" s="38">
        <v>1</v>
      </c>
      <c r="F7" s="38">
        <v>0</v>
      </c>
      <c r="G7" s="38">
        <v>1</v>
      </c>
      <c r="H7" s="38" t="s">
        <v>93</v>
      </c>
      <c r="I7" s="38" t="s">
        <v>94</v>
      </c>
      <c r="J7" s="38" t="s">
        <v>95</v>
      </c>
      <c r="K7" s="38" t="s">
        <v>96</v>
      </c>
      <c r="L7" s="38" t="s">
        <v>97</v>
      </c>
      <c r="M7" s="38" t="s">
        <v>98</v>
      </c>
      <c r="N7" s="39" t="s">
        <v>99</v>
      </c>
      <c r="O7" s="39">
        <v>39.549999999999997</v>
      </c>
      <c r="P7" s="39">
        <v>97.71</v>
      </c>
      <c r="Q7" s="39">
        <v>2420</v>
      </c>
      <c r="R7" s="39">
        <v>27725</v>
      </c>
      <c r="S7" s="39">
        <v>112.29</v>
      </c>
      <c r="T7" s="39">
        <v>246.91</v>
      </c>
      <c r="U7" s="39">
        <v>26844</v>
      </c>
      <c r="V7" s="39">
        <v>38.700000000000003</v>
      </c>
      <c r="W7" s="39">
        <v>693.64</v>
      </c>
      <c r="X7" s="39">
        <v>102.94</v>
      </c>
      <c r="Y7" s="39">
        <v>102.83</v>
      </c>
      <c r="Z7" s="39">
        <v>95.9</v>
      </c>
      <c r="AA7" s="39">
        <v>93.41</v>
      </c>
      <c r="AB7" s="39">
        <v>101.52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341.82</v>
      </c>
      <c r="AU7" s="39">
        <v>332.49</v>
      </c>
      <c r="AV7" s="39">
        <v>242.05</v>
      </c>
      <c r="AW7" s="39">
        <v>256.33999999999997</v>
      </c>
      <c r="AX7" s="39">
        <v>269.76</v>
      </c>
      <c r="AY7" s="39">
        <v>391.54</v>
      </c>
      <c r="AZ7" s="39">
        <v>384.34</v>
      </c>
      <c r="BA7" s="39">
        <v>359.47</v>
      </c>
      <c r="BB7" s="39">
        <v>369.69</v>
      </c>
      <c r="BC7" s="39">
        <v>379.08</v>
      </c>
      <c r="BD7" s="39">
        <v>264.97000000000003</v>
      </c>
      <c r="BE7" s="39">
        <v>683.56</v>
      </c>
      <c r="BF7" s="39">
        <v>674.15</v>
      </c>
      <c r="BG7" s="39">
        <v>814.83</v>
      </c>
      <c r="BH7" s="39">
        <v>833.98</v>
      </c>
      <c r="BI7" s="39">
        <v>787.47</v>
      </c>
      <c r="BJ7" s="39">
        <v>386.97</v>
      </c>
      <c r="BK7" s="39">
        <v>380.58</v>
      </c>
      <c r="BL7" s="39">
        <v>401.79</v>
      </c>
      <c r="BM7" s="39">
        <v>402.99</v>
      </c>
      <c r="BN7" s="39">
        <v>398.98</v>
      </c>
      <c r="BO7" s="39">
        <v>266.61</v>
      </c>
      <c r="BP7" s="39">
        <v>101.09</v>
      </c>
      <c r="BQ7" s="39">
        <v>100.93</v>
      </c>
      <c r="BR7" s="39">
        <v>91.2</v>
      </c>
      <c r="BS7" s="39">
        <v>88.86</v>
      </c>
      <c r="BT7" s="39">
        <v>96.5</v>
      </c>
      <c r="BU7" s="39">
        <v>101.72</v>
      </c>
      <c r="BV7" s="39">
        <v>102.38</v>
      </c>
      <c r="BW7" s="39">
        <v>100.12</v>
      </c>
      <c r="BX7" s="39">
        <v>98.66</v>
      </c>
      <c r="BY7" s="39">
        <v>98.64</v>
      </c>
      <c r="BZ7" s="39">
        <v>103.24</v>
      </c>
      <c r="CA7" s="39">
        <v>124.84</v>
      </c>
      <c r="CB7" s="39">
        <v>124.3</v>
      </c>
      <c r="CC7" s="39">
        <v>137.81</v>
      </c>
      <c r="CD7" s="39">
        <v>140.88</v>
      </c>
      <c r="CE7" s="39">
        <v>151.51</v>
      </c>
      <c r="CF7" s="39">
        <v>168.2</v>
      </c>
      <c r="CG7" s="39">
        <v>168.67</v>
      </c>
      <c r="CH7" s="39">
        <v>174.97</v>
      </c>
      <c r="CI7" s="39">
        <v>178.59</v>
      </c>
      <c r="CJ7" s="39">
        <v>178.92</v>
      </c>
      <c r="CK7" s="39">
        <v>168.38</v>
      </c>
      <c r="CL7" s="39">
        <v>55.14</v>
      </c>
      <c r="CM7" s="39">
        <v>54.22</v>
      </c>
      <c r="CN7" s="39">
        <v>64.44</v>
      </c>
      <c r="CO7" s="39">
        <v>62.68</v>
      </c>
      <c r="CP7" s="39">
        <v>56.69</v>
      </c>
      <c r="CQ7" s="39">
        <v>54.77</v>
      </c>
      <c r="CR7" s="39">
        <v>54.92</v>
      </c>
      <c r="CS7" s="39">
        <v>55.63</v>
      </c>
      <c r="CT7" s="39">
        <v>55.03</v>
      </c>
      <c r="CU7" s="39">
        <v>55.14</v>
      </c>
      <c r="CV7" s="39">
        <v>60</v>
      </c>
      <c r="CW7" s="39">
        <v>90.1</v>
      </c>
      <c r="CX7" s="39">
        <v>90.3</v>
      </c>
      <c r="CY7" s="39">
        <v>89.89</v>
      </c>
      <c r="CZ7" s="39">
        <v>90.25</v>
      </c>
      <c r="DA7" s="39">
        <v>89.55</v>
      </c>
      <c r="DB7" s="39">
        <v>82.89</v>
      </c>
      <c r="DC7" s="39">
        <v>82.66</v>
      </c>
      <c r="DD7" s="39">
        <v>82.04</v>
      </c>
      <c r="DE7" s="39">
        <v>81.900000000000006</v>
      </c>
      <c r="DF7" s="39">
        <v>81.39</v>
      </c>
      <c r="DG7" s="39">
        <v>89.8</v>
      </c>
      <c r="DH7" s="39">
        <v>51.25</v>
      </c>
      <c r="DI7" s="39">
        <v>52.98</v>
      </c>
      <c r="DJ7" s="39">
        <v>40.049999999999997</v>
      </c>
      <c r="DK7" s="39">
        <v>41.9</v>
      </c>
      <c r="DL7" s="39">
        <v>43.52</v>
      </c>
      <c r="DM7" s="39">
        <v>47.46</v>
      </c>
      <c r="DN7" s="39">
        <v>48.49</v>
      </c>
      <c r="DO7" s="39">
        <v>48.05</v>
      </c>
      <c r="DP7" s="39">
        <v>48.87</v>
      </c>
      <c r="DQ7" s="39">
        <v>49.92</v>
      </c>
      <c r="DR7" s="39">
        <v>49.59</v>
      </c>
      <c r="DS7" s="39">
        <v>19.420000000000002</v>
      </c>
      <c r="DT7" s="39">
        <v>23.47</v>
      </c>
      <c r="DU7" s="39">
        <v>19.5</v>
      </c>
      <c r="DV7" s="39">
        <v>23.09</v>
      </c>
      <c r="DW7" s="39">
        <v>22.09</v>
      </c>
      <c r="DX7" s="39">
        <v>9.7100000000000009</v>
      </c>
      <c r="DY7" s="39">
        <v>12.79</v>
      </c>
      <c r="DZ7" s="39">
        <v>13.39</v>
      </c>
      <c r="EA7" s="39">
        <v>14.85</v>
      </c>
      <c r="EB7" s="39">
        <v>16.88</v>
      </c>
      <c r="EC7" s="39">
        <v>19.440000000000001</v>
      </c>
      <c r="ED7" s="39">
        <v>0.75</v>
      </c>
      <c r="EE7" s="39">
        <v>0.67</v>
      </c>
      <c r="EF7" s="39">
        <v>0.59</v>
      </c>
      <c r="EG7" s="39">
        <v>0.92</v>
      </c>
      <c r="EH7" s="39">
        <v>2.2000000000000002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2021-01-13T23:40:22Z</cp:lastPrinted>
  <dcterms:created xsi:type="dcterms:W3CDTF">2020-12-04T02:16:53Z</dcterms:created>
  <dcterms:modified xsi:type="dcterms:W3CDTF">2021-02-18T03:45:26Z</dcterms:modified>
  <cp:category/>
</cp:coreProperties>
</file>