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4_南さつま市()\"/>
    </mc:Choice>
  </mc:AlternateContent>
  <workbookProtection workbookAlgorithmName="SHA-512" workbookHashValue="9g4lA7cxmG5CFmE4tT1INjEgqNsmS57X+oALnHwbzXVcmE1yZW0wLyxjUjIdMr+h57CLqBcNymxbn5JB5eqGlw==" workbookSaltValue="ByytPJ3qTM3aH0Q6Vi8MR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<sst xmlns="http://schemas.openxmlformats.org/spreadsheetml/2006/main" count="233" uniqueCount="117">
  <si>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</si>
  <si>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</si>
  <si>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</si>
  <si>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</si>
  <si>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</si>
  <si>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</si>
  <si>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</si>
  <si>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</si>
  <si>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</si>
  <si>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</si>
  <si>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</si>
  <si>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</si>
  <si>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</si>
  <si>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</si>
  <si>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</si>
  <si>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</si>
  <si>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</si>
  <si>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</si>
  <si>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</si>
  <si>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</si>
  <si>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</si>
  <si>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</si>
  <si>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</si>
  <si>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</si>
  <si>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</si>
  <si>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</si>
  <si>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</si>
  <si>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</si>
  <si>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</si>
  <si>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</si>
  <si>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</si>
  <si>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</si>
  <si>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</si>
  <si>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</si>
  <si>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</si>
  <si>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</si>
  <si>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</si>
  <si>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</si>
  <si>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</si>
  <si>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</si>
  <si>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</si>
  <si>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</si>
  <si>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</si>
  <si>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</si>
  <si>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</si>
  <si>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</si>
  <si>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</si>
  <si>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</si>
  <si>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</si>
  <si>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</si>
  <si>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</si>
  <si>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</si>
  <si>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</si>
  <si>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</si>
  <si>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</si>
  <si>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</si>
  <si>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</si>
  <si>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</si>
  <si>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</si>
  <si>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</si>
  <si>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</si>
  <si>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</si>
  <si>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</si>
  <si>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</si>
  <si>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</si>
  <si>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</si>
  <si>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</si>
  <si>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</si>
  <si>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</si>
  <si>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</si>
  <si>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</si>
  <si>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</si>
  <si>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</si>
  <si>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</si>
  <si>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</si>
  <si>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</si>
  <si>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</si>
  <si>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</si>
  <si>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</si>
  <si>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</si>
  <si>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</si>
  <si>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</si>
  <si>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</si>
  <si>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</si>
  <si>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</si>
  <si>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</si>
  <si>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</si>
  <si>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</si>
  <si>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</si>
  <si>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</si>
  <si>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</si>
  <si>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</si>
  <si>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</si>
  <si>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</si>
  <si>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</si>
  <si>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</si>
  <si>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</si>
  <si>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</si>
  <si>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</si>
  <si>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</si>
  <si>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</si>
  <si>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</si>
  <si>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</si>
  <si>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</si>
  <si>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</si>
  <si>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</si>
  <si>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</si>
  <si>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</si>
  <si>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</si>
  <si>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</si>
  <si>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</si>
  <si>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</si>
  <si>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</si>
  <si>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</si>
  <si>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前年度並みの87％台であるが、料金収入は減少傾向にあり、一般会計繰入金に依存した状態である。
④企業債残高対給水収益比率
　類似団体よりは低いものの、令和2年度の水道事業統合に向けた補助事業の導入により起債が増えたことから上昇している。
⑤料金回収率⑥給水原価
　前年に対し、総費用額の減少により給水原価が低下したことから料金回収率は上昇している。
⑦施設利用率
　人口減少等による使用水量の減少により低下傾向にある。施設が点在しており、地理的、技術的、費用面から適切な管理及び規模等について検討する必要がある。
⑧有収率
　有収率が2年連続で低下しており、漏水調査を進めながら漏水多発地域から優先的に管路更新を行うなど、有収率の向上に努める必要がある。
　</t>
    <rPh sb="1" eb="4">
      <t>シュウエキテキ</t>
    </rPh>
    <rPh sb="4" eb="6">
      <t>シュウシ</t>
    </rPh>
    <rPh sb="6" eb="8">
      <t>ヒリツ</t>
    </rPh>
    <rPh sb="10" eb="13">
      <t>ゼンネンド</t>
    </rPh>
    <rPh sb="13" eb="14">
      <t>ナ</t>
    </rPh>
    <rPh sb="19" eb="20">
      <t>ダイ</t>
    </rPh>
    <rPh sb="25" eb="27">
      <t>リョウキン</t>
    </rPh>
    <rPh sb="27" eb="29">
      <t>シュウニュウ</t>
    </rPh>
    <rPh sb="30" eb="32">
      <t>ゲンショウ</t>
    </rPh>
    <rPh sb="32" eb="34">
      <t>ケイコウ</t>
    </rPh>
    <rPh sb="38" eb="40">
      <t>イッパン</t>
    </rPh>
    <rPh sb="40" eb="42">
      <t>カイケイ</t>
    </rPh>
    <rPh sb="42" eb="44">
      <t>クリイレ</t>
    </rPh>
    <rPh sb="44" eb="45">
      <t>キン</t>
    </rPh>
    <rPh sb="46" eb="48">
      <t>イゾン</t>
    </rPh>
    <rPh sb="50" eb="52">
      <t>ジョウタイ</t>
    </rPh>
    <rPh sb="58" eb="60">
      <t>キギョウ</t>
    </rPh>
    <rPh sb="60" eb="61">
      <t>サイ</t>
    </rPh>
    <rPh sb="61" eb="63">
      <t>ザンダカ</t>
    </rPh>
    <rPh sb="63" eb="64">
      <t>タイ</t>
    </rPh>
    <rPh sb="64" eb="66">
      <t>キュウスイ</t>
    </rPh>
    <rPh sb="66" eb="68">
      <t>シュウエキ</t>
    </rPh>
    <rPh sb="68" eb="70">
      <t>ヒリツ</t>
    </rPh>
    <rPh sb="72" eb="74">
      <t>ルイジ</t>
    </rPh>
    <rPh sb="74" eb="76">
      <t>ダンタイ</t>
    </rPh>
    <rPh sb="79" eb="80">
      <t>ヒク</t>
    </rPh>
    <rPh sb="85" eb="87">
      <t>レイワ</t>
    </rPh>
    <rPh sb="88" eb="90">
      <t>ネンド</t>
    </rPh>
    <rPh sb="91" eb="93">
      <t>スイドウ</t>
    </rPh>
    <rPh sb="93" eb="95">
      <t>ジギョウ</t>
    </rPh>
    <rPh sb="95" eb="97">
      <t>トウゴウ</t>
    </rPh>
    <rPh sb="98" eb="99">
      <t>ム</t>
    </rPh>
    <rPh sb="101" eb="103">
      <t>ホジョ</t>
    </rPh>
    <rPh sb="103" eb="105">
      <t>ジギョウ</t>
    </rPh>
    <rPh sb="106" eb="108">
      <t>ドウニュウ</t>
    </rPh>
    <rPh sb="111" eb="113">
      <t>キサイ</t>
    </rPh>
    <rPh sb="114" eb="115">
      <t>フ</t>
    </rPh>
    <rPh sb="121" eb="123">
      <t>ジョウショウ</t>
    </rPh>
    <rPh sb="130" eb="132">
      <t>リョウキン</t>
    </rPh>
    <rPh sb="132" eb="134">
      <t>カイシュウ</t>
    </rPh>
    <rPh sb="134" eb="135">
      <t>リツ</t>
    </rPh>
    <rPh sb="136" eb="138">
      <t>キュウスイ</t>
    </rPh>
    <rPh sb="138" eb="140">
      <t>ゲンカ</t>
    </rPh>
    <rPh sb="142" eb="144">
      <t>ゼンネン</t>
    </rPh>
    <rPh sb="145" eb="146">
      <t>タイ</t>
    </rPh>
    <rPh sb="148" eb="149">
      <t>ソウ</t>
    </rPh>
    <rPh sb="149" eb="151">
      <t>ヒヨウ</t>
    </rPh>
    <rPh sb="151" eb="152">
      <t>ガク</t>
    </rPh>
    <rPh sb="153" eb="155">
      <t>ゲンショウ</t>
    </rPh>
    <rPh sb="158" eb="160">
      <t>キュウスイ</t>
    </rPh>
    <rPh sb="160" eb="162">
      <t>ゲンカ</t>
    </rPh>
    <rPh sb="163" eb="165">
      <t>テイカ</t>
    </rPh>
    <rPh sb="171" eb="173">
      <t>リョウキン</t>
    </rPh>
    <rPh sb="173" eb="175">
      <t>カイシュウ</t>
    </rPh>
    <rPh sb="175" eb="176">
      <t>リツ</t>
    </rPh>
    <rPh sb="177" eb="179">
      <t>ジョウショウ</t>
    </rPh>
    <rPh sb="186" eb="188">
      <t>シセツ</t>
    </rPh>
    <rPh sb="188" eb="190">
      <t>リヨウ</t>
    </rPh>
    <rPh sb="190" eb="191">
      <t>リツ</t>
    </rPh>
    <rPh sb="193" eb="195">
      <t>ジンコウ</t>
    </rPh>
    <rPh sb="195" eb="197">
      <t>ゲンショウ</t>
    </rPh>
    <rPh sb="197" eb="198">
      <t>トウ</t>
    </rPh>
    <rPh sb="201" eb="203">
      <t>シヨウ</t>
    </rPh>
    <rPh sb="203" eb="205">
      <t>スイリョウ</t>
    </rPh>
    <rPh sb="206" eb="208">
      <t>ゲンショウ</t>
    </rPh>
    <rPh sb="211" eb="213">
      <t>テイカ</t>
    </rPh>
    <rPh sb="213" eb="215">
      <t>ケイコウ</t>
    </rPh>
    <rPh sb="219" eb="221">
      <t>シセツ</t>
    </rPh>
    <rPh sb="222" eb="224">
      <t>テンザイ</t>
    </rPh>
    <rPh sb="229" eb="232">
      <t>チリテキ</t>
    </rPh>
    <rPh sb="233" eb="236">
      <t>ギジュツテキ</t>
    </rPh>
    <rPh sb="237" eb="240">
      <t>ヒヨウメン</t>
    </rPh>
    <rPh sb="242" eb="244">
      <t>テキセツ</t>
    </rPh>
    <rPh sb="245" eb="247">
      <t>カンリ</t>
    </rPh>
    <rPh sb="247" eb="248">
      <t>オヨ</t>
    </rPh>
    <rPh sb="249" eb="251">
      <t>キボ</t>
    </rPh>
    <rPh sb="251" eb="252">
      <t>トウ</t>
    </rPh>
    <rPh sb="256" eb="258">
      <t>ケントウ</t>
    </rPh>
    <rPh sb="260" eb="262">
      <t>ヒツヨウ</t>
    </rPh>
    <rPh sb="268" eb="271">
      <t>ユウシュウリツ</t>
    </rPh>
    <rPh sb="273" eb="276">
      <t>ユウシュウリツ</t>
    </rPh>
    <rPh sb="278" eb="279">
      <t>ネン</t>
    </rPh>
    <rPh sb="279" eb="281">
      <t>レンゾク</t>
    </rPh>
    <rPh sb="282" eb="284">
      <t>テイカ</t>
    </rPh>
    <rPh sb="289" eb="291">
      <t>ロウスイ</t>
    </rPh>
    <rPh sb="291" eb="293">
      <t>チョウサ</t>
    </rPh>
    <rPh sb="294" eb="295">
      <t>スス</t>
    </rPh>
    <rPh sb="299" eb="301">
      <t>ロウスイ</t>
    </rPh>
    <rPh sb="301" eb="303">
      <t>タハツ</t>
    </rPh>
    <rPh sb="303" eb="305">
      <t>チイキ</t>
    </rPh>
    <rPh sb="307" eb="310">
      <t>ユウセンテキ</t>
    </rPh>
    <rPh sb="311" eb="313">
      <t>カンロ</t>
    </rPh>
    <rPh sb="313" eb="315">
      <t>コウシン</t>
    </rPh>
    <rPh sb="316" eb="317">
      <t>オコナ</t>
    </rPh>
    <rPh sb="321" eb="324">
      <t>ユウシュウリツ</t>
    </rPh>
    <rPh sb="325" eb="327">
      <t>コウジョウ</t>
    </rPh>
    <rPh sb="328" eb="329">
      <t>ツト</t>
    </rPh>
    <rPh sb="331" eb="333">
      <t>ヒツヨウ</t>
    </rPh>
    <phoneticPr fontId="4"/>
  </si>
  <si>
    <t>　管路更新率は、令和2年度の水道事業との統合に向けた補助事業の導入により、更新が進み上昇した。
　次年度以降は水道事業での更新となるが、施設全体のバランスも考慮しながら計画的に対応する必要がある。</t>
    <rPh sb="1" eb="3">
      <t>カンロ</t>
    </rPh>
    <rPh sb="3" eb="5">
      <t>コウシン</t>
    </rPh>
    <rPh sb="5" eb="6">
      <t>リツ</t>
    </rPh>
    <rPh sb="8" eb="10">
      <t>レイワ</t>
    </rPh>
    <rPh sb="11" eb="13">
      <t>ネンド</t>
    </rPh>
    <rPh sb="14" eb="16">
      <t>スイドウ</t>
    </rPh>
    <rPh sb="16" eb="18">
      <t>ジギョウ</t>
    </rPh>
    <rPh sb="20" eb="22">
      <t>トウゴウ</t>
    </rPh>
    <rPh sb="23" eb="24">
      <t>ム</t>
    </rPh>
    <rPh sb="26" eb="28">
      <t>ホジョ</t>
    </rPh>
    <rPh sb="28" eb="30">
      <t>ジギョウ</t>
    </rPh>
    <rPh sb="31" eb="33">
      <t>ドウニュウ</t>
    </rPh>
    <rPh sb="37" eb="39">
      <t>コウシン</t>
    </rPh>
    <rPh sb="40" eb="41">
      <t>スス</t>
    </rPh>
    <rPh sb="42" eb="44">
      <t>ジョウショウ</t>
    </rPh>
    <rPh sb="49" eb="52">
      <t>ジネンド</t>
    </rPh>
    <rPh sb="52" eb="54">
      <t>イコウ</t>
    </rPh>
    <rPh sb="55" eb="57">
      <t>スイドウ</t>
    </rPh>
    <rPh sb="57" eb="59">
      <t>ジギョウ</t>
    </rPh>
    <rPh sb="61" eb="63">
      <t>コウシン</t>
    </rPh>
    <rPh sb="68" eb="70">
      <t>シセツ</t>
    </rPh>
    <rPh sb="70" eb="72">
      <t>ゼンタイ</t>
    </rPh>
    <rPh sb="78" eb="80">
      <t>コウリョ</t>
    </rPh>
    <rPh sb="84" eb="87">
      <t>ケイカクテキ</t>
    </rPh>
    <rPh sb="88" eb="90">
      <t>タイオウ</t>
    </rPh>
    <rPh sb="92" eb="94">
      <t>ヒツヨウ</t>
    </rPh>
    <phoneticPr fontId="4"/>
  </si>
  <si>
    <t>当簡易水道事業は、山間部に比較的規模の小さい簡易水道が点在し、維持管理の効率化や施設規模の見直しも難しく、市中心部にある上水道区域と比較しても給水人口の減少は著しい。
　令和2年度からは、上水道へ統合することとなるが、統合した後の上水道の経営は、施設維持に係る経費と給水人口の減少に伴う料金収入の減少を考慮すると更に厳しくなると予測される。
　統合後の水道事業において、料金改定の時期や適正料金等の検討を進め、料金収入等の確保や維持管理等の費用削減、施設更新の効率的方法を模索していく必要がある。</t>
    <rPh sb="172" eb="175">
      <t>トウゴウゴ</t>
    </rPh>
    <rPh sb="176" eb="178">
      <t>スイドウ</t>
    </rPh>
    <rPh sb="178" eb="180">
      <t>ジギョウ</t>
    </rPh>
    <rPh sb="190" eb="192">
      <t>ジキ</t>
    </rPh>
    <rPh sb="193" eb="195">
      <t>テキセイ</t>
    </rPh>
    <rPh sb="195" eb="197">
      <t>リョウキン</t>
    </rPh>
    <rPh sb="197" eb="198">
      <t>トウ</t>
    </rPh>
    <rPh sb="199" eb="201">
      <t>ケントウ</t>
    </rPh>
    <rPh sb="202" eb="203">
      <t>スス</t>
    </rPh>
    <rPh sb="205" eb="207">
      <t>リョウキン</t>
    </rPh>
    <rPh sb="207" eb="209">
      <t>シュウニュウ</t>
    </rPh>
    <rPh sb="209" eb="210">
      <t>トウ</t>
    </rPh>
    <rPh sb="211" eb="213">
      <t>カクホ</t>
    </rPh>
    <rPh sb="218" eb="219">
      <t>トウ</t>
    </rPh>
    <rPh sb="220" eb="222">
      <t>ヒヨウ</t>
    </rPh>
    <rPh sb="222" eb="224">
      <t>サクゲン</t>
    </rPh>
    <rPh sb="225" eb="227">
      <t>シセツ</t>
    </rPh>
    <rPh sb="227" eb="229">
      <t>コウシン</t>
    </rPh>
    <rPh sb="230" eb="233">
      <t>コウリツテキ</t>
    </rPh>
    <rPh sb="236" eb="238">
      <t>モサク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</si>
</sst>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0.34</c:v>
                </c:pt>
                <c:pt idx="1">
                  <c:v>0</c:v>
                </c:pt>
                <c:pt idx="2" formatCode="#,##0.00;&quot;△&quot;#,##0.00;&quot;-&quot;">
                  <c:v>2.14</c:v>
                </c:pt>
                <c:pt idx="3" formatCode="#,##0.00;&quot;△&quot;#,##0.00;&quot;-&quot;">
                  <c:v>1.2</c:v>
                </c:pt>
                <c:pt idx="4" formatCode="#,##0.00;&quot;△&quot;#,##0.00;&quot;-&quot;">
                  <c:v>2.2799999999999998</c:v>
                </c:pt>
              </c:numCache>
            </c:numRef>
          </c:val>
          <c:extLst>
            <c:ext xmlns:c16="http://schemas.microsoft.com/office/drawing/2014/chart" uri="{C3380CC4-5D6E-409C-BE32-E72D297353CC}">
              <c16:uniqueId val="{00000000-4962-440F-B4AB-2384B949B06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0.52</c:v>
                </c:pt>
              </c:numCache>
            </c:numRef>
          </c:val>
          <c:smooth val="0"/>
          <c:extLst>
            <c:ext xmlns:c16="http://schemas.microsoft.com/office/drawing/2014/chart" uri="{C3380CC4-5D6E-409C-BE32-E72D297353CC}">
              <c16:uniqueId val="{00000001-4962-440F-B4AB-2384B949B06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57.03</c:v>
                </c:pt>
                <c:pt idx="1">
                  <c:v>56.36</c:v>
                </c:pt>
                <c:pt idx="2">
                  <c:v>55.95</c:v>
                </c:pt>
                <c:pt idx="3">
                  <c:v>55.83</c:v>
                </c:pt>
                <c:pt idx="4">
                  <c:v>55.1</c:v>
                </c:pt>
              </c:numCache>
            </c:numRef>
          </c:val>
          <c:extLst>
            <c:ext xmlns:c16="http://schemas.microsoft.com/office/drawing/2014/chart" uri="{C3380CC4-5D6E-409C-BE32-E72D297353CC}">
              <c16:uniqueId val="{00000000-E038-4DF3-B24B-B698609C712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54.9</c:v>
                </c:pt>
              </c:numCache>
            </c:numRef>
          </c:val>
          <c:smooth val="0"/>
          <c:extLst>
            <c:ext xmlns:c16="http://schemas.microsoft.com/office/drawing/2014/chart" uri="{C3380CC4-5D6E-409C-BE32-E72D297353CC}">
              <c16:uniqueId val="{00000001-E038-4DF3-B24B-B698609C712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82.26</c:v>
                </c:pt>
                <c:pt idx="1">
                  <c:v>83.2</c:v>
                </c:pt>
                <c:pt idx="2">
                  <c:v>83.99</c:v>
                </c:pt>
                <c:pt idx="3">
                  <c:v>82.12</c:v>
                </c:pt>
                <c:pt idx="4">
                  <c:v>81.7</c:v>
                </c:pt>
              </c:numCache>
            </c:numRef>
          </c:val>
          <c:extLst>
            <c:ext xmlns:c16="http://schemas.microsoft.com/office/drawing/2014/chart" uri="{C3380CC4-5D6E-409C-BE32-E72D297353CC}">
              <c16:uniqueId val="{00000000-3A2A-4517-A1CD-C9F2055B390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74.27</c:v>
                </c:pt>
              </c:numCache>
            </c:numRef>
          </c:val>
          <c:smooth val="0"/>
          <c:extLst>
            <c:ext xmlns:c16="http://schemas.microsoft.com/office/drawing/2014/chart" uri="{C3380CC4-5D6E-409C-BE32-E72D297353CC}">
              <c16:uniqueId val="{00000001-3A2A-4517-A1CD-C9F2055B390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73.930000000000007</c:v>
                </c:pt>
                <c:pt idx="1">
                  <c:v>75.150000000000006</c:v>
                </c:pt>
                <c:pt idx="2">
                  <c:v>83.7</c:v>
                </c:pt>
                <c:pt idx="3">
                  <c:v>87.39</c:v>
                </c:pt>
                <c:pt idx="4">
                  <c:v>87.19</c:v>
                </c:pt>
              </c:numCache>
            </c:numRef>
          </c:val>
          <c:extLst>
            <c:ext xmlns:c16="http://schemas.microsoft.com/office/drawing/2014/chart" uri="{C3380CC4-5D6E-409C-BE32-E72D297353CC}">
              <c16:uniqueId val="{00000000-6D00-4539-8B27-FB4C79B0535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72.760000000000005</c:v>
                </c:pt>
              </c:numCache>
            </c:numRef>
          </c:val>
          <c:smooth val="0"/>
          <c:extLst>
            <c:ext xmlns:c16="http://schemas.microsoft.com/office/drawing/2014/chart" uri="{C3380CC4-5D6E-409C-BE32-E72D297353CC}">
              <c16:uniqueId val="{00000001-6D00-4539-8B27-FB4C79B0535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63-4AD2-AC6A-5D5306DBFB8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3-4AD2-AC6A-5D5306DBFB8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B-4C62-B1E0-79591B8165D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B-4C62-B1E0-79591B8165D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F8-4ABD-A5C9-E3130C572A7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8-4ABD-A5C9-E3130C572A7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2-4763-BB75-F8A242D5A7D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2-4763-BB75-F8A242D5A7D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861.59</c:v>
                </c:pt>
                <c:pt idx="1">
                  <c:v>854.48</c:v>
                </c:pt>
                <c:pt idx="2">
                  <c:v>940.03</c:v>
                </c:pt>
                <c:pt idx="3">
                  <c:v>939.42</c:v>
                </c:pt>
                <c:pt idx="4">
                  <c:v>979.9</c:v>
                </c:pt>
              </c:numCache>
            </c:numRef>
          </c:val>
          <c:extLst>
            <c:ext xmlns:c16="http://schemas.microsoft.com/office/drawing/2014/chart" uri="{C3380CC4-5D6E-409C-BE32-E72D297353CC}">
              <c16:uniqueId val="{00000000-518A-4A02-8C3E-E17A2B08834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1245.46</c:v>
                </c:pt>
              </c:numCache>
            </c:numRef>
          </c:val>
          <c:smooth val="0"/>
          <c:extLst>
            <c:ext xmlns:c16="http://schemas.microsoft.com/office/drawing/2014/chart" uri="{C3380CC4-5D6E-409C-BE32-E72D297353CC}">
              <c16:uniqueId val="{00000001-518A-4A02-8C3E-E17A2B08834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66.62</c:v>
                </c:pt>
                <c:pt idx="1">
                  <c:v>68.709999999999994</c:v>
                </c:pt>
                <c:pt idx="2">
                  <c:v>62.43</c:v>
                </c:pt>
                <c:pt idx="3">
                  <c:v>55.76</c:v>
                </c:pt>
                <c:pt idx="4">
                  <c:v>60.28</c:v>
                </c:pt>
              </c:numCache>
            </c:numRef>
          </c:val>
          <c:extLst>
            <c:ext xmlns:c16="http://schemas.microsoft.com/office/drawing/2014/chart" uri="{C3380CC4-5D6E-409C-BE32-E72D297353CC}">
              <c16:uniqueId val="{00000000-700A-4FAA-A29A-48F7BBAB11D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51.08</c:v>
                </c:pt>
              </c:numCache>
            </c:numRef>
          </c:val>
          <c:smooth val="0"/>
          <c:extLst>
            <c:ext xmlns:c16="http://schemas.microsoft.com/office/drawing/2014/chart" uri="{C3380CC4-5D6E-409C-BE32-E72D297353CC}">
              <c16:uniqueId val="{00000001-700A-4FAA-A29A-48F7BBAB11D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279.33999999999997</c:v>
                </c:pt>
                <c:pt idx="1">
                  <c:v>269.67</c:v>
                </c:pt>
                <c:pt idx="2">
                  <c:v>277.27</c:v>
                </c:pt>
                <c:pt idx="3">
                  <c:v>313.95</c:v>
                </c:pt>
                <c:pt idx="4">
                  <c:v>293.68</c:v>
                </c:pt>
              </c:numCache>
            </c:numRef>
          </c:val>
          <c:extLst>
            <c:ext xmlns:c16="http://schemas.microsoft.com/office/drawing/2014/chart" uri="{C3380CC4-5D6E-409C-BE32-E72D297353CC}">
              <c16:uniqueId val="{00000000-A0ED-45C5-8133-BAA2DE23089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262.13</c:v>
                </c:pt>
              </c:numCache>
            </c:numRef>
          </c:val>
          <c:smooth val="0"/>
          <c:extLst>
            <c:ext xmlns:c16="http://schemas.microsoft.com/office/drawing/2014/chart" uri="{C3380CC4-5D6E-409C-BE32-E72D297353CC}">
              <c16:uniqueId val="{00000001-A0ED-45C5-8133-BAA2DE23089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鹿児島県　南さつま市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33873</v>
      </c>
      <c r="AM8" s="51"/>
      <c r="AN8" s="51"/>
      <c r="AO8" s="51"/>
      <c r="AP8" s="51"/>
      <c r="AQ8" s="51"/>
      <c r="AR8" s="51"/>
      <c r="AS8" s="51"/>
      <c r="AT8" s="47">
        <f>データ!$S$6</f>
        <v>283.58999999999997</v>
      </c>
      <c r="AU8" s="47"/>
      <c r="AV8" s="47"/>
      <c r="AW8" s="47"/>
      <c r="AX8" s="47"/>
      <c r="AY8" s="47"/>
      <c r="AZ8" s="47"/>
      <c r="BA8" s="47"/>
      <c r="BB8" s="47">
        <f>データ!$T$6</f>
        <v>119.44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29.72</v>
      </c>
      <c r="Q10" s="47"/>
      <c r="R10" s="47"/>
      <c r="S10" s="47"/>
      <c r="T10" s="47"/>
      <c r="U10" s="47"/>
      <c r="V10" s="47"/>
      <c r="W10" s="51">
        <f>データ!$Q$6</f>
        <v>3254</v>
      </c>
      <c r="X10" s="51"/>
      <c r="Y10" s="51"/>
      <c r="Z10" s="51"/>
      <c r="AA10" s="51"/>
      <c r="AB10" s="51"/>
      <c r="AC10" s="51"/>
      <c r="AD10" s="2"/>
      <c r="AE10" s="2"/>
      <c r="AF10" s="2"/>
      <c r="AG10" s="2"/>
      <c r="AH10" s="2"/>
      <c r="AI10" s="2"/>
      <c r="AJ10" s="2"/>
      <c r="AK10" s="2"/>
      <c r="AL10" s="51">
        <f>データ!$U$6</f>
        <v>9922</v>
      </c>
      <c r="AM10" s="51"/>
      <c r="AN10" s="51"/>
      <c r="AO10" s="51"/>
      <c r="AP10" s="51"/>
      <c r="AQ10" s="51"/>
      <c r="AR10" s="51"/>
      <c r="AS10" s="51"/>
      <c r="AT10" s="47">
        <f>データ!$V$6</f>
        <v>43.49</v>
      </c>
      <c r="AU10" s="47"/>
      <c r="AV10" s="47"/>
      <c r="AW10" s="47"/>
      <c r="AX10" s="47"/>
      <c r="AY10" s="47"/>
      <c r="AZ10" s="47"/>
      <c r="BA10" s="47"/>
      <c r="BB10" s="47">
        <f>データ!$W$6</f>
        <v>228.14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KsN7n7H5BXHsgm1c6lJYLC9cWAE+S4y4ct7Leehq8LkFjz2mPVREgO8JuaVVdyf0iGOG5fxNbQqH1lUm/xEU9g==" saltValue="OjxWYNVsPSPRUrnHeQlY4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462209</v>
      </c>
      <c r="D6" s="34">
        <f t="shared" si="3"/>
        <v>47</v>
      </c>
      <c r="E6" s="34">
        <f t="shared" si="3"/>
        <v>1</v>
      </c>
      <c r="F6" s="34">
        <f t="shared" si="3"/>
        <v>0</v>
      </c>
      <c r="G6" s="34">
        <f t="shared" si="3"/>
        <v>0</v>
      </c>
      <c r="H6" s="34" t="str">
        <f t="shared" si="3"/>
        <v>鹿児島県　南さつま市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29.72</v>
      </c>
      <c r="Q6" s="35">
        <f t="shared" si="3"/>
        <v>3254</v>
      </c>
      <c r="R6" s="35">
        <f t="shared" si="3"/>
        <v>33873</v>
      </c>
      <c r="S6" s="35">
        <f t="shared" si="3"/>
        <v>283.58999999999997</v>
      </c>
      <c r="T6" s="35">
        <f t="shared" si="3"/>
        <v>119.44</v>
      </c>
      <c r="U6" s="35">
        <f t="shared" si="3"/>
        <v>9922</v>
      </c>
      <c r="V6" s="35">
        <f t="shared" si="3"/>
        <v>43.49</v>
      </c>
      <c r="W6" s="35">
        <f t="shared" si="3"/>
        <v>228.14</v>
      </c>
      <c r="X6" s="36">
        <f>IF(X7="",NA(),X7)</f>
        <v>73.930000000000007</v>
      </c>
      <c r="Y6" s="36">
        <f t="shared" ref="Y6:AG6" si="4">IF(Y7="",NA(),Y7)</f>
        <v>75.150000000000006</v>
      </c>
      <c r="Z6" s="36">
        <f t="shared" si="4"/>
        <v>83.7</v>
      </c>
      <c r="AA6" s="36">
        <f t="shared" si="4"/>
        <v>87.39</v>
      </c>
      <c r="AB6" s="36">
        <f t="shared" si="4"/>
        <v>87.19</v>
      </c>
      <c r="AC6" s="36">
        <f t="shared" si="4"/>
        <v>76.02</v>
      </c>
      <c r="AD6" s="36">
        <f t="shared" si="4"/>
        <v>77.66</v>
      </c>
      <c r="AE6" s="36">
        <f t="shared" si="4"/>
        <v>74.03</v>
      </c>
      <c r="AF6" s="36">
        <f t="shared" si="4"/>
        <v>73.2</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861.59</v>
      </c>
      <c r="BF6" s="36">
        <f t="shared" ref="BF6:BN6" si="7">IF(BF7="",NA(),BF7)</f>
        <v>854.48</v>
      </c>
      <c r="BG6" s="36">
        <f t="shared" si="7"/>
        <v>940.03</v>
      </c>
      <c r="BH6" s="36">
        <f t="shared" si="7"/>
        <v>939.42</v>
      </c>
      <c r="BI6" s="36">
        <f t="shared" si="7"/>
        <v>979.9</v>
      </c>
      <c r="BJ6" s="36">
        <f t="shared" si="7"/>
        <v>1246.73</v>
      </c>
      <c r="BK6" s="36">
        <f t="shared" si="7"/>
        <v>1281.51</v>
      </c>
      <c r="BL6" s="36">
        <f t="shared" si="7"/>
        <v>1068.53</v>
      </c>
      <c r="BM6" s="36">
        <f t="shared" si="7"/>
        <v>995.48</v>
      </c>
      <c r="BN6" s="36">
        <f t="shared" si="7"/>
        <v>1245.46</v>
      </c>
      <c r="BO6" s="35" t="str">
        <f>IF(BO7="","",IF(BO7="-","【-】","【"&amp;SUBSTITUTE(TEXT(BO7,"#,##0.00"),"-","△")&amp;"】"))</f>
        <v>【1,084.05】</v>
      </c>
      <c r="BP6" s="36">
        <f>IF(BP7="",NA(),BP7)</f>
        <v>66.62</v>
      </c>
      <c r="BQ6" s="36">
        <f t="shared" ref="BQ6:BY6" si="8">IF(BQ7="",NA(),BQ7)</f>
        <v>68.709999999999994</v>
      </c>
      <c r="BR6" s="36">
        <f t="shared" si="8"/>
        <v>62.43</v>
      </c>
      <c r="BS6" s="36">
        <f t="shared" si="8"/>
        <v>55.76</v>
      </c>
      <c r="BT6" s="36">
        <f t="shared" si="8"/>
        <v>60.28</v>
      </c>
      <c r="BU6" s="36">
        <f t="shared" si="8"/>
        <v>54.33</v>
      </c>
      <c r="BV6" s="36">
        <f t="shared" si="8"/>
        <v>55.02</v>
      </c>
      <c r="BW6" s="36">
        <f t="shared" si="8"/>
        <v>59.33</v>
      </c>
      <c r="BX6" s="36">
        <f t="shared" si="8"/>
        <v>55.46</v>
      </c>
      <c r="BY6" s="36">
        <f t="shared" si="8"/>
        <v>51.08</v>
      </c>
      <c r="BZ6" s="35" t="str">
        <f>IF(BZ7="","",IF(BZ7="-","【-】","【"&amp;SUBSTITUTE(TEXT(BZ7,"#,##0.00"),"-","△")&amp;"】"))</f>
        <v>【53.46】</v>
      </c>
      <c r="CA6" s="36">
        <f>IF(CA7="",NA(),CA7)</f>
        <v>279.33999999999997</v>
      </c>
      <c r="CB6" s="36">
        <f t="shared" ref="CB6:CJ6" si="9">IF(CB7="",NA(),CB7)</f>
        <v>269.67</v>
      </c>
      <c r="CC6" s="36">
        <f t="shared" si="9"/>
        <v>277.27</v>
      </c>
      <c r="CD6" s="36">
        <f t="shared" si="9"/>
        <v>313.95</v>
      </c>
      <c r="CE6" s="36">
        <f t="shared" si="9"/>
        <v>293.68</v>
      </c>
      <c r="CF6" s="36">
        <f t="shared" si="9"/>
        <v>341.05</v>
      </c>
      <c r="CG6" s="36">
        <f t="shared" si="9"/>
        <v>330.62</v>
      </c>
      <c r="CH6" s="36">
        <f t="shared" si="9"/>
        <v>279.67</v>
      </c>
      <c r="CI6" s="36">
        <f t="shared" si="9"/>
        <v>299.77999999999997</v>
      </c>
      <c r="CJ6" s="36">
        <f t="shared" si="9"/>
        <v>262.13</v>
      </c>
      <c r="CK6" s="35" t="str">
        <f>IF(CK7="","",IF(CK7="-","【-】","【"&amp;SUBSTITUTE(TEXT(CK7,"#,##0.00"),"-","△")&amp;"】"))</f>
        <v>【300.47】</v>
      </c>
      <c r="CL6" s="36">
        <f>IF(CL7="",NA(),CL7)</f>
        <v>57.03</v>
      </c>
      <c r="CM6" s="36">
        <f t="shared" ref="CM6:CU6" si="10">IF(CM7="",NA(),CM7)</f>
        <v>56.36</v>
      </c>
      <c r="CN6" s="36">
        <f t="shared" si="10"/>
        <v>55.95</v>
      </c>
      <c r="CO6" s="36">
        <f t="shared" si="10"/>
        <v>55.83</v>
      </c>
      <c r="CP6" s="36">
        <f t="shared" si="10"/>
        <v>55.1</v>
      </c>
      <c r="CQ6" s="36">
        <f t="shared" si="10"/>
        <v>59.87</v>
      </c>
      <c r="CR6" s="36">
        <f t="shared" si="10"/>
        <v>59.59</v>
      </c>
      <c r="CS6" s="36">
        <f t="shared" si="10"/>
        <v>61.79</v>
      </c>
      <c r="CT6" s="36">
        <f t="shared" si="10"/>
        <v>59.59</v>
      </c>
      <c r="CU6" s="36">
        <f t="shared" si="10"/>
        <v>54.9</v>
      </c>
      <c r="CV6" s="35" t="str">
        <f>IF(CV7="","",IF(CV7="-","【-】","【"&amp;SUBSTITUTE(TEXT(CV7,"#,##0.00"),"-","△")&amp;"】"))</f>
        <v>【54.90】</v>
      </c>
      <c r="CW6" s="36">
        <f>IF(CW7="",NA(),CW7)</f>
        <v>82.26</v>
      </c>
      <c r="CX6" s="36">
        <f t="shared" ref="CX6:DF6" si="11">IF(CX7="",NA(),CX7)</f>
        <v>83.2</v>
      </c>
      <c r="CY6" s="36">
        <f t="shared" si="11"/>
        <v>83.99</v>
      </c>
      <c r="CZ6" s="36">
        <f t="shared" si="11"/>
        <v>82.12</v>
      </c>
      <c r="DA6" s="36">
        <f t="shared" si="11"/>
        <v>81.7</v>
      </c>
      <c r="DB6" s="36">
        <f t="shared" si="11"/>
        <v>75.48</v>
      </c>
      <c r="DC6" s="36">
        <f t="shared" si="11"/>
        <v>74.64</v>
      </c>
      <c r="DD6" s="36">
        <f t="shared" si="11"/>
        <v>74.98</v>
      </c>
      <c r="DE6" s="36">
        <f t="shared" si="11"/>
        <v>74.19</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0.34</v>
      </c>
      <c r="EE6" s="35">
        <f t="shared" ref="EE6:EM6" si="14">IF(EE7="",NA(),EE7)</f>
        <v>0</v>
      </c>
      <c r="EF6" s="36">
        <f t="shared" si="14"/>
        <v>2.14</v>
      </c>
      <c r="EG6" s="36">
        <f t="shared" si="14"/>
        <v>1.2</v>
      </c>
      <c r="EH6" s="36">
        <f t="shared" si="14"/>
        <v>2.2799999999999998</v>
      </c>
      <c r="EI6" s="36">
        <f t="shared" si="14"/>
        <v>0.54</v>
      </c>
      <c r="EJ6" s="36">
        <f t="shared" si="14"/>
        <v>0.43</v>
      </c>
      <c r="EK6" s="36">
        <f t="shared" si="14"/>
        <v>0.56000000000000005</v>
      </c>
      <c r="EL6" s="36">
        <f t="shared" si="14"/>
        <v>0.31</v>
      </c>
      <c r="EM6" s="36">
        <f t="shared" si="14"/>
        <v>0.52</v>
      </c>
      <c r="EN6" s="35" t="str">
        <f>IF(EN7="","",IF(EN7="-","【-】","【"&amp;SUBSTITUTE(TEXT(EN7,"#,##0.00"),"-","△")&amp;"】"))</f>
        <v>【0.56】</v>
      </c>
    </row>
    <row r="7" spans="1:144" s="37" customFormat="1" x14ac:dyDescent="0.15">
      <c r="A7" s="29"/>
      <c r="B7" s="38">
        <v>2019</v>
      </c>
      <c r="C7" s="38">
        <v>462209</v>
      </c>
      <c r="D7" s="38">
        <v>47</v>
      </c>
      <c r="E7" s="38">
        <v>1</v>
      </c>
      <c r="F7" s="38">
        <v>0</v>
      </c>
      <c r="G7" s="38">
        <v>0</v>
      </c>
      <c r="H7" s="38" t="s">
        <v>95</v>
      </c>
      <c r="I7" s="38" t="s">
        <v>96</v>
      </c>
      <c r="J7" s="38" t="s">
        <v>97</v>
      </c>
      <c r="K7" s="38" t="s">
        <v>98</v>
      </c>
      <c r="L7" s="38" t="s">
        <v>99</v>
      </c>
      <c r="M7" s="38" t="s">
        <v>100</v>
      </c>
      <c r="N7" s="39" t="s">
        <v>101</v>
      </c>
      <c r="O7" s="39" t="s">
        <v>102</v>
      </c>
      <c r="P7" s="39">
        <v>29.72</v>
      </c>
      <c r="Q7" s="39">
        <v>3254</v>
      </c>
      <c r="R7" s="39">
        <v>33873</v>
      </c>
      <c r="S7" s="39">
        <v>283.58999999999997</v>
      </c>
      <c r="T7" s="39">
        <v>119.44</v>
      </c>
      <c r="U7" s="39">
        <v>9922</v>
      </c>
      <c r="V7" s="39">
        <v>43.49</v>
      </c>
      <c r="W7" s="39">
        <v>228.14</v>
      </c>
      <c r="X7" s="39">
        <v>73.930000000000007</v>
      </c>
      <c r="Y7" s="39">
        <v>75.150000000000006</v>
      </c>
      <c r="Z7" s="39">
        <v>83.7</v>
      </c>
      <c r="AA7" s="39">
        <v>87.39</v>
      </c>
      <c r="AB7" s="39">
        <v>87.19</v>
      </c>
      <c r="AC7" s="39">
        <v>76.02</v>
      </c>
      <c r="AD7" s="39">
        <v>77.66</v>
      </c>
      <c r="AE7" s="39">
        <v>74.03</v>
      </c>
      <c r="AF7" s="39">
        <v>73.2</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861.59</v>
      </c>
      <c r="BF7" s="39">
        <v>854.48</v>
      </c>
      <c r="BG7" s="39">
        <v>940.03</v>
      </c>
      <c r="BH7" s="39">
        <v>939.42</v>
      </c>
      <c r="BI7" s="39">
        <v>979.9</v>
      </c>
      <c r="BJ7" s="39">
        <v>1246.73</v>
      </c>
      <c r="BK7" s="39">
        <v>1281.51</v>
      </c>
      <c r="BL7" s="39">
        <v>1068.53</v>
      </c>
      <c r="BM7" s="39">
        <v>995.48</v>
      </c>
      <c r="BN7" s="39">
        <v>1245.46</v>
      </c>
      <c r="BO7" s="39">
        <v>1084.05</v>
      </c>
      <c r="BP7" s="39">
        <v>66.62</v>
      </c>
      <c r="BQ7" s="39">
        <v>68.709999999999994</v>
      </c>
      <c r="BR7" s="39">
        <v>62.43</v>
      </c>
      <c r="BS7" s="39">
        <v>55.76</v>
      </c>
      <c r="BT7" s="39">
        <v>60.28</v>
      </c>
      <c r="BU7" s="39">
        <v>54.33</v>
      </c>
      <c r="BV7" s="39">
        <v>55.02</v>
      </c>
      <c r="BW7" s="39">
        <v>59.33</v>
      </c>
      <c r="BX7" s="39">
        <v>55.46</v>
      </c>
      <c r="BY7" s="39">
        <v>51.08</v>
      </c>
      <c r="BZ7" s="39">
        <v>53.46</v>
      </c>
      <c r="CA7" s="39">
        <v>279.33999999999997</v>
      </c>
      <c r="CB7" s="39">
        <v>269.67</v>
      </c>
      <c r="CC7" s="39">
        <v>277.27</v>
      </c>
      <c r="CD7" s="39">
        <v>313.95</v>
      </c>
      <c r="CE7" s="39">
        <v>293.68</v>
      </c>
      <c r="CF7" s="39">
        <v>341.05</v>
      </c>
      <c r="CG7" s="39">
        <v>330.62</v>
      </c>
      <c r="CH7" s="39">
        <v>279.67</v>
      </c>
      <c r="CI7" s="39">
        <v>299.77999999999997</v>
      </c>
      <c r="CJ7" s="39">
        <v>262.13</v>
      </c>
      <c r="CK7" s="39">
        <v>300.47000000000003</v>
      </c>
      <c r="CL7" s="39">
        <v>57.03</v>
      </c>
      <c r="CM7" s="39">
        <v>56.36</v>
      </c>
      <c r="CN7" s="39">
        <v>55.95</v>
      </c>
      <c r="CO7" s="39">
        <v>55.83</v>
      </c>
      <c r="CP7" s="39">
        <v>55.1</v>
      </c>
      <c r="CQ7" s="39">
        <v>59.87</v>
      </c>
      <c r="CR7" s="39">
        <v>59.59</v>
      </c>
      <c r="CS7" s="39">
        <v>61.79</v>
      </c>
      <c r="CT7" s="39">
        <v>59.59</v>
      </c>
      <c r="CU7" s="39">
        <v>54.9</v>
      </c>
      <c r="CV7" s="39">
        <v>54.9</v>
      </c>
      <c r="CW7" s="39">
        <v>82.26</v>
      </c>
      <c r="CX7" s="39">
        <v>83.2</v>
      </c>
      <c r="CY7" s="39">
        <v>83.99</v>
      </c>
      <c r="CZ7" s="39">
        <v>82.12</v>
      </c>
      <c r="DA7" s="39">
        <v>81.7</v>
      </c>
      <c r="DB7" s="39">
        <v>75.48</v>
      </c>
      <c r="DC7" s="39">
        <v>74.64</v>
      </c>
      <c r="DD7" s="39">
        <v>74.98</v>
      </c>
      <c r="DE7" s="39">
        <v>74.19</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0.34</v>
      </c>
      <c r="EE7" s="39">
        <v>0</v>
      </c>
      <c r="EF7" s="39">
        <v>2.14</v>
      </c>
      <c r="EG7" s="39">
        <v>1.2</v>
      </c>
      <c r="EH7" s="39">
        <v>2.2799999999999998</v>
      </c>
      <c r="EI7" s="39">
        <v>0.54</v>
      </c>
      <c r="EJ7" s="39">
        <v>0.43</v>
      </c>
      <c r="EK7" s="39">
        <v>0.56000000000000005</v>
      </c>
      <c r="EL7" s="39">
        <v>0.31</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111</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2020-12-04T02:23:13Z</dcterms:created>
  <dcterms:modified xsi:type="dcterms:W3CDTF">2021-02-18T03:47:00Z</dcterms:modified>
  <cp:category/>
</cp:coreProperties>
</file>