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6_奄美市【済】\"/>
    </mc:Choice>
  </mc:AlternateContent>
  <workbookProtection workbookAlgorithmName="SHA-512" workbookHashValue="OpA+YN4YQdutOxR4YCmN8vZXIrs2jJrl02qpZCR77vWv5nXRAKP3HcUxhADsyh4XLAXk5vxvjjOc/BOQ3RAQtg==" workbookSaltValue="9iffOdBeiCib7dbdxNAyYQ==" workbookSpinCount="100000" lockStructure="1"/>
  <bookViews>
    <workbookView xWindow="0" yWindow="0" windowWidth="25200" windowHeight="110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<sst xmlns="http://schemas.openxmlformats.org/spreadsheetml/2006/main" count="236" uniqueCount="120">
  <si>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</si>
  <si>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</si>
  <si>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</si>
  <si>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</si>
  <si>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</si>
  <si>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</si>
  <si>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</si>
  <si>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</si>
  <si>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</si>
  <si>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</si>
  <si>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</si>
  <si>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</si>
  <si>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</si>
  <si>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</si>
  <si>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</si>
  <si>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</si>
  <si>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</si>
  <si>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</si>
  <si>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</si>
  <si>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</si>
  <si>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</si>
  <si>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</si>
  <si>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</si>
  <si>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</si>
  <si>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</si>
  <si>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</si>
  <si>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</si>
  <si>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</si>
  <si>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</si>
  <si>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</si>
  <si>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</si>
  <si>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</si>
  <si>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</si>
  <si>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</si>
  <si>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</si>
  <si>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</si>
  <si>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</si>
  <si>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</si>
  <si>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</si>
  <si>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</si>
  <si>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</si>
  <si>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</si>
  <si>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</si>
  <si>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</si>
  <si>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</si>
  <si>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</si>
  <si>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</si>
  <si>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</si>
  <si>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</si>
  <si>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</si>
  <si>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</si>
  <si>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</si>
  <si>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</si>
  <si>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</si>
  <si>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</si>
  <si>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</si>
  <si>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</si>
  <si>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</si>
  <si>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</si>
  <si>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</si>
  <si>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</si>
  <si>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</si>
  <si>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</si>
  <si>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</si>
  <si>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</si>
  <si>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</si>
  <si>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</si>
  <si>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</si>
  <si>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</si>
  <si>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</si>
  <si>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</si>
  <si>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</si>
  <si>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</si>
  <si>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</si>
  <si>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</si>
  <si>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</si>
  <si>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</si>
  <si>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</si>
  <si>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</si>
  <si>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</si>
  <si>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</si>
  <si>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</si>
  <si>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</si>
  <si>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</si>
  <si>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</si>
  <si>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</si>
  <si>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</si>
  <si>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</si>
  <si>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</si>
  <si>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</si>
  <si>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</si>
  <si>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</si>
  <si>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</si>
  <si>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</si>
  <si>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</si>
  <si>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</si>
  <si>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</si>
  <si>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</si>
  <si>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</si>
  <si>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</si>
  <si>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</si>
  <si>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</si>
  <si>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</si>
  <si>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</si>
  <si>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</si>
  <si>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</si>
  <si>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</si>
  <si>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</si>
  <si>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</si>
  <si>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</si>
  <si>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</si>
  <si>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</si>
  <si>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</si>
  <si>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</si>
  <si>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</si>
  <si>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</si>
  <si>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</si>
  <si>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b/>
        <sz val="9"/>
        <rFont val="ＭＳ ゴシック"/>
        <family val="3"/>
        <charset val="128"/>
      </rPr>
      <t>①収益的収支比率…</t>
    </r>
    <r>
      <rPr>
        <sz val="9"/>
        <rFont val="ＭＳ ゴシック"/>
        <family val="3"/>
        <charset val="128"/>
      </rPr>
      <t xml:space="preserve">Ｈ24年度をピークに低下傾向にあったが、Ｒ元年度は公営企業会計への移行に伴う運用資金として一般会計からの補助金が大幅に増えたことにより、比率が一時的に好転した。使用料収入は、Ｈ28年度は一時的に増加したものの人口減少に伴い、微減傾向にある。供用開始後30年以上が経過し、施設の老朽化による（修繕等）維持管理費が増加傾向にある。ストックマネジメント計画等において、今後計画的な施設の更新、ダウンサイジング化により、維持管理費の抑制を図る。
</t>
    </r>
    <r>
      <rPr>
        <b/>
        <sz val="9"/>
        <rFont val="ＭＳ ゴシック"/>
        <family val="3"/>
        <charset val="128"/>
      </rPr>
      <t>④企業債残高対事業規模比率…</t>
    </r>
    <r>
      <rPr>
        <sz val="9"/>
        <rFont val="ＭＳ ゴシック"/>
        <family val="3"/>
        <charset val="128"/>
      </rPr>
      <t xml:space="preserve">債務は、年々減少傾向にあり、28年度から類似団体平均値を下回った。今後計画的かつ適切な施設の更新に努める。
</t>
    </r>
    <r>
      <rPr>
        <b/>
        <sz val="9"/>
        <rFont val="ＭＳ ゴシック"/>
        <family val="3"/>
        <charset val="128"/>
      </rPr>
      <t>⑤経費回収率…</t>
    </r>
    <r>
      <rPr>
        <sz val="9"/>
        <rFont val="ＭＳ ゴシック"/>
        <family val="3"/>
        <charset val="128"/>
      </rPr>
      <t xml:space="preserve">類似団体平均値より低く、劣位となっている。未接続世帯の加入促進により、接続世帯を増やし料金収入の向上を図るとともに維持管理費の抑制を図る。
</t>
    </r>
    <r>
      <rPr>
        <b/>
        <sz val="9"/>
        <rFont val="ＭＳ ゴシック"/>
        <family val="3"/>
        <charset val="128"/>
      </rPr>
      <t>⑥汚水処理原価…</t>
    </r>
    <r>
      <rPr>
        <sz val="9"/>
        <rFont val="ＭＳ ゴシック"/>
        <family val="3"/>
        <charset val="128"/>
      </rPr>
      <t xml:space="preserve">供用開始後30年以上が経過し維持管理費が増加傾向にあるため、類似団体平均値より高く、劣位となっている。今後も施設の老朽化と人口減により汚水処理原価が増加する可能性があり、計画的な更新を行うことにより、施設の老朽化による維持管理費の増加の抑制を図る。
</t>
    </r>
    <r>
      <rPr>
        <b/>
        <sz val="9"/>
        <rFont val="ＭＳ ゴシック"/>
        <family val="3"/>
        <charset val="128"/>
      </rPr>
      <t>⑦施設利用率…</t>
    </r>
    <r>
      <rPr>
        <sz val="9"/>
        <rFont val="ＭＳ ゴシック"/>
        <family val="3"/>
        <charset val="128"/>
      </rPr>
      <t xml:space="preserve">施設利用率については、処理区域内人口が減少しているが、類似団体平均値を上回っている。未接続世帯の加入促進により、接続世帯を増やし施設利用率向上を図るとともに、ストックマネジメント計画等において、今後計画的な施設の更新、ダウンサイジング化により、適切な施設規模を維持する。
</t>
    </r>
    <r>
      <rPr>
        <b/>
        <sz val="9"/>
        <rFont val="ＭＳ ゴシック"/>
        <family val="3"/>
        <charset val="128"/>
      </rPr>
      <t>⑧水洗化率…</t>
    </r>
    <r>
      <rPr>
        <sz val="9"/>
        <rFont val="ＭＳ ゴシック"/>
        <family val="3"/>
        <charset val="128"/>
      </rPr>
      <t xml:space="preserve">類似団体平均値より高く、優位にある。さらなる水洗化率向上のため、未接続世帯の加入促進に努める。
</t>
    </r>
    <rPh sb="30" eb="32">
      <t>ガンネン</t>
    </rPh>
    <rPh sb="32" eb="33">
      <t>ド</t>
    </rPh>
    <rPh sb="34" eb="36">
      <t>コウエイ</t>
    </rPh>
    <rPh sb="36" eb="38">
      <t>キギョウ</t>
    </rPh>
    <rPh sb="38" eb="40">
      <t>カイケイ</t>
    </rPh>
    <rPh sb="42" eb="44">
      <t>イコウ</t>
    </rPh>
    <rPh sb="45" eb="46">
      <t>トモナ</t>
    </rPh>
    <rPh sb="47" eb="49">
      <t>ウンヨウ</t>
    </rPh>
    <rPh sb="49" eb="51">
      <t>シキン</t>
    </rPh>
    <rPh sb="54" eb="56">
      <t>イッパン</t>
    </rPh>
    <rPh sb="56" eb="58">
      <t>カイケイ</t>
    </rPh>
    <rPh sb="61" eb="64">
      <t>ホジョキン</t>
    </rPh>
    <rPh sb="65" eb="67">
      <t>オオハバ</t>
    </rPh>
    <rPh sb="68" eb="69">
      <t>フ</t>
    </rPh>
    <rPh sb="77" eb="79">
      <t>ヒリツ</t>
    </rPh>
    <rPh sb="80" eb="83">
      <t>イチジテキ</t>
    </rPh>
    <rPh sb="84" eb="86">
      <t>コウテン</t>
    </rPh>
    <rPh sb="262" eb="264">
      <t>ルイジ</t>
    </rPh>
    <rPh sb="264" eb="266">
      <t>ダンタイ</t>
    </rPh>
    <rPh sb="307" eb="310">
      <t>ヘイキンチ</t>
    </rPh>
    <rPh sb="415" eb="418">
      <t>ヘイキンチ</t>
    </rPh>
    <rPh sb="546" eb="547">
      <t>チ</t>
    </rPh>
    <rPh sb="548" eb="550">
      <t>ウワマワ</t>
    </rPh>
    <rPh sb="659" eb="662">
      <t>ヘイキンチ</t>
    </rPh>
    <phoneticPr fontId="4"/>
  </si>
  <si>
    <r>
      <rPr>
        <b/>
        <sz val="11"/>
        <rFont val="ＭＳ ゴシック"/>
        <family val="3"/>
        <charset val="128"/>
      </rPr>
      <t>③管渠改善率…</t>
    </r>
    <r>
      <rPr>
        <sz val="11"/>
        <rFont val="ＭＳ ゴシック"/>
        <family val="3"/>
        <charset val="128"/>
      </rPr>
      <t>長寿命化による管渠更新を行っているが、Ｈ28以降は類似団体より低く、劣位にある。現在着手しているストックマネジメント計画に基づき、今後維持管理費の抑制を図りつつ、計画的な管渠更新を図る。</t>
    </r>
    <rPh sb="29" eb="31">
      <t>イコウ</t>
    </rPh>
    <phoneticPr fontId="4"/>
  </si>
  <si>
    <t>　今後も処理区域内人口の減少が予想される。
　経営効率向上のためには、経費回収率の増、汚水処理原価の減が必要である。今後ストックマネジメント計画に基づく施設の更新、ダウンサイジング化等を行うことにより、維持管理費の抑制を図る。
　併せて、Ｒ２年度から公営企業会計へ移行し、同年度に経営戦略の策定も見込まれる。法適化の指標により、健全で効率性の高い、持続可能な下水道事業の経営方針を示す予定である。</t>
    <rPh sb="125" eb="127">
      <t>コウエイ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</si>
</sst>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0" xfId="0" applyFont="1" applyBorder="1" applyAlignment="1">
      <alignment horizontal="left" vertical="center"/>
    </xf>
    <xf numFmtId="0" fontId="19"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c:v>
                </c:pt>
                <c:pt idx="1">
                  <c:v>0.03</c:v>
                </c:pt>
                <c:pt idx="2">
                  <c:v>0.06</c:v>
                </c:pt>
                <c:pt idx="3">
                  <c:v>0.02</c:v>
                </c:pt>
                <c:pt idx="4">
                  <c:v>0.01</c:v>
                </c:pt>
              </c:numCache>
            </c:numRef>
          </c:val>
          <c:extLst>
            <c:ext xmlns:c16="http://schemas.microsoft.com/office/drawing/2014/chart" uri="{C3380CC4-5D6E-409C-BE32-E72D297353CC}">
              <c16:uniqueId val="{00000000-F3AA-484A-AEEE-018CF5CF85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F3AA-484A-AEEE-018CF5CF85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58.59</c:v>
                </c:pt>
                <c:pt idx="1">
                  <c:v>56.74</c:v>
                </c:pt>
                <c:pt idx="2">
                  <c:v>57.46</c:v>
                </c:pt>
                <c:pt idx="3">
                  <c:v>57.8</c:v>
                </c:pt>
                <c:pt idx="4">
                  <c:v>60.17</c:v>
                </c:pt>
              </c:numCache>
            </c:numRef>
          </c:val>
          <c:extLst>
            <c:ext xmlns:c16="http://schemas.microsoft.com/office/drawing/2014/chart" uri="{C3380CC4-5D6E-409C-BE32-E72D297353CC}">
              <c16:uniqueId val="{00000000-6B7D-418B-B4C6-60E7D53FF6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6B7D-418B-B4C6-60E7D53FF6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95.14</c:v>
                </c:pt>
                <c:pt idx="1">
                  <c:v>95.19</c:v>
                </c:pt>
                <c:pt idx="2">
                  <c:v>95.28</c:v>
                </c:pt>
                <c:pt idx="3">
                  <c:v>95.35</c:v>
                </c:pt>
                <c:pt idx="4">
                  <c:v>95.36</c:v>
                </c:pt>
              </c:numCache>
            </c:numRef>
          </c:val>
          <c:extLst>
            <c:ext xmlns:c16="http://schemas.microsoft.com/office/drawing/2014/chart" uri="{C3380CC4-5D6E-409C-BE32-E72D297353CC}">
              <c16:uniqueId val="{00000000-88C0-4FCF-B8AB-EE3253A3768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88C0-4FCF-B8AB-EE3253A3768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72.06</c:v>
                </c:pt>
                <c:pt idx="1">
                  <c:v>72.319999999999993</c:v>
                </c:pt>
                <c:pt idx="2">
                  <c:v>70.040000000000006</c:v>
                </c:pt>
                <c:pt idx="3">
                  <c:v>69.260000000000005</c:v>
                </c:pt>
                <c:pt idx="4">
                  <c:v>79</c:v>
                </c:pt>
              </c:numCache>
            </c:numRef>
          </c:val>
          <c:extLst>
            <c:ext xmlns:c16="http://schemas.microsoft.com/office/drawing/2014/chart" uri="{C3380CC4-5D6E-409C-BE32-E72D297353CC}">
              <c16:uniqueId val="{00000000-7C5F-4A5C-8B1A-99ADCAD785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5F-4A5C-8B1A-99ADCAD785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A8-46C0-959D-AE3D312791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8-46C0-959D-AE3D312791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9D-479D-AFE2-199327CA62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9D-479D-AFE2-199327CA62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32-44BE-B65B-717F79D8EC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32-44BE-B65B-717F79D8EC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C5-4169-9381-78CF96F52B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C5-4169-9381-78CF96F52B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691.62</c:v>
                </c:pt>
                <c:pt idx="1">
                  <c:v>601.66</c:v>
                </c:pt>
                <c:pt idx="2">
                  <c:v>595.24</c:v>
                </c:pt>
                <c:pt idx="3">
                  <c:v>515.08000000000004</c:v>
                </c:pt>
                <c:pt idx="4">
                  <c:v>478.39</c:v>
                </c:pt>
              </c:numCache>
            </c:numRef>
          </c:val>
          <c:extLst>
            <c:ext xmlns:c16="http://schemas.microsoft.com/office/drawing/2014/chart" uri="{C3380CC4-5D6E-409C-BE32-E72D297353CC}">
              <c16:uniqueId val="{00000000-D4E8-471A-B829-5EF286AED72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D4E8-471A-B829-5EF286AED72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80.08</c:v>
                </c:pt>
                <c:pt idx="1">
                  <c:v>84.37</c:v>
                </c:pt>
                <c:pt idx="2">
                  <c:v>83.44</c:v>
                </c:pt>
                <c:pt idx="3">
                  <c:v>81.12</c:v>
                </c:pt>
                <c:pt idx="4">
                  <c:v>80.02</c:v>
                </c:pt>
              </c:numCache>
            </c:numRef>
          </c:val>
          <c:extLst>
            <c:ext xmlns:c16="http://schemas.microsoft.com/office/drawing/2014/chart" uri="{C3380CC4-5D6E-409C-BE32-E72D297353CC}">
              <c16:uniqueId val="{00000000-C420-4B3D-A259-ED7A050A26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C420-4B3D-A259-ED7A050A26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165.26</c:v>
                </c:pt>
                <c:pt idx="1">
                  <c:v>158.88999999999999</c:v>
                </c:pt>
                <c:pt idx="2">
                  <c:v>159.91</c:v>
                </c:pt>
                <c:pt idx="3">
                  <c:v>165.02</c:v>
                </c:pt>
                <c:pt idx="4">
                  <c:v>154.5</c:v>
                </c:pt>
              </c:numCache>
            </c:numRef>
          </c:val>
          <c:extLst>
            <c:ext xmlns:c16="http://schemas.microsoft.com/office/drawing/2014/chart" uri="{C3380CC4-5D6E-409C-BE32-E72D297353CC}">
              <c16:uniqueId val="{00000000-689C-495C-A079-BBE8BB2B5A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689C-495C-A079-BBE8BB2B5A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奄美市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43267</v>
      </c>
      <c r="AM8" s="51"/>
      <c r="AN8" s="51"/>
      <c r="AO8" s="51"/>
      <c r="AP8" s="51"/>
      <c r="AQ8" s="51"/>
      <c r="AR8" s="51"/>
      <c r="AS8" s="51"/>
      <c r="AT8" s="46">
        <f>データ!T6</f>
        <v>308.33</v>
      </c>
      <c r="AU8" s="46"/>
      <c r="AV8" s="46"/>
      <c r="AW8" s="46"/>
      <c r="AX8" s="46"/>
      <c r="AY8" s="46"/>
      <c r="AZ8" s="46"/>
      <c r="BA8" s="46"/>
      <c r="BB8" s="46">
        <f>データ!U6</f>
        <v>140.33000000000001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76.06</v>
      </c>
      <c r="Q10" s="46"/>
      <c r="R10" s="46"/>
      <c r="S10" s="46"/>
      <c r="T10" s="46"/>
      <c r="U10" s="46"/>
      <c r="V10" s="46"/>
      <c r="W10" s="46">
        <f>データ!Q6</f>
        <v>89.51</v>
      </c>
      <c r="X10" s="46"/>
      <c r="Y10" s="46"/>
      <c r="Z10" s="46"/>
      <c r="AA10" s="46"/>
      <c r="AB10" s="46"/>
      <c r="AC10" s="46"/>
      <c r="AD10" s="51">
        <f>データ!R6</f>
        <v>2616</v>
      </c>
      <c r="AE10" s="51"/>
      <c r="AF10" s="51"/>
      <c r="AG10" s="51"/>
      <c r="AH10" s="51"/>
      <c r="AI10" s="51"/>
      <c r="AJ10" s="51"/>
      <c r="AK10" s="2"/>
      <c r="AL10" s="51">
        <f>データ!V6</f>
        <v>32322</v>
      </c>
      <c r="AM10" s="51"/>
      <c r="AN10" s="51"/>
      <c r="AO10" s="51"/>
      <c r="AP10" s="51"/>
      <c r="AQ10" s="51"/>
      <c r="AR10" s="51"/>
      <c r="AS10" s="51"/>
      <c r="AT10" s="46">
        <f>データ!W6</f>
        <v>5.04</v>
      </c>
      <c r="AU10" s="46"/>
      <c r="AV10" s="46"/>
      <c r="AW10" s="46"/>
      <c r="AX10" s="46"/>
      <c r="AY10" s="46"/>
      <c r="AZ10" s="46"/>
      <c r="BA10" s="46"/>
      <c r="BB10" s="46">
        <f>データ!X6</f>
        <v>6413.1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117</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6" t="s">
        <v>27</v>
      </c>
      <c r="BM45" s="77"/>
      <c r="BN45" s="77"/>
      <c r="BO45" s="77"/>
      <c r="BP45" s="77"/>
      <c r="BQ45" s="77"/>
      <c r="BR45" s="77"/>
      <c r="BS45" s="77"/>
      <c r="BT45" s="77"/>
      <c r="BU45" s="77"/>
      <c r="BV45" s="77"/>
      <c r="BW45" s="77"/>
      <c r="BX45" s="77"/>
      <c r="BY45" s="77"/>
      <c r="BZ45" s="7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9"/>
      <c r="BM46" s="80"/>
      <c r="BN46" s="80"/>
      <c r="BO46" s="80"/>
      <c r="BP46" s="80"/>
      <c r="BQ46" s="80"/>
      <c r="BR46" s="80"/>
      <c r="BS46" s="80"/>
      <c r="BT46" s="80"/>
      <c r="BU46" s="80"/>
      <c r="BV46" s="80"/>
      <c r="BW46" s="80"/>
      <c r="BX46" s="80"/>
      <c r="BY46" s="80"/>
      <c r="BZ46" s="8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jnTM5SOEhnleShZPg920Vh0/MLD3HsItGpS2l4nmMtG0GEHMT6Y6todFwDiA52Cap8a0ooE3V1qQbBZJbb05RA==" saltValue="aq9rnUCRrfrRu56tcsxZ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462225</v>
      </c>
      <c r="D6" s="33">
        <f t="shared" si="3"/>
        <v>47</v>
      </c>
      <c r="E6" s="33">
        <f t="shared" si="3"/>
        <v>17</v>
      </c>
      <c r="F6" s="33">
        <f t="shared" si="3"/>
        <v>1</v>
      </c>
      <c r="G6" s="33">
        <f t="shared" si="3"/>
        <v>0</v>
      </c>
      <c r="H6" s="33" t="str">
        <f t="shared" si="3"/>
        <v>鹿児島県　奄美市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76.06</v>
      </c>
      <c r="Q6" s="34">
        <f t="shared" si="3"/>
        <v>89.51</v>
      </c>
      <c r="R6" s="34">
        <f t="shared" si="3"/>
        <v>2616</v>
      </c>
      <c r="S6" s="34">
        <f t="shared" si="3"/>
        <v>43267</v>
      </c>
      <c r="T6" s="34">
        <f t="shared" si="3"/>
        <v>308.33</v>
      </c>
      <c r="U6" s="34">
        <f t="shared" si="3"/>
        <v>140.33000000000001</v>
      </c>
      <c r="V6" s="34">
        <f t="shared" si="3"/>
        <v>32322</v>
      </c>
      <c r="W6" s="34">
        <f t="shared" si="3"/>
        <v>5.04</v>
      </c>
      <c r="X6" s="34">
        <f t="shared" si="3"/>
        <v>6413.1</v>
      </c>
      <c r="Y6" s="35">
        <f>IF(Y7="",NA(),Y7)</f>
        <v>72.06</v>
      </c>
      <c r="Z6" s="35">
        <f t="shared" ref="Z6:AH6" si="4">IF(Z7="",NA(),Z7)</f>
        <v>72.319999999999993</v>
      </c>
      <c r="AA6" s="35">
        <f t="shared" si="4"/>
        <v>70.040000000000006</v>
      </c>
      <c r="AB6" s="35">
        <f t="shared" si="4"/>
        <v>69.260000000000005</v>
      </c>
      <c r="AC6" s="35">
        <f t="shared" si="4"/>
        <v>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691.62</v>
      </c>
      <c r="BG6" s="35">
        <f t="shared" ref="BG6:BO6" si="7">IF(BG7="",NA(),BG7)</f>
        <v>601.66</v>
      </c>
      <c r="BH6" s="35">
        <f t="shared" si="7"/>
        <v>595.24</v>
      </c>
      <c r="BI6" s="35">
        <f t="shared" si="7"/>
        <v>515.08000000000004</v>
      </c>
      <c r="BJ6" s="35">
        <f t="shared" si="7"/>
        <v>478.39</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80.08</v>
      </c>
      <c r="BR6" s="35">
        <f t="shared" ref="BR6:BZ6" si="8">IF(BR7="",NA(),BR7)</f>
        <v>84.37</v>
      </c>
      <c r="BS6" s="35">
        <f t="shared" si="8"/>
        <v>83.44</v>
      </c>
      <c r="BT6" s="35">
        <f t="shared" si="8"/>
        <v>81.12</v>
      </c>
      <c r="BU6" s="35">
        <f t="shared" si="8"/>
        <v>80.02</v>
      </c>
      <c r="BV6" s="35">
        <f t="shared" si="8"/>
        <v>86.2</v>
      </c>
      <c r="BW6" s="35">
        <f t="shared" si="8"/>
        <v>89.74</v>
      </c>
      <c r="BX6" s="35">
        <f t="shared" si="8"/>
        <v>88.37</v>
      </c>
      <c r="BY6" s="35">
        <f t="shared" si="8"/>
        <v>89.41</v>
      </c>
      <c r="BZ6" s="35">
        <f t="shared" si="8"/>
        <v>88.05</v>
      </c>
      <c r="CA6" s="34" t="str">
        <f>IF(CA7="","",IF(CA7="-","【-】","【"&amp;SUBSTITUTE(TEXT(CA7,"#,##0.00"),"-","△")&amp;"】"))</f>
        <v>【100.34】</v>
      </c>
      <c r="CB6" s="35">
        <f>IF(CB7="",NA(),CB7)</f>
        <v>165.26</v>
      </c>
      <c r="CC6" s="35">
        <f t="shared" ref="CC6:CK6" si="9">IF(CC7="",NA(),CC7)</f>
        <v>158.88999999999999</v>
      </c>
      <c r="CD6" s="35">
        <f t="shared" si="9"/>
        <v>159.91</v>
      </c>
      <c r="CE6" s="35">
        <f t="shared" si="9"/>
        <v>165.02</v>
      </c>
      <c r="CF6" s="35">
        <f t="shared" si="9"/>
        <v>154.5</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f>IF(CM7="",NA(),CM7)</f>
        <v>58.59</v>
      </c>
      <c r="CN6" s="35">
        <f t="shared" ref="CN6:CV6" si="10">IF(CN7="",NA(),CN7)</f>
        <v>56.74</v>
      </c>
      <c r="CO6" s="35">
        <f t="shared" si="10"/>
        <v>57.46</v>
      </c>
      <c r="CP6" s="35">
        <f t="shared" si="10"/>
        <v>57.8</v>
      </c>
      <c r="CQ6" s="35">
        <f t="shared" si="10"/>
        <v>60.17</v>
      </c>
      <c r="CR6" s="35">
        <f t="shared" si="10"/>
        <v>62.64</v>
      </c>
      <c r="CS6" s="35">
        <f t="shared" si="10"/>
        <v>58.12</v>
      </c>
      <c r="CT6" s="35">
        <f t="shared" si="10"/>
        <v>58.83</v>
      </c>
      <c r="CU6" s="35">
        <f t="shared" si="10"/>
        <v>56.51</v>
      </c>
      <c r="CV6" s="35">
        <f t="shared" si="10"/>
        <v>57.04</v>
      </c>
      <c r="CW6" s="34" t="str">
        <f>IF(CW7="","",IF(CW7="-","【-】","【"&amp;SUBSTITUTE(TEXT(CW7,"#,##0.00"),"-","△")&amp;"】"))</f>
        <v>【59.64】</v>
      </c>
      <c r="CX6" s="35">
        <f>IF(CX7="",NA(),CX7)</f>
        <v>95.14</v>
      </c>
      <c r="CY6" s="35">
        <f t="shared" ref="CY6:DG6" si="11">IF(CY7="",NA(),CY7)</f>
        <v>95.19</v>
      </c>
      <c r="CZ6" s="35">
        <f t="shared" si="11"/>
        <v>95.28</v>
      </c>
      <c r="DA6" s="35">
        <f t="shared" si="11"/>
        <v>95.35</v>
      </c>
      <c r="DB6" s="35">
        <f t="shared" si="11"/>
        <v>95.36</v>
      </c>
      <c r="DC6" s="35">
        <f t="shared" si="11"/>
        <v>92.98</v>
      </c>
      <c r="DD6" s="35">
        <f t="shared" si="11"/>
        <v>93.07</v>
      </c>
      <c r="DE6" s="35">
        <f t="shared" si="11"/>
        <v>92.9</v>
      </c>
      <c r="DF6" s="35">
        <f t="shared" si="11"/>
        <v>93.91</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v>
      </c>
      <c r="EF6" s="35">
        <f t="shared" ref="EF6:EN6" si="14">IF(EF7="",NA(),EF7)</f>
        <v>0.03</v>
      </c>
      <c r="EG6" s="35">
        <f t="shared" si="14"/>
        <v>0.06</v>
      </c>
      <c r="EH6" s="35">
        <f t="shared" si="14"/>
        <v>0.02</v>
      </c>
      <c r="EI6" s="35">
        <f t="shared" si="14"/>
        <v>0.01</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5" s="36" customFormat="1" x14ac:dyDescent="0.15">
      <c r="A7" s="28"/>
      <c r="B7" s="37">
        <v>2019</v>
      </c>
      <c r="C7" s="37">
        <v>462225</v>
      </c>
      <c r="D7" s="37">
        <v>47</v>
      </c>
      <c r="E7" s="37">
        <v>17</v>
      </c>
      <c r="F7" s="37">
        <v>1</v>
      </c>
      <c r="G7" s="37">
        <v>0</v>
      </c>
      <c r="H7" s="37" t="s">
        <v>98</v>
      </c>
      <c r="I7" s="37" t="s">
        <v>99</v>
      </c>
      <c r="J7" s="37" t="s">
        <v>100</v>
      </c>
      <c r="K7" s="37" t="s">
        <v>101</v>
      </c>
      <c r="L7" s="37" t="s">
        <v>102</v>
      </c>
      <c r="M7" s="37" t="s">
        <v>103</v>
      </c>
      <c r="N7" s="38" t="s">
        <v>104</v>
      </c>
      <c r="O7" s="38" t="s">
        <v>105</v>
      </c>
      <c r="P7" s="38">
        <v>76.06</v>
      </c>
      <c r="Q7" s="38">
        <v>89.51</v>
      </c>
      <c r="R7" s="38">
        <v>2616</v>
      </c>
      <c r="S7" s="38">
        <v>43267</v>
      </c>
      <c r="T7" s="38">
        <v>308.33</v>
      </c>
      <c r="U7" s="38">
        <v>140.33000000000001</v>
      </c>
      <c r="V7" s="38">
        <v>32322</v>
      </c>
      <c r="W7" s="38">
        <v>5.04</v>
      </c>
      <c r="X7" s="38">
        <v>6413.1</v>
      </c>
      <c r="Y7" s="38">
        <v>72.06</v>
      </c>
      <c r="Z7" s="38">
        <v>72.319999999999993</v>
      </c>
      <c r="AA7" s="38">
        <v>70.040000000000006</v>
      </c>
      <c r="AB7" s="38">
        <v>69.260000000000005</v>
      </c>
      <c r="AC7" s="38">
        <v>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691.62</v>
      </c>
      <c r="BG7" s="38">
        <v>601.66</v>
      </c>
      <c r="BH7" s="38">
        <v>595.24</v>
      </c>
      <c r="BI7" s="38">
        <v>515.08000000000004</v>
      </c>
      <c r="BJ7" s="38">
        <v>478.39</v>
      </c>
      <c r="BK7" s="38">
        <v>664.04</v>
      </c>
      <c r="BL7" s="38">
        <v>625.12</v>
      </c>
      <c r="BM7" s="38">
        <v>610.16999999999996</v>
      </c>
      <c r="BN7" s="38">
        <v>605.9</v>
      </c>
      <c r="BO7" s="38">
        <v>653.69000000000005</v>
      </c>
      <c r="BP7" s="38">
        <v>682.51</v>
      </c>
      <c r="BQ7" s="38">
        <v>80.08</v>
      </c>
      <c r="BR7" s="38">
        <v>84.37</v>
      </c>
      <c r="BS7" s="38">
        <v>83.44</v>
      </c>
      <c r="BT7" s="38">
        <v>81.12</v>
      </c>
      <c r="BU7" s="38">
        <v>80.02</v>
      </c>
      <c r="BV7" s="38">
        <v>86.2</v>
      </c>
      <c r="BW7" s="38">
        <v>89.74</v>
      </c>
      <c r="BX7" s="38">
        <v>88.37</v>
      </c>
      <c r="BY7" s="38">
        <v>89.41</v>
      </c>
      <c r="BZ7" s="38">
        <v>88.05</v>
      </c>
      <c r="CA7" s="38">
        <v>100.34</v>
      </c>
      <c r="CB7" s="38">
        <v>165.26</v>
      </c>
      <c r="CC7" s="38">
        <v>158.88999999999999</v>
      </c>
      <c r="CD7" s="38">
        <v>159.91</v>
      </c>
      <c r="CE7" s="38">
        <v>165.02</v>
      </c>
      <c r="CF7" s="38">
        <v>154.5</v>
      </c>
      <c r="CG7" s="38">
        <v>146.47999999999999</v>
      </c>
      <c r="CH7" s="38">
        <v>141.24</v>
      </c>
      <c r="CI7" s="38">
        <v>143.05000000000001</v>
      </c>
      <c r="CJ7" s="38">
        <v>142.05000000000001</v>
      </c>
      <c r="CK7" s="38">
        <v>141.15</v>
      </c>
      <c r="CL7" s="38">
        <v>136.15</v>
      </c>
      <c r="CM7" s="38">
        <v>58.59</v>
      </c>
      <c r="CN7" s="38">
        <v>56.74</v>
      </c>
      <c r="CO7" s="38">
        <v>57.46</v>
      </c>
      <c r="CP7" s="38">
        <v>57.8</v>
      </c>
      <c r="CQ7" s="38">
        <v>60.17</v>
      </c>
      <c r="CR7" s="38">
        <v>62.64</v>
      </c>
      <c r="CS7" s="38">
        <v>58.12</v>
      </c>
      <c r="CT7" s="38">
        <v>58.83</v>
      </c>
      <c r="CU7" s="38">
        <v>56.51</v>
      </c>
      <c r="CV7" s="38">
        <v>57.04</v>
      </c>
      <c r="CW7" s="38">
        <v>59.64</v>
      </c>
      <c r="CX7" s="38">
        <v>95.14</v>
      </c>
      <c r="CY7" s="38">
        <v>95.19</v>
      </c>
      <c r="CZ7" s="38">
        <v>95.28</v>
      </c>
      <c r="DA7" s="38">
        <v>95.35</v>
      </c>
      <c r="DB7" s="38">
        <v>95.36</v>
      </c>
      <c r="DC7" s="38">
        <v>92.98</v>
      </c>
      <c r="DD7" s="38">
        <v>93.07</v>
      </c>
      <c r="DE7" s="38">
        <v>92.9</v>
      </c>
      <c r="DF7" s="38">
        <v>93.91</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0.2</v>
      </c>
      <c r="EF7" s="38">
        <v>0.03</v>
      </c>
      <c r="EG7" s="38">
        <v>0.06</v>
      </c>
      <c r="EH7" s="38">
        <v>0.02</v>
      </c>
      <c r="EI7" s="38">
        <v>0.01</v>
      </c>
      <c r="EJ7" s="38">
        <v>7.0000000000000007E-2</v>
      </c>
      <c r="EK7" s="38">
        <v>0.1</v>
      </c>
      <c r="EL7" s="38">
        <v>0.14000000000000001</v>
      </c>
      <c r="EM7" s="38">
        <v>0.13</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2021-01-18T09:27:12Z</cp:lastPrinted>
  <dcterms:created xsi:type="dcterms:W3CDTF">2020-12-04T02:50:15Z</dcterms:created>
  <dcterms:modified xsi:type="dcterms:W3CDTF">2021-02-18T00:16:56Z</dcterms:modified>
  <cp:category/>
</cp:coreProperties>
</file>