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7_南九州市【済】\"/>
    </mc:Choice>
  </mc:AlternateContent>
  <workbookProtection workbookAlgorithmName="SHA-512" workbookHashValue="s3ZvcC3Opd6lz+krRr9iDoUg3ZIIQrbLnBe9IoSIkElOosh43VYjBWEdyQ8t1atKS3fiaGCmE7CKXrHMVgfpVg==" workbookSaltValue="PvmFpcScfzUHb4l0nPWG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<sst xmlns="http://schemas.openxmlformats.org/spreadsheetml/2006/main" count="236" uniqueCount="120">
  <si>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</si>
  <si>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</si>
  <si>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</si>
  <si>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</si>
  <si>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</si>
  <si>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</si>
  <si>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</si>
  <si>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</si>
  <si>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</si>
  <si>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</si>
  <si>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</si>
  <si>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</si>
  <si>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</si>
  <si>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</si>
  <si>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</si>
  <si>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</si>
  <si>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</si>
  <si>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</si>
  <si>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</si>
  <si>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</si>
  <si>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</si>
  <si>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</si>
  <si>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</si>
  <si>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</si>
  <si>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</si>
  <si>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</si>
  <si>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</si>
  <si>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</si>
  <si>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</si>
  <si>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</si>
  <si>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</si>
  <si>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</si>
  <si>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</si>
  <si>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</si>
  <si>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</si>
  <si>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</si>
  <si>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</si>
  <si>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</si>
  <si>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</si>
  <si>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</si>
  <si>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</si>
  <si>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</si>
  <si>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</si>
  <si>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</si>
  <si>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</si>
  <si>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</si>
  <si>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</si>
  <si>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</si>
  <si>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</si>
  <si>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</si>
  <si>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</si>
  <si>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</si>
  <si>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</si>
  <si>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</si>
  <si>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</si>
  <si>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</si>
  <si>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</si>
  <si>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</si>
  <si>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</si>
  <si>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</si>
  <si>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</si>
  <si>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</si>
  <si>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</si>
  <si>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</si>
  <si>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</si>
  <si>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</si>
  <si>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</si>
  <si>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</si>
  <si>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</si>
  <si>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</si>
  <si>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</si>
  <si>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</si>
  <si>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</si>
  <si>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</si>
  <si>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</si>
  <si>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</si>
  <si>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</si>
  <si>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</si>
  <si>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</si>
  <si>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</si>
  <si>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</si>
  <si>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</si>
  <si>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</si>
  <si>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</si>
  <si>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</si>
  <si>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</si>
  <si>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</si>
  <si>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</si>
  <si>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</si>
  <si>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</si>
  <si>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</si>
  <si>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</si>
  <si>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</si>
  <si>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</si>
  <si>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</si>
  <si>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</si>
  <si>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</si>
  <si>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</si>
  <si>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</si>
  <si>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</si>
  <si>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</si>
  <si>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</si>
  <si>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</si>
  <si>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</si>
  <si>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</si>
  <si>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</si>
  <si>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</si>
  <si>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</si>
  <si>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</si>
  <si>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</si>
  <si>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</si>
  <si>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</si>
  <si>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</si>
  <si>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</si>
  <si>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</si>
  <si>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</si>
  <si>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</si>
  <si>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概ね類似団体と近い値を示しているが，厳しい経営状況である。その要因としては，莫大な地方債償還金が考えられる。また今後は，老朽化による施設の更新や改良等も考えられるため，効率的な運営を行うとともに適正な使用料金の改正及び収入の確保が必要である。</t>
    <phoneticPr fontId="4"/>
  </si>
  <si>
    <t>供用開始から19年を経過したが，現在のところ管渠における更新及び改良の必要性が無いため，過去５年間においては管渠改善率は0％である。</t>
    <phoneticPr fontId="4"/>
  </si>
  <si>
    <t>①収益的収支比率                                    維持管理費については料金収入等で賄えているが，地方債償還金が莫大なため，一貫して100％未満で赤字経営となっている。今後老朽化する施設を維持するためには，計画的な更新及び料金改定等も検討する必要がある。　　　　　　　　　　　　　　　　　　　　　　   ④企業債残高対事業規模比率　　　　　　　　　　　    類似団体と比較し，投資規模が小さいため，低い比率となっている。
（H30数値に誤りがあり,307.07%である。）　　　　　　　　　　　　　　　        ⑤経費回収率　　　　　　　　　　　　　　　　　　　  類似団体と比較し，数値が下回っており，今後適正な使用料収入の確保及び汚水処理費削減などの改善が必要である。　　　　　　　　　　　　　　　　　　            ⑥汚水処理原価　　　　　　　　　　　　　　　　　　  類似団体と比較し低い状態で推移しており，今後も有収水量の大きな伸びは見込めない。汚水処理費用にかかる維持管理費等の削減や計画的な施設更新が必要である。　　　　　　　　　　　　　　　　　　⑦施設利用率　　　　　　　　　　　　　　　　　　　  過去5年間は，ほぼ横ばいで推移しており，類似団体と比較し，おおよそ近い値を示している。しかし，人口減少や高齢化及び節水意識の向上により処理水量は伸び悩んでいることから施設利用率が低い数値となっている。　　　　　　　　　　　　　　　　⑧水洗化率　　　　　　　　　　　　　　　　　　　  90％以上で推移しており，類似団体と比較しても上回っていることから，水洗化は進んでいるものと考えられる。今後も水質保全の観点から，更に加入率を上げることにより，施設利用率や水洗化向上に繋げ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</si>
</sst>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2-4605-8E0D-230981DBBC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CCD2-4605-8E0D-230981DBBC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56.96</c:v>
                </c:pt>
                <c:pt idx="1">
                  <c:v>57.67</c:v>
                </c:pt>
                <c:pt idx="2">
                  <c:v>55.5</c:v>
                </c:pt>
                <c:pt idx="3">
                  <c:v>56.46</c:v>
                </c:pt>
                <c:pt idx="4">
                  <c:v>57.83</c:v>
                </c:pt>
              </c:numCache>
            </c:numRef>
          </c:val>
          <c:extLst>
            <c:ext xmlns:c16="http://schemas.microsoft.com/office/drawing/2014/chart" uri="{C3380CC4-5D6E-409C-BE32-E72D297353CC}">
              <c16:uniqueId val="{00000000-F65B-4BD9-A803-AF8822FCD5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F65B-4BD9-A803-AF8822FCD5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93.55</c:v>
                </c:pt>
                <c:pt idx="1">
                  <c:v>94.45</c:v>
                </c:pt>
                <c:pt idx="2">
                  <c:v>93.88</c:v>
                </c:pt>
                <c:pt idx="3">
                  <c:v>94.77</c:v>
                </c:pt>
                <c:pt idx="4">
                  <c:v>94.37</c:v>
                </c:pt>
              </c:numCache>
            </c:numRef>
          </c:val>
          <c:extLst>
            <c:ext xmlns:c16="http://schemas.microsoft.com/office/drawing/2014/chart" uri="{C3380CC4-5D6E-409C-BE32-E72D297353CC}">
              <c16:uniqueId val="{00000000-0965-488E-94F3-0861F7333B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0965-488E-94F3-0861F7333B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84.89</c:v>
                </c:pt>
                <c:pt idx="1">
                  <c:v>86.61</c:v>
                </c:pt>
                <c:pt idx="2">
                  <c:v>88.13</c:v>
                </c:pt>
                <c:pt idx="3">
                  <c:v>90.81</c:v>
                </c:pt>
                <c:pt idx="4">
                  <c:v>87.58</c:v>
                </c:pt>
              </c:numCache>
            </c:numRef>
          </c:val>
          <c:extLst>
            <c:ext xmlns:c16="http://schemas.microsoft.com/office/drawing/2014/chart" uri="{C3380CC4-5D6E-409C-BE32-E72D297353CC}">
              <c16:uniqueId val="{00000000-6309-4824-87C0-1F523B2F79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9-4824-87C0-1F523B2F79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D-462B-B82E-FA363ADD0B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D-462B-B82E-FA363ADD0B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16-4217-A2AD-99868045A6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6-4217-A2AD-99868045A6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1-4E22-93CD-46D891D8A9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1-4E22-93CD-46D891D8A9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2-4BF0-9DBB-DCF5B0B313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2-4BF0-9DBB-DCF5B0B313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532.16</c:v>
                </c:pt>
                <c:pt idx="1">
                  <c:v>514.35</c:v>
                </c:pt>
                <c:pt idx="2">
                  <c:v>155.12</c:v>
                </c:pt>
                <c:pt idx="3">
                  <c:v>1516.71</c:v>
                </c:pt>
                <c:pt idx="4">
                  <c:v>189.65</c:v>
                </c:pt>
              </c:numCache>
            </c:numRef>
          </c:val>
          <c:extLst>
            <c:ext xmlns:c16="http://schemas.microsoft.com/office/drawing/2014/chart" uri="{C3380CC4-5D6E-409C-BE32-E72D297353CC}">
              <c16:uniqueId val="{00000000-DDF7-4F37-8903-5F9A8A4B53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DDF7-4F37-8903-5F9A8A4B53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56.86</c:v>
                </c:pt>
                <c:pt idx="1">
                  <c:v>65.209999999999994</c:v>
                </c:pt>
                <c:pt idx="2">
                  <c:v>67.87</c:v>
                </c:pt>
                <c:pt idx="3">
                  <c:v>67.77</c:v>
                </c:pt>
                <c:pt idx="4">
                  <c:v>67.930000000000007</c:v>
                </c:pt>
              </c:numCache>
            </c:numRef>
          </c:val>
          <c:extLst>
            <c:ext xmlns:c16="http://schemas.microsoft.com/office/drawing/2014/chart" uri="{C3380CC4-5D6E-409C-BE32-E72D297353CC}">
              <c16:uniqueId val="{00000000-CB79-40D2-A741-8A87A5D93B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B79-40D2-A741-8A87A5D93B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173.17</c:v>
                </c:pt>
                <c:pt idx="1">
                  <c:v>150</c:v>
                </c:pt>
                <c:pt idx="2">
                  <c:v>150</c:v>
                </c:pt>
                <c:pt idx="3">
                  <c:v>150</c:v>
                </c:pt>
                <c:pt idx="4">
                  <c:v>150</c:v>
                </c:pt>
              </c:numCache>
            </c:numRef>
          </c:val>
          <c:extLst>
            <c:ext xmlns:c16="http://schemas.microsoft.com/office/drawing/2014/chart" uri="{C3380CC4-5D6E-409C-BE32-E72D297353CC}">
              <c16:uniqueId val="{00000000-9FFC-463D-A063-86F66C2DA7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9FFC-463D-A063-86F66C2DA7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南九州市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34777</v>
      </c>
      <c r="AM8" s="75"/>
      <c r="AN8" s="75"/>
      <c r="AO8" s="75"/>
      <c r="AP8" s="75"/>
      <c r="AQ8" s="75"/>
      <c r="AR8" s="75"/>
      <c r="AS8" s="75"/>
      <c r="AT8" s="74">
        <f>データ!T6</f>
        <v>357.91</v>
      </c>
      <c r="AU8" s="74"/>
      <c r="AV8" s="74"/>
      <c r="AW8" s="74"/>
      <c r="AX8" s="74"/>
      <c r="AY8" s="74"/>
      <c r="AZ8" s="74"/>
      <c r="BA8" s="74"/>
      <c r="BB8" s="74">
        <f>データ!U6</f>
        <v>97.17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11.65</v>
      </c>
      <c r="Q10" s="74"/>
      <c r="R10" s="74"/>
      <c r="S10" s="74"/>
      <c r="T10" s="74"/>
      <c r="U10" s="74"/>
      <c r="V10" s="74"/>
      <c r="W10" s="74">
        <f>データ!Q6</f>
        <v>85.06</v>
      </c>
      <c r="X10" s="74"/>
      <c r="Y10" s="74"/>
      <c r="Z10" s="74"/>
      <c r="AA10" s="74"/>
      <c r="AB10" s="74"/>
      <c r="AC10" s="74"/>
      <c r="AD10" s="75">
        <f>データ!R6</f>
        <v>1870</v>
      </c>
      <c r="AE10" s="75"/>
      <c r="AF10" s="75"/>
      <c r="AG10" s="75"/>
      <c r="AH10" s="75"/>
      <c r="AI10" s="75"/>
      <c r="AJ10" s="75"/>
      <c r="AK10" s="2"/>
      <c r="AL10" s="75">
        <f>データ!V6</f>
        <v>4014</v>
      </c>
      <c r="AM10" s="75"/>
      <c r="AN10" s="75"/>
      <c r="AO10" s="75"/>
      <c r="AP10" s="75"/>
      <c r="AQ10" s="75"/>
      <c r="AR10" s="75"/>
      <c r="AS10" s="75"/>
      <c r="AT10" s="74">
        <f>データ!W6</f>
        <v>2.4</v>
      </c>
      <c r="AU10" s="74"/>
      <c r="AV10" s="74"/>
      <c r="AW10" s="74"/>
      <c r="AX10" s="74"/>
      <c r="AY10" s="74"/>
      <c r="AZ10" s="74"/>
      <c r="BA10" s="74"/>
      <c r="BB10" s="74">
        <f>データ!X6</f>
        <v>1672.5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fWkSIEM8mpF+F3PwzcOhILI4OBjbDzv179GDZjwxDpmWq25b0BkPzKyhbbaXC1ciskIk9MXdmHjgjZyGL7Kt6w==" saltValue="ckb3Mq/x1Wj3qCA3fsnJ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462233</v>
      </c>
      <c r="D6" s="33">
        <f t="shared" si="3"/>
        <v>47</v>
      </c>
      <c r="E6" s="33">
        <f t="shared" si="3"/>
        <v>17</v>
      </c>
      <c r="F6" s="33">
        <f t="shared" si="3"/>
        <v>1</v>
      </c>
      <c r="G6" s="33">
        <f t="shared" si="3"/>
        <v>0</v>
      </c>
      <c r="H6" s="33" t="str">
        <f t="shared" si="3"/>
        <v>鹿児島県　南九州市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11.65</v>
      </c>
      <c r="Q6" s="34">
        <f t="shared" si="3"/>
        <v>85.06</v>
      </c>
      <c r="R6" s="34">
        <f t="shared" si="3"/>
        <v>1870</v>
      </c>
      <c r="S6" s="34">
        <f t="shared" si="3"/>
        <v>34777</v>
      </c>
      <c r="T6" s="34">
        <f t="shared" si="3"/>
        <v>357.91</v>
      </c>
      <c r="U6" s="34">
        <f t="shared" si="3"/>
        <v>97.17</v>
      </c>
      <c r="V6" s="34">
        <f t="shared" si="3"/>
        <v>4014</v>
      </c>
      <c r="W6" s="34">
        <f t="shared" si="3"/>
        <v>2.4</v>
      </c>
      <c r="X6" s="34">
        <f t="shared" si="3"/>
        <v>1672.5</v>
      </c>
      <c r="Y6" s="35">
        <f>IF(Y7="",NA(),Y7)</f>
        <v>84.89</v>
      </c>
      <c r="Z6" s="35">
        <f t="shared" ref="Z6:AH6" si="4">IF(Z7="",NA(),Z7)</f>
        <v>86.61</v>
      </c>
      <c r="AA6" s="35">
        <f t="shared" si="4"/>
        <v>88.13</v>
      </c>
      <c r="AB6" s="35">
        <f t="shared" si="4"/>
        <v>90.81</v>
      </c>
      <c r="AC6" s="35">
        <f t="shared" si="4"/>
        <v>87.58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532.16</v>
      </c>
      <c r="BG6" s="35">
        <f t="shared" ref="BG6:BO6" si="7">IF(BG7="",NA(),BG7)</f>
        <v>514.35</v>
      </c>
      <c r="BH6" s="35">
        <f t="shared" si="7"/>
        <v>155.12</v>
      </c>
      <c r="BI6" s="35">
        <f t="shared" si="7"/>
        <v>1516.71</v>
      </c>
      <c r="BJ6" s="35">
        <f t="shared" si="7"/>
        <v>189.65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56.86</v>
      </c>
      <c r="BR6" s="35">
        <f t="shared" ref="BR6:BZ6" si="8">IF(BR7="",NA(),BR7)</f>
        <v>65.209999999999994</v>
      </c>
      <c r="BS6" s="35">
        <f t="shared" si="8"/>
        <v>67.87</v>
      </c>
      <c r="BT6" s="35">
        <f t="shared" si="8"/>
        <v>67.77</v>
      </c>
      <c r="BU6" s="35">
        <f t="shared" si="8"/>
        <v>67.930000000000007</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173.17</v>
      </c>
      <c r="CC6" s="35">
        <f t="shared" ref="CC6:CK6" si="9">IF(CC7="",NA(),CC7)</f>
        <v>150</v>
      </c>
      <c r="CD6" s="35">
        <f t="shared" si="9"/>
        <v>150</v>
      </c>
      <c r="CE6" s="35">
        <f t="shared" si="9"/>
        <v>150</v>
      </c>
      <c r="CF6" s="35">
        <f t="shared" si="9"/>
        <v>150</v>
      </c>
      <c r="CG6" s="35">
        <f t="shared" si="9"/>
        <v>250.84</v>
      </c>
      <c r="CH6" s="35">
        <f t="shared" si="9"/>
        <v>235.61</v>
      </c>
      <c r="CI6" s="35">
        <f t="shared" si="9"/>
        <v>216.21</v>
      </c>
      <c r="CJ6" s="35">
        <f t="shared" si="9"/>
        <v>220.31</v>
      </c>
      <c r="CK6" s="35">
        <f t="shared" si="9"/>
        <v>230.95</v>
      </c>
      <c r="CL6" s="34" t="str">
        <f>IF(CL7="","",IF(CL7="-","【-】","【"&amp;SUBSTITUTE(TEXT(CL7,"#,##0.00"),"-","△")&amp;"】"))</f>
        <v>【136.15】</v>
      </c>
      <c r="CM6" s="35">
        <f>IF(CM7="",NA(),CM7)</f>
        <v>56.96</v>
      </c>
      <c r="CN6" s="35">
        <f t="shared" ref="CN6:CV6" si="10">IF(CN7="",NA(),CN7)</f>
        <v>57.67</v>
      </c>
      <c r="CO6" s="35">
        <f t="shared" si="10"/>
        <v>55.5</v>
      </c>
      <c r="CP6" s="35">
        <f t="shared" si="10"/>
        <v>56.46</v>
      </c>
      <c r="CQ6" s="35">
        <f t="shared" si="10"/>
        <v>57.83</v>
      </c>
      <c r="CR6" s="35">
        <f t="shared" si="10"/>
        <v>49.39</v>
      </c>
      <c r="CS6" s="35">
        <f t="shared" si="10"/>
        <v>49.25</v>
      </c>
      <c r="CT6" s="35">
        <f t="shared" si="10"/>
        <v>50.24</v>
      </c>
      <c r="CU6" s="35">
        <f t="shared" si="10"/>
        <v>49.68</v>
      </c>
      <c r="CV6" s="35">
        <f t="shared" si="10"/>
        <v>49.27</v>
      </c>
      <c r="CW6" s="34" t="str">
        <f>IF(CW7="","",IF(CW7="-","【-】","【"&amp;SUBSTITUTE(TEXT(CW7,"#,##0.00"),"-","△")&amp;"】"))</f>
        <v>【59.64】</v>
      </c>
      <c r="CX6" s="35">
        <f>IF(CX7="",NA(),CX7)</f>
        <v>93.55</v>
      </c>
      <c r="CY6" s="35">
        <f t="shared" ref="CY6:DG6" si="11">IF(CY7="",NA(),CY7)</f>
        <v>94.45</v>
      </c>
      <c r="CZ6" s="35">
        <f t="shared" si="11"/>
        <v>93.88</v>
      </c>
      <c r="DA6" s="35">
        <f t="shared" si="11"/>
        <v>94.77</v>
      </c>
      <c r="DB6" s="35">
        <f t="shared" si="11"/>
        <v>94.37</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462233</v>
      </c>
      <c r="D7" s="37">
        <v>47</v>
      </c>
      <c r="E7" s="37">
        <v>17</v>
      </c>
      <c r="F7" s="37">
        <v>1</v>
      </c>
      <c r="G7" s="37">
        <v>0</v>
      </c>
      <c r="H7" s="37" t="s">
        <v>98</v>
      </c>
      <c r="I7" s="37" t="s">
        <v>99</v>
      </c>
      <c r="J7" s="37" t="s">
        <v>100</v>
      </c>
      <c r="K7" s="37" t="s">
        <v>101</v>
      </c>
      <c r="L7" s="37" t="s">
        <v>102</v>
      </c>
      <c r="M7" s="37" t="s">
        <v>103</v>
      </c>
      <c r="N7" s="38" t="s">
        <v>104</v>
      </c>
      <c r="O7" s="38" t="s">
        <v>105</v>
      </c>
      <c r="P7" s="38">
        <v>11.65</v>
      </c>
      <c r="Q7" s="38">
        <v>85.06</v>
      </c>
      <c r="R7" s="38">
        <v>1870</v>
      </c>
      <c r="S7" s="38">
        <v>34777</v>
      </c>
      <c r="T7" s="38">
        <v>357.91</v>
      </c>
      <c r="U7" s="38">
        <v>97.17</v>
      </c>
      <c r="V7" s="38">
        <v>4014</v>
      </c>
      <c r="W7" s="38">
        <v>2.4</v>
      </c>
      <c r="X7" s="38">
        <v>1672.5</v>
      </c>
      <c r="Y7" s="38">
        <v>84.89</v>
      </c>
      <c r="Z7" s="38">
        <v>86.61</v>
      </c>
      <c r="AA7" s="38">
        <v>88.13</v>
      </c>
      <c r="AB7" s="38">
        <v>90.81</v>
      </c>
      <c r="AC7" s="38">
        <v>87.58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532.16</v>
      </c>
      <c r="BG7" s="38">
        <v>514.35</v>
      </c>
      <c r="BH7" s="38">
        <v>155.12</v>
      </c>
      <c r="BI7" s="38">
        <v>1516.71</v>
      </c>
      <c r="BJ7" s="38">
        <v>189.65</v>
      </c>
      <c r="BK7" s="38">
        <v>1162.3599999999999</v>
      </c>
      <c r="BL7" s="38">
        <v>1047.6500000000001</v>
      </c>
      <c r="BM7" s="38">
        <v>1124.26</v>
      </c>
      <c r="BN7" s="38">
        <v>1048.23</v>
      </c>
      <c r="BO7" s="38">
        <v>1130.42</v>
      </c>
      <c r="BP7" s="38">
        <v>682.51</v>
      </c>
      <c r="BQ7" s="38">
        <v>56.86</v>
      </c>
      <c r="BR7" s="38">
        <v>65.209999999999994</v>
      </c>
      <c r="BS7" s="38">
        <v>67.87</v>
      </c>
      <c r="BT7" s="38">
        <v>67.77</v>
      </c>
      <c r="BU7" s="38">
        <v>67.930000000000007</v>
      </c>
      <c r="BV7" s="38">
        <v>68.209999999999994</v>
      </c>
      <c r="BW7" s="38">
        <v>74.040000000000006</v>
      </c>
      <c r="BX7" s="38">
        <v>80.58</v>
      </c>
      <c r="BY7" s="38">
        <v>78.92</v>
      </c>
      <c r="BZ7" s="38">
        <v>74.17</v>
      </c>
      <c r="CA7" s="38">
        <v>100.34</v>
      </c>
      <c r="CB7" s="38">
        <v>173.17</v>
      </c>
      <c r="CC7" s="38">
        <v>150</v>
      </c>
      <c r="CD7" s="38">
        <v>150</v>
      </c>
      <c r="CE7" s="38">
        <v>150</v>
      </c>
      <c r="CF7" s="38">
        <v>150</v>
      </c>
      <c r="CG7" s="38">
        <v>250.84</v>
      </c>
      <c r="CH7" s="38">
        <v>235.61</v>
      </c>
      <c r="CI7" s="38">
        <v>216.21</v>
      </c>
      <c r="CJ7" s="38">
        <v>220.31</v>
      </c>
      <c r="CK7" s="38">
        <v>230.95</v>
      </c>
      <c r="CL7" s="38">
        <v>136.15</v>
      </c>
      <c r="CM7" s="38">
        <v>56.96</v>
      </c>
      <c r="CN7" s="38">
        <v>57.67</v>
      </c>
      <c r="CO7" s="38">
        <v>55.5</v>
      </c>
      <c r="CP7" s="38">
        <v>56.46</v>
      </c>
      <c r="CQ7" s="38">
        <v>57.83</v>
      </c>
      <c r="CR7" s="38">
        <v>49.39</v>
      </c>
      <c r="CS7" s="38">
        <v>49.25</v>
      </c>
      <c r="CT7" s="38">
        <v>50.24</v>
      </c>
      <c r="CU7" s="38">
        <v>49.68</v>
      </c>
      <c r="CV7" s="38">
        <v>49.27</v>
      </c>
      <c r="CW7" s="38">
        <v>59.64</v>
      </c>
      <c r="CX7" s="38">
        <v>93.55</v>
      </c>
      <c r="CY7" s="38">
        <v>94.45</v>
      </c>
      <c r="CZ7" s="38">
        <v>93.88</v>
      </c>
      <c r="DA7" s="38">
        <v>94.77</v>
      </c>
      <c r="DB7" s="38">
        <v>94.37</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2021-01-20T02:34:11Z</cp:lastPrinted>
  <dcterms:created xsi:type="dcterms:W3CDTF">2020-12-04T02:50:16Z</dcterms:created>
  <dcterms:modified xsi:type="dcterms:W3CDTF">2021-02-18T00:18:08Z</dcterms:modified>
  <cp:category/>
</cp:coreProperties>
</file>