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8_伊佐市【済】\"/>
    </mc:Choice>
  </mc:AlternateContent>
  <workbookProtection workbookAlgorithmName="SHA-512" workbookHashValue="YOUYKATBgPUyODmFZlA49uAPLcxebS8Sdsjt9RvTaYJyVP0XAEJz7Ltcb80v96g+p9idKzt6x9Zil/l8uz/0Lw==" workbookSaltValue="BoNlJuXir5tL+2CBeFP5d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<sst xmlns="http://schemas.openxmlformats.org/spreadsheetml/2006/main" count="228" uniqueCount="113">
  <si>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</si>
  <si>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</si>
  <si>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</si>
  <si>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</si>
  <si>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</si>
  <si>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</si>
  <si>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</si>
  <si>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</si>
  <si>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</si>
  <si>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</si>
  <si>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</si>
  <si>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</si>
  <si>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</si>
  <si>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</si>
  <si>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</si>
  <si>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</si>
  <si>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</si>
  <si>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</si>
  <si>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</si>
  <si>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</si>
  <si>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</si>
  <si>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</si>
  <si>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</si>
  <si>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</si>
  <si>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</si>
  <si>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</si>
  <si>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</si>
  <si>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</si>
  <si>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</si>
  <si>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</si>
  <si>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</si>
  <si>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</si>
  <si>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</si>
  <si>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</si>
  <si>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</si>
  <si>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</si>
  <si>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</si>
  <si>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</si>
  <si>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</si>
  <si>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</si>
  <si>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</si>
  <si>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</si>
  <si>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</si>
  <si>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</si>
  <si>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</si>
  <si>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</si>
  <si>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</si>
  <si>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</si>
  <si>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</si>
  <si>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</si>
  <si>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</si>
  <si>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</si>
  <si>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</si>
  <si>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</si>
  <si>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</si>
  <si>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</si>
  <si>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</si>
  <si>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</si>
  <si>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</si>
  <si>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</si>
  <si>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</si>
  <si>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</si>
  <si>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</si>
  <si>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</si>
  <si>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</si>
  <si>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</si>
  <si>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</si>
  <si>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</si>
  <si>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</si>
  <si>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</si>
  <si>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</si>
  <si>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</si>
  <si>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</si>
  <si>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</si>
  <si>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</si>
  <si>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</si>
  <si>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</si>
  <si>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</si>
  <si>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</si>
  <si>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</si>
  <si>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</si>
  <si>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</si>
  <si>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</si>
  <si>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</si>
  <si>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</si>
  <si>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</si>
  <si>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</si>
  <si>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</si>
  <si>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</si>
  <si>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</si>
  <si>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</si>
  <si>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</si>
  <si>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</si>
  <si>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伊佐市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</si>
  <si>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</si>
  <si>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</si>
  <si>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</si>
  <si>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</si>
  <si>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</si>
  <si>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</si>
  <si>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</si>
  <si>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</si>
  <si>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</si>
  <si>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</si>
  <si>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</si>
  <si>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</si>
  <si>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</si>
  <si>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</si>
  <si>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</si>
  <si>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</si>
  <si>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については、類似団体平均値及び全国平均を上回っているものの給水収益の減少は明らかなことから、今後も健全経営を続けていくための改善点を洗い出し費用削減や更新投資等に充てる財源の確保に努める。
②累積欠損金も発生していないことから健全な財政運営が行われているといえる。
③流動比率は類似団体平均値より下回っているが、指標は100%を超えており支払能力はあるものの、将来の償還・返済に備え、支払能力をさらに高める努力をする。
④企業債残高対給水収益比率については、類似団体平均値を下回ってきたものの、今後も給水収益が減少していくことから、投資規模の適正化に努め企業債発行額を抑制していく。
⑤今年度は100%を上回る実績となったが、今後、給水収益も減少していくことから更なる費用削減に努める。
⑥給水原価については、類似団体平均値及び全国平均値を下回っているが、今後の有収水量や経常費用の変化に備え投資の効率化や維持管理経費の削減に努める。
⑦施設利用率は類似団体平均値及び全国平均値より下回っており、今後は施設の統廃合を推進するとともに、更新時には適正な規模に見直す。
⑧有収率については類似団体平均値及び全国平均値を上回る指標であることから、引き続き漏水の早期発見に努める。
</t>
    <rPh sb="41" eb="43">
      <t>ゲンショウ</t>
    </rPh>
    <rPh sb="44" eb="45">
      <t>アキ</t>
    </rPh>
    <rPh sb="53" eb="55">
      <t>コンゴ</t>
    </rPh>
    <rPh sb="56" eb="58">
      <t>ケンゼン</t>
    </rPh>
    <rPh sb="58" eb="60">
      <t>ケイエイ</t>
    </rPh>
    <rPh sb="61" eb="62">
      <t>ツヅ</t>
    </rPh>
    <rPh sb="69" eb="72">
      <t>カイゼンテン</t>
    </rPh>
    <rPh sb="73" eb="74">
      <t>アラ</t>
    </rPh>
    <rPh sb="75" eb="76">
      <t>ダ</t>
    </rPh>
    <rPh sb="244" eb="246">
      <t>シタマワ</t>
    </rPh>
    <rPh sb="254" eb="256">
      <t>コンゴ</t>
    </rPh>
    <rPh sb="257" eb="259">
      <t>キュウスイ</t>
    </rPh>
    <rPh sb="259" eb="261">
      <t>シュウエキ</t>
    </rPh>
    <rPh sb="262" eb="264">
      <t>ゲンショウ</t>
    </rPh>
    <rPh sb="291" eb="293">
      <t>ヨクセイ</t>
    </rPh>
    <rPh sb="300" eb="303">
      <t>コンネンド</t>
    </rPh>
    <rPh sb="312" eb="314">
      <t>ジッセキ</t>
    </rPh>
    <rPh sb="320" eb="322">
      <t>コンゴ</t>
    </rPh>
    <rPh sb="323" eb="325">
      <t>キュウスイ</t>
    </rPh>
    <rPh sb="325" eb="327">
      <t>シュウエキ</t>
    </rPh>
    <rPh sb="328" eb="330">
      <t>ゲンショウ</t>
    </rPh>
    <rPh sb="338" eb="339">
      <t>サラ</t>
    </rPh>
    <rPh sb="341" eb="343">
      <t>ヒヨウ</t>
    </rPh>
    <rPh sb="343" eb="345">
      <t>サクゲン</t>
    </rPh>
    <rPh sb="346" eb="347">
      <t>ツト</t>
    </rPh>
    <phoneticPr fontId="4"/>
  </si>
  <si>
    <t>　①有形固定資産減価償却率及び③管路更新率は類似団体平均値より低く、②管路経年化率は類似団体平均値より高くなっている。このことから、老朽化対策が喫緊の課題となっている。今後は施設の更新計画を策定し、投資のあり方についても検討を行い平準化を図り計画的に更新していく。</t>
    <rPh sb="13" eb="14">
      <t>オヨ</t>
    </rPh>
    <rPh sb="22" eb="24">
      <t>ルイジ</t>
    </rPh>
    <rPh sb="24" eb="26">
      <t>ダンタイ</t>
    </rPh>
    <rPh sb="26" eb="29">
      <t>ヘイキンチ</t>
    </rPh>
    <rPh sb="31" eb="32">
      <t>ヒク</t>
    </rPh>
    <rPh sb="42" eb="44">
      <t>ルイジ</t>
    </rPh>
    <rPh sb="44" eb="46">
      <t>ダンタイ</t>
    </rPh>
    <rPh sb="46" eb="49">
      <t>ヘイキンチ</t>
    </rPh>
    <rPh sb="51" eb="52">
      <t>タカ</t>
    </rPh>
    <rPh sb="92" eb="94">
      <t>ケイカク</t>
    </rPh>
    <rPh sb="95" eb="97">
      <t>サクテイ</t>
    </rPh>
    <rPh sb="99" eb="101">
      <t>トウシ</t>
    </rPh>
    <rPh sb="104" eb="105">
      <t>カタ</t>
    </rPh>
    <rPh sb="110" eb="112">
      <t>ケントウ</t>
    </rPh>
    <rPh sb="113" eb="114">
      <t>オコナ</t>
    </rPh>
    <rPh sb="119" eb="120">
      <t>ハカ</t>
    </rPh>
    <phoneticPr fontId="4"/>
  </si>
  <si>
    <t xml:space="preserve">　今後は給水人口の減少等により使用水量も減少する中で、計画的な施設更新及び管路更新を検討しながら経費削減に努め、企業債の削減を図るなど財政体質の強化を図り、健全で継続的な運営を行えるよう一層の経営基盤強化を推進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</si>
</sst>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0.04</c:v>
                </c:pt>
                <c:pt idx="1">
                  <c:v>0</c:v>
                </c:pt>
                <c:pt idx="2">
                  <c:v>0</c:v>
                </c:pt>
                <c:pt idx="3" formatCode="#,##0.00;&quot;△&quot;#,##0.00;&quot;-&quot;">
                  <c:v>0.35</c:v>
                </c:pt>
                <c:pt idx="4" formatCode="#,##0.00;&quot;△&quot;#,##0.00;&quot;-&quot;">
                  <c:v>0.2</c:v>
                </c:pt>
              </c:numCache>
            </c:numRef>
          </c:val>
          <c:extLst>
            <c:ext xmlns:c16="http://schemas.microsoft.com/office/drawing/2014/chart" uri="{C3380CC4-5D6E-409C-BE32-E72D297353CC}">
              <c16:uniqueId val="{00000000-A217-4AFE-8EF9-DB3E8B4B34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217-4AFE-8EF9-DB3E8B4B34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49.64</c:v>
                </c:pt>
                <c:pt idx="1">
                  <c:v>50.28</c:v>
                </c:pt>
                <c:pt idx="2">
                  <c:v>49.43</c:v>
                </c:pt>
                <c:pt idx="3">
                  <c:v>49.18</c:v>
                </c:pt>
                <c:pt idx="4">
                  <c:v>48.59</c:v>
                </c:pt>
              </c:numCache>
            </c:numRef>
          </c:val>
          <c:extLst>
            <c:ext xmlns:c16="http://schemas.microsoft.com/office/drawing/2014/chart" uri="{C3380CC4-5D6E-409C-BE32-E72D297353CC}">
              <c16:uniqueId val="{00000000-4139-458D-953D-B489624565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4139-458D-953D-B489624565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91.09</c:v>
                </c:pt>
                <c:pt idx="1">
                  <c:v>90.44</c:v>
                </c:pt>
                <c:pt idx="2">
                  <c:v>90.19</c:v>
                </c:pt>
                <c:pt idx="3">
                  <c:v>90.13</c:v>
                </c:pt>
                <c:pt idx="4">
                  <c:v>90.08</c:v>
                </c:pt>
              </c:numCache>
            </c:numRef>
          </c:val>
          <c:extLst>
            <c:ext xmlns:c16="http://schemas.microsoft.com/office/drawing/2014/chart" uri="{C3380CC4-5D6E-409C-BE32-E72D297353CC}">
              <c16:uniqueId val="{00000000-0E55-4A01-874E-DFD6C046E8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0E55-4A01-874E-DFD6C046E8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118.14</c:v>
                </c:pt>
                <c:pt idx="1">
                  <c:v>117.1</c:v>
                </c:pt>
                <c:pt idx="2">
                  <c:v>113.77</c:v>
                </c:pt>
                <c:pt idx="3">
                  <c:v>118.93</c:v>
                </c:pt>
                <c:pt idx="4">
                  <c:v>119.08</c:v>
                </c:pt>
              </c:numCache>
            </c:numRef>
          </c:val>
          <c:extLst>
            <c:ext xmlns:c16="http://schemas.microsoft.com/office/drawing/2014/chart" uri="{C3380CC4-5D6E-409C-BE32-E72D297353CC}">
              <c16:uniqueId val="{00000000-230C-478C-B63A-E65A5E5FCC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230C-478C-B63A-E65A5E5FCC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42.64</c:v>
                </c:pt>
                <c:pt idx="1">
                  <c:v>44.59</c:v>
                </c:pt>
                <c:pt idx="2">
                  <c:v>45.77</c:v>
                </c:pt>
                <c:pt idx="3">
                  <c:v>47.8</c:v>
                </c:pt>
                <c:pt idx="4">
                  <c:v>47.92</c:v>
                </c:pt>
              </c:numCache>
            </c:numRef>
          </c:val>
          <c:extLst>
            <c:ext xmlns:c16="http://schemas.microsoft.com/office/drawing/2014/chart" uri="{C3380CC4-5D6E-409C-BE32-E72D297353CC}">
              <c16:uniqueId val="{00000000-83F2-4FA1-B516-C6409CD44F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3F2-4FA1-B516-C6409CD44F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9.41</c:v>
                </c:pt>
                <c:pt idx="1">
                  <c:v>10.15</c:v>
                </c:pt>
                <c:pt idx="2">
                  <c:v>18.93</c:v>
                </c:pt>
                <c:pt idx="3">
                  <c:v>20</c:v>
                </c:pt>
                <c:pt idx="4">
                  <c:v>23.66</c:v>
                </c:pt>
              </c:numCache>
            </c:numRef>
          </c:val>
          <c:extLst>
            <c:ext xmlns:c16="http://schemas.microsoft.com/office/drawing/2014/chart" uri="{C3380CC4-5D6E-409C-BE32-E72D297353CC}">
              <c16:uniqueId val="{00000000-BFFC-41DE-9212-DDEA270932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BFFC-41DE-9212-DDEA270932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32-4066-8651-9B329D7F92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C032-4066-8651-9B329D7F92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307.05</c:v>
                </c:pt>
                <c:pt idx="1">
                  <c:v>301.77</c:v>
                </c:pt>
                <c:pt idx="2">
                  <c:v>333.11</c:v>
                </c:pt>
                <c:pt idx="3">
                  <c:v>354.4</c:v>
                </c:pt>
                <c:pt idx="4">
                  <c:v>355.08</c:v>
                </c:pt>
              </c:numCache>
            </c:numRef>
          </c:val>
          <c:extLst>
            <c:ext xmlns:c16="http://schemas.microsoft.com/office/drawing/2014/chart" uri="{C3380CC4-5D6E-409C-BE32-E72D297353CC}">
              <c16:uniqueId val="{00000000-9775-4000-8391-57A9B09866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775-4000-8391-57A9B09866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456.03</c:v>
                </c:pt>
                <c:pt idx="1">
                  <c:v>427.4</c:v>
                </c:pt>
                <c:pt idx="2">
                  <c:v>405.11</c:v>
                </c:pt>
                <c:pt idx="3">
                  <c:v>378.7</c:v>
                </c:pt>
                <c:pt idx="4">
                  <c:v>391.43</c:v>
                </c:pt>
              </c:numCache>
            </c:numRef>
          </c:val>
          <c:extLst>
            <c:ext xmlns:c16="http://schemas.microsoft.com/office/drawing/2014/chart" uri="{C3380CC4-5D6E-409C-BE32-E72D297353CC}">
              <c16:uniqueId val="{00000000-A109-4C4A-8FA0-6661D20AAD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A109-4C4A-8FA0-6661D20AAD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103.65</c:v>
                </c:pt>
                <c:pt idx="1">
                  <c:v>102.47</c:v>
                </c:pt>
                <c:pt idx="2">
                  <c:v>99.38</c:v>
                </c:pt>
                <c:pt idx="3">
                  <c:v>105.88</c:v>
                </c:pt>
                <c:pt idx="4">
                  <c:v>101.32</c:v>
                </c:pt>
              </c:numCache>
            </c:numRef>
          </c:val>
          <c:extLst>
            <c:ext xmlns:c16="http://schemas.microsoft.com/office/drawing/2014/chart" uri="{C3380CC4-5D6E-409C-BE32-E72D297353CC}">
              <c16:uniqueId val="{00000000-30E5-4F10-913D-EE538F6774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30E5-4F10-913D-EE538F6774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151.12</c:v>
                </c:pt>
                <c:pt idx="1">
                  <c:v>152.97999999999999</c:v>
                </c:pt>
                <c:pt idx="2">
                  <c:v>157.72</c:v>
                </c:pt>
                <c:pt idx="3">
                  <c:v>148.26</c:v>
                </c:pt>
                <c:pt idx="4">
                  <c:v>154.85</c:v>
                </c:pt>
              </c:numCache>
            </c:numRef>
          </c:val>
          <c:extLst>
            <c:ext xmlns:c16="http://schemas.microsoft.com/office/drawing/2014/chart" uri="{C3380CC4-5D6E-409C-BE32-E72D297353CC}">
              <c16:uniqueId val="{00000000-33DD-47C1-8841-F1E7663DA2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33DD-47C1-8841-F1E7663DA2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伊佐市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25605</v>
      </c>
      <c r="AM8" s="61"/>
      <c r="AN8" s="61"/>
      <c r="AO8" s="61"/>
      <c r="AP8" s="61"/>
      <c r="AQ8" s="61"/>
      <c r="AR8" s="61"/>
      <c r="AS8" s="61"/>
      <c r="AT8" s="52">
        <f>データ!$S$6</f>
        <v>392.56</v>
      </c>
      <c r="AU8" s="53"/>
      <c r="AV8" s="53"/>
      <c r="AW8" s="53"/>
      <c r="AX8" s="53"/>
      <c r="AY8" s="53"/>
      <c r="AZ8" s="53"/>
      <c r="BA8" s="53"/>
      <c r="BB8" s="54">
        <f>データ!$T$6</f>
        <v>65.23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70.819999999999993</v>
      </c>
      <c r="J10" s="53"/>
      <c r="K10" s="53"/>
      <c r="L10" s="53"/>
      <c r="M10" s="53"/>
      <c r="N10" s="53"/>
      <c r="O10" s="64"/>
      <c r="P10" s="54">
        <f>データ!$P$6</f>
        <v>81.12</v>
      </c>
      <c r="Q10" s="54"/>
      <c r="R10" s="54"/>
      <c r="S10" s="54"/>
      <c r="T10" s="54"/>
      <c r="U10" s="54"/>
      <c r="V10" s="54"/>
      <c r="W10" s="61">
        <f>データ!$Q$6</f>
        <v>2904</v>
      </c>
      <c r="X10" s="61"/>
      <c r="Y10" s="61"/>
      <c r="Z10" s="61"/>
      <c r="AA10" s="61"/>
      <c r="AB10" s="61"/>
      <c r="AC10" s="61"/>
      <c r="AD10" s="2"/>
      <c r="AE10" s="2"/>
      <c r="AF10" s="2"/>
      <c r="AG10" s="2"/>
      <c r="AH10" s="4"/>
      <c r="AI10" s="4"/>
      <c r="AJ10" s="4"/>
      <c r="AK10" s="4"/>
      <c r="AL10" s="61">
        <f>データ!$U$6</f>
        <v>20571</v>
      </c>
      <c r="AM10" s="61"/>
      <c r="AN10" s="61"/>
      <c r="AO10" s="61"/>
      <c r="AP10" s="61"/>
      <c r="AQ10" s="61"/>
      <c r="AR10" s="61"/>
      <c r="AS10" s="61"/>
      <c r="AT10" s="52">
        <f>データ!$V$6</f>
        <v>45.94</v>
      </c>
      <c r="AU10" s="53"/>
      <c r="AV10" s="53"/>
      <c r="AW10" s="53"/>
      <c r="AX10" s="53"/>
      <c r="AY10" s="53"/>
      <c r="AZ10" s="53"/>
      <c r="BA10" s="53"/>
      <c r="BB10" s="54">
        <f>データ!$W$6</f>
        <v>447.78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tTvgGPj+S9R6i407g+DqeZ5ldO/GVlKdndBk3+i+W5Ih8cWYgZ2FfLYAYw0JwTHKBfKr2nyt5xldKWbt8KTtA==" saltValue="4/DJHeB8ZlMT+aFxW6zK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462241</v>
      </c>
      <c r="D6" s="34">
        <f t="shared" si="3"/>
        <v>46</v>
      </c>
      <c r="E6" s="34">
        <f t="shared" si="3"/>
        <v>1</v>
      </c>
      <c r="F6" s="34">
        <f t="shared" si="3"/>
        <v>0</v>
      </c>
      <c r="G6" s="34">
        <f t="shared" si="3"/>
        <v>1</v>
      </c>
      <c r="H6" s="34" t="str">
        <f t="shared" si="3"/>
        <v>鹿児島県　伊佐市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70.819999999999993</v>
      </c>
      <c r="P6" s="35">
        <f t="shared" si="3"/>
        <v>81.12</v>
      </c>
      <c r="Q6" s="35">
        <f t="shared" si="3"/>
        <v>2904</v>
      </c>
      <c r="R6" s="35">
        <f t="shared" si="3"/>
        <v>25605</v>
      </c>
      <c r="S6" s="35">
        <f t="shared" si="3"/>
        <v>392.56</v>
      </c>
      <c r="T6" s="35">
        <f t="shared" si="3"/>
        <v>65.23</v>
      </c>
      <c r="U6" s="35">
        <f t="shared" si="3"/>
        <v>20571</v>
      </c>
      <c r="V6" s="35">
        <f t="shared" si="3"/>
        <v>45.94</v>
      </c>
      <c r="W6" s="35">
        <f t="shared" si="3"/>
        <v>447.78</v>
      </c>
      <c r="X6" s="36">
        <f>IF(X7="",NA(),X7)</f>
        <v>118.14</v>
      </c>
      <c r="Y6" s="36">
        <f t="shared" ref="Y6:AG6" si="4">IF(Y7="",NA(),Y7)</f>
        <v>117.1</v>
      </c>
      <c r="Z6" s="36">
        <f t="shared" si="4"/>
        <v>113.77</v>
      </c>
      <c r="AA6" s="36">
        <f t="shared" si="4"/>
        <v>118.93</v>
      </c>
      <c r="AB6" s="36">
        <f t="shared" si="4"/>
        <v>119.08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307.05</v>
      </c>
      <c r="AU6" s="36">
        <f t="shared" ref="AU6:BC6" si="6">IF(AU7="",NA(),AU7)</f>
        <v>301.77</v>
      </c>
      <c r="AV6" s="36">
        <f t="shared" si="6"/>
        <v>333.11</v>
      </c>
      <c r="AW6" s="36">
        <f t="shared" si="6"/>
        <v>354.4</v>
      </c>
      <c r="AX6" s="36">
        <f t="shared" si="6"/>
        <v>355.08</v>
      </c>
      <c r="AY6" s="36">
        <f t="shared" si="6"/>
        <v>391.54</v>
      </c>
      <c r="AZ6" s="36">
        <f t="shared" si="6"/>
        <v>384.34</v>
      </c>
      <c r="BA6" s="36">
        <f t="shared" si="6"/>
        <v>359.47</v>
      </c>
      <c r="BB6" s="36">
        <f t="shared" si="6"/>
        <v>369.69</v>
      </c>
      <c r="BC6" s="36">
        <f t="shared" si="6"/>
        <v>379.08</v>
      </c>
      <c r="BD6" s="35" t="str">
        <f>IF(BD7="","",IF(BD7="-","【-】","【"&amp;SUBSTITUTE(TEXT(BD7,"#,##0.00"),"-","△")&amp;"】"))</f>
        <v>【264.97】</v>
      </c>
      <c r="BE6" s="36">
        <f>IF(BE7="",NA(),BE7)</f>
        <v>456.03</v>
      </c>
      <c r="BF6" s="36">
        <f t="shared" ref="BF6:BN6" si="7">IF(BF7="",NA(),BF7)</f>
        <v>427.4</v>
      </c>
      <c r="BG6" s="36">
        <f t="shared" si="7"/>
        <v>405.11</v>
      </c>
      <c r="BH6" s="36">
        <f t="shared" si="7"/>
        <v>378.7</v>
      </c>
      <c r="BI6" s="36">
        <f t="shared" si="7"/>
        <v>391.43</v>
      </c>
      <c r="BJ6" s="36">
        <f t="shared" si="7"/>
        <v>386.97</v>
      </c>
      <c r="BK6" s="36">
        <f t="shared" si="7"/>
        <v>380.58</v>
      </c>
      <c r="BL6" s="36">
        <f t="shared" si="7"/>
        <v>401.79</v>
      </c>
      <c r="BM6" s="36">
        <f t="shared" si="7"/>
        <v>402.99</v>
      </c>
      <c r="BN6" s="36">
        <f t="shared" si="7"/>
        <v>398.98</v>
      </c>
      <c r="BO6" s="35" t="str">
        <f>IF(BO7="","",IF(BO7="-","【-】","【"&amp;SUBSTITUTE(TEXT(BO7,"#,##0.00"),"-","△")&amp;"】"))</f>
        <v>【266.61】</v>
      </c>
      <c r="BP6" s="36">
        <f>IF(BP7="",NA(),BP7)</f>
        <v>103.65</v>
      </c>
      <c r="BQ6" s="36">
        <f t="shared" ref="BQ6:BY6" si="8">IF(BQ7="",NA(),BQ7)</f>
        <v>102.47</v>
      </c>
      <c r="BR6" s="36">
        <f t="shared" si="8"/>
        <v>99.38</v>
      </c>
      <c r="BS6" s="36">
        <f t="shared" si="8"/>
        <v>105.88</v>
      </c>
      <c r="BT6" s="36">
        <f t="shared" si="8"/>
        <v>101.32</v>
      </c>
      <c r="BU6" s="36">
        <f t="shared" si="8"/>
        <v>101.72</v>
      </c>
      <c r="BV6" s="36">
        <f t="shared" si="8"/>
        <v>102.38</v>
      </c>
      <c r="BW6" s="36">
        <f t="shared" si="8"/>
        <v>100.12</v>
      </c>
      <c r="BX6" s="36">
        <f t="shared" si="8"/>
        <v>98.66</v>
      </c>
      <c r="BY6" s="36">
        <f t="shared" si="8"/>
        <v>98.64</v>
      </c>
      <c r="BZ6" s="35" t="str">
        <f>IF(BZ7="","",IF(BZ7="-","【-】","【"&amp;SUBSTITUTE(TEXT(BZ7,"#,##0.00"),"-","△")&amp;"】"))</f>
        <v>【103.24】</v>
      </c>
      <c r="CA6" s="36">
        <f>IF(CA7="",NA(),CA7)</f>
        <v>151.12</v>
      </c>
      <c r="CB6" s="36">
        <f t="shared" ref="CB6:CJ6" si="9">IF(CB7="",NA(),CB7)</f>
        <v>152.97999999999999</v>
      </c>
      <c r="CC6" s="36">
        <f t="shared" si="9"/>
        <v>157.72</v>
      </c>
      <c r="CD6" s="36">
        <f t="shared" si="9"/>
        <v>148.26</v>
      </c>
      <c r="CE6" s="36">
        <f t="shared" si="9"/>
        <v>154.85</v>
      </c>
      <c r="CF6" s="36">
        <f t="shared" si="9"/>
        <v>168.2</v>
      </c>
      <c r="CG6" s="36">
        <f t="shared" si="9"/>
        <v>168.67</v>
      </c>
      <c r="CH6" s="36">
        <f t="shared" si="9"/>
        <v>174.97</v>
      </c>
      <c r="CI6" s="36">
        <f t="shared" si="9"/>
        <v>178.59</v>
      </c>
      <c r="CJ6" s="36">
        <f t="shared" si="9"/>
        <v>178.92</v>
      </c>
      <c r="CK6" s="35" t="str">
        <f>IF(CK7="","",IF(CK7="-","【-】","【"&amp;SUBSTITUTE(TEXT(CK7,"#,##0.00"),"-","△")&amp;"】"))</f>
        <v>【168.38】</v>
      </c>
      <c r="CL6" s="36">
        <f>IF(CL7="",NA(),CL7)</f>
        <v>49.64</v>
      </c>
      <c r="CM6" s="36">
        <f t="shared" ref="CM6:CU6" si="10">IF(CM7="",NA(),CM7)</f>
        <v>50.28</v>
      </c>
      <c r="CN6" s="36">
        <f t="shared" si="10"/>
        <v>49.43</v>
      </c>
      <c r="CO6" s="36">
        <f t="shared" si="10"/>
        <v>49.18</v>
      </c>
      <c r="CP6" s="36">
        <f t="shared" si="10"/>
        <v>48.59</v>
      </c>
      <c r="CQ6" s="36">
        <f t="shared" si="10"/>
        <v>54.77</v>
      </c>
      <c r="CR6" s="36">
        <f t="shared" si="10"/>
        <v>54.92</v>
      </c>
      <c r="CS6" s="36">
        <f t="shared" si="10"/>
        <v>55.63</v>
      </c>
      <c r="CT6" s="36">
        <f t="shared" si="10"/>
        <v>55.03</v>
      </c>
      <c r="CU6" s="36">
        <f t="shared" si="10"/>
        <v>55.14</v>
      </c>
      <c r="CV6" s="35" t="str">
        <f>IF(CV7="","",IF(CV7="-","【-】","【"&amp;SUBSTITUTE(TEXT(CV7,"#,##0.00"),"-","△")&amp;"】"))</f>
        <v>【60.00】</v>
      </c>
      <c r="CW6" s="36">
        <f>IF(CW7="",NA(),CW7)</f>
        <v>91.09</v>
      </c>
      <c r="CX6" s="36">
        <f t="shared" ref="CX6:DF6" si="11">IF(CX7="",NA(),CX7)</f>
        <v>90.44</v>
      </c>
      <c r="CY6" s="36">
        <f t="shared" si="11"/>
        <v>90.19</v>
      </c>
      <c r="CZ6" s="36">
        <f t="shared" si="11"/>
        <v>90.13</v>
      </c>
      <c r="DA6" s="36">
        <f t="shared" si="11"/>
        <v>90.08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42.64</v>
      </c>
      <c r="DI6" s="36">
        <f t="shared" ref="DI6:DQ6" si="12">IF(DI7="",NA(),DI7)</f>
        <v>44.59</v>
      </c>
      <c r="DJ6" s="36">
        <f t="shared" si="12"/>
        <v>45.77</v>
      </c>
      <c r="DK6" s="36">
        <f t="shared" si="12"/>
        <v>47.8</v>
      </c>
      <c r="DL6" s="36">
        <f t="shared" si="12"/>
        <v>47.92</v>
      </c>
      <c r="DM6" s="36">
        <f t="shared" si="12"/>
        <v>47.46</v>
      </c>
      <c r="DN6" s="36">
        <f t="shared" si="12"/>
        <v>48.49</v>
      </c>
      <c r="DO6" s="36">
        <f t="shared" si="12"/>
        <v>48.05</v>
      </c>
      <c r="DP6" s="36">
        <f t="shared" si="12"/>
        <v>48.87</v>
      </c>
      <c r="DQ6" s="36">
        <f t="shared" si="12"/>
        <v>49.92</v>
      </c>
      <c r="DR6" s="35" t="str">
        <f>IF(DR7="","",IF(DR7="-","【-】","【"&amp;SUBSTITUTE(TEXT(DR7,"#,##0.00"),"-","△")&amp;"】"))</f>
        <v>【49.59】</v>
      </c>
      <c r="DS6" s="36">
        <f>IF(DS7="",NA(),DS7)</f>
        <v>9.41</v>
      </c>
      <c r="DT6" s="36">
        <f t="shared" ref="DT6:EB6" si="13">IF(DT7="",NA(),DT7)</f>
        <v>10.15</v>
      </c>
      <c r="DU6" s="36">
        <f t="shared" si="13"/>
        <v>18.93</v>
      </c>
      <c r="DV6" s="36">
        <f t="shared" si="13"/>
        <v>20</v>
      </c>
      <c r="DW6" s="36">
        <f t="shared" si="13"/>
        <v>23.66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0.04</v>
      </c>
      <c r="EE6" s="35">
        <f t="shared" ref="EE6:EM6" si="14">IF(EE7="",NA(),EE7)</f>
        <v>0</v>
      </c>
      <c r="EF6" s="35">
        <f t="shared" si="14"/>
        <v>0</v>
      </c>
      <c r="EG6" s="36">
        <f t="shared" si="14"/>
        <v>0.35</v>
      </c>
      <c r="EH6" s="36">
        <f t="shared" si="14"/>
        <v>0.2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462241</v>
      </c>
      <c r="D7" s="38">
        <v>46</v>
      </c>
      <c r="E7" s="38">
        <v>1</v>
      </c>
      <c r="F7" s="38">
        <v>0</v>
      </c>
      <c r="G7" s="38">
        <v>1</v>
      </c>
      <c r="H7" s="38" t="s">
        <v>93</v>
      </c>
      <c r="I7" s="38" t="s">
        <v>94</v>
      </c>
      <c r="J7" s="38" t="s">
        <v>95</v>
      </c>
      <c r="K7" s="38" t="s">
        <v>96</v>
      </c>
      <c r="L7" s="38" t="s">
        <v>97</v>
      </c>
      <c r="M7" s="38" t="s">
        <v>98</v>
      </c>
      <c r="N7" s="39" t="s">
        <v>99</v>
      </c>
      <c r="O7" s="39">
        <v>70.819999999999993</v>
      </c>
      <c r="P7" s="39">
        <v>81.12</v>
      </c>
      <c r="Q7" s="39">
        <v>2904</v>
      </c>
      <c r="R7" s="39">
        <v>25605</v>
      </c>
      <c r="S7" s="39">
        <v>392.56</v>
      </c>
      <c r="T7" s="39">
        <v>65.23</v>
      </c>
      <c r="U7" s="39">
        <v>20571</v>
      </c>
      <c r="V7" s="39">
        <v>45.94</v>
      </c>
      <c r="W7" s="39">
        <v>447.78</v>
      </c>
      <c r="X7" s="39">
        <v>118.14</v>
      </c>
      <c r="Y7" s="39">
        <v>117.1</v>
      </c>
      <c r="Z7" s="39">
        <v>113.77</v>
      </c>
      <c r="AA7" s="39">
        <v>118.93</v>
      </c>
      <c r="AB7" s="39">
        <v>119.08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307.05</v>
      </c>
      <c r="AU7" s="39">
        <v>301.77</v>
      </c>
      <c r="AV7" s="39">
        <v>333.11</v>
      </c>
      <c r="AW7" s="39">
        <v>354.4</v>
      </c>
      <c r="AX7" s="39">
        <v>355.08</v>
      </c>
      <c r="AY7" s="39">
        <v>391.54</v>
      </c>
      <c r="AZ7" s="39">
        <v>384.34</v>
      </c>
      <c r="BA7" s="39">
        <v>359.47</v>
      </c>
      <c r="BB7" s="39">
        <v>369.69</v>
      </c>
      <c r="BC7" s="39">
        <v>379.08</v>
      </c>
      <c r="BD7" s="39">
        <v>264.97000000000003</v>
      </c>
      <c r="BE7" s="39">
        <v>456.03</v>
      </c>
      <c r="BF7" s="39">
        <v>427.4</v>
      </c>
      <c r="BG7" s="39">
        <v>405.11</v>
      </c>
      <c r="BH7" s="39">
        <v>378.7</v>
      </c>
      <c r="BI7" s="39">
        <v>391.43</v>
      </c>
      <c r="BJ7" s="39">
        <v>386.97</v>
      </c>
      <c r="BK7" s="39">
        <v>380.58</v>
      </c>
      <c r="BL7" s="39">
        <v>401.79</v>
      </c>
      <c r="BM7" s="39">
        <v>402.99</v>
      </c>
      <c r="BN7" s="39">
        <v>398.98</v>
      </c>
      <c r="BO7" s="39">
        <v>266.61</v>
      </c>
      <c r="BP7" s="39">
        <v>103.65</v>
      </c>
      <c r="BQ7" s="39">
        <v>102.47</v>
      </c>
      <c r="BR7" s="39">
        <v>99.38</v>
      </c>
      <c r="BS7" s="39">
        <v>105.88</v>
      </c>
      <c r="BT7" s="39">
        <v>101.32</v>
      </c>
      <c r="BU7" s="39">
        <v>101.72</v>
      </c>
      <c r="BV7" s="39">
        <v>102.38</v>
      </c>
      <c r="BW7" s="39">
        <v>100.12</v>
      </c>
      <c r="BX7" s="39">
        <v>98.66</v>
      </c>
      <c r="BY7" s="39">
        <v>98.64</v>
      </c>
      <c r="BZ7" s="39">
        <v>103.24</v>
      </c>
      <c r="CA7" s="39">
        <v>151.12</v>
      </c>
      <c r="CB7" s="39">
        <v>152.97999999999999</v>
      </c>
      <c r="CC7" s="39">
        <v>157.72</v>
      </c>
      <c r="CD7" s="39">
        <v>148.26</v>
      </c>
      <c r="CE7" s="39">
        <v>154.85</v>
      </c>
      <c r="CF7" s="39">
        <v>168.2</v>
      </c>
      <c r="CG7" s="39">
        <v>168.67</v>
      </c>
      <c r="CH7" s="39">
        <v>174.97</v>
      </c>
      <c r="CI7" s="39">
        <v>178.59</v>
      </c>
      <c r="CJ7" s="39">
        <v>178.92</v>
      </c>
      <c r="CK7" s="39">
        <v>168.38</v>
      </c>
      <c r="CL7" s="39">
        <v>49.64</v>
      </c>
      <c r="CM7" s="39">
        <v>50.28</v>
      </c>
      <c r="CN7" s="39">
        <v>49.43</v>
      </c>
      <c r="CO7" s="39">
        <v>49.18</v>
      </c>
      <c r="CP7" s="39">
        <v>48.59</v>
      </c>
      <c r="CQ7" s="39">
        <v>54.77</v>
      </c>
      <c r="CR7" s="39">
        <v>54.92</v>
      </c>
      <c r="CS7" s="39">
        <v>55.63</v>
      </c>
      <c r="CT7" s="39">
        <v>55.03</v>
      </c>
      <c r="CU7" s="39">
        <v>55.14</v>
      </c>
      <c r="CV7" s="39">
        <v>60</v>
      </c>
      <c r="CW7" s="39">
        <v>91.09</v>
      </c>
      <c r="CX7" s="39">
        <v>90.44</v>
      </c>
      <c r="CY7" s="39">
        <v>90.19</v>
      </c>
      <c r="CZ7" s="39">
        <v>90.13</v>
      </c>
      <c r="DA7" s="39">
        <v>90.08</v>
      </c>
      <c r="DB7" s="39">
        <v>82.89</v>
      </c>
      <c r="DC7" s="39">
        <v>82.66</v>
      </c>
      <c r="DD7" s="39">
        <v>82.04</v>
      </c>
      <c r="DE7" s="39">
        <v>81.900000000000006</v>
      </c>
      <c r="DF7" s="39">
        <v>81.39</v>
      </c>
      <c r="DG7" s="39">
        <v>89.8</v>
      </c>
      <c r="DH7" s="39">
        <v>42.64</v>
      </c>
      <c r="DI7" s="39">
        <v>44.59</v>
      </c>
      <c r="DJ7" s="39">
        <v>45.77</v>
      </c>
      <c r="DK7" s="39">
        <v>47.8</v>
      </c>
      <c r="DL7" s="39">
        <v>47.92</v>
      </c>
      <c r="DM7" s="39">
        <v>47.46</v>
      </c>
      <c r="DN7" s="39">
        <v>48.49</v>
      </c>
      <c r="DO7" s="39">
        <v>48.05</v>
      </c>
      <c r="DP7" s="39">
        <v>48.87</v>
      </c>
      <c r="DQ7" s="39">
        <v>49.92</v>
      </c>
      <c r="DR7" s="39">
        <v>49.59</v>
      </c>
      <c r="DS7" s="39">
        <v>9.41</v>
      </c>
      <c r="DT7" s="39">
        <v>10.15</v>
      </c>
      <c r="DU7" s="39">
        <v>18.93</v>
      </c>
      <c r="DV7" s="39">
        <v>20</v>
      </c>
      <c r="DW7" s="39">
        <v>23.66</v>
      </c>
      <c r="DX7" s="39">
        <v>9.7100000000000009</v>
      </c>
      <c r="DY7" s="39">
        <v>12.79</v>
      </c>
      <c r="DZ7" s="39">
        <v>13.39</v>
      </c>
      <c r="EA7" s="39">
        <v>14.85</v>
      </c>
      <c r="EB7" s="39">
        <v>16.88</v>
      </c>
      <c r="EC7" s="39">
        <v>19.440000000000001</v>
      </c>
      <c r="ED7" s="39">
        <v>0.04</v>
      </c>
      <c r="EE7" s="39">
        <v>0</v>
      </c>
      <c r="EF7" s="39">
        <v>0</v>
      </c>
      <c r="EG7" s="39">
        <v>0.35</v>
      </c>
      <c r="EH7" s="39">
        <v>0.2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2020-12-04T02:16:57Z</dcterms:created>
  <dcterms:modified xsi:type="dcterms:W3CDTF">2021-02-18T00:19:00Z</dcterms:modified>
  <cp:category/>
</cp:coreProperties>
</file>