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6_東串良町【済】\"/>
    </mc:Choice>
  </mc:AlternateContent>
  <workbookProtection workbookAlgorithmName="SHA-512" workbookHashValue="C5IAvB0EkJ39Q2QciTOHcT9UG13LN1lNWdCt3VUw1lhNYkU+M/ghSh9Tavk6Lpt0+h9/yQ5LybuBgnWwtZJMMQ==" workbookSaltValue="ByI5TD+TM5oJFzW8tcpmTg=="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<sst xmlns="http://schemas.openxmlformats.org/spreadsheetml/2006/main" count="233" uniqueCount="115">
  <si>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</si>
  <si>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</si>
  <si>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</si>
  <si>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</si>
  <si>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</si>
  <si>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</si>
  <si>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</si>
  <si>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</si>
  <si>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</si>
  <si>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</si>
  <si>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</si>
  <si>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</si>
  <si>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</si>
  <si>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</si>
  <si>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</si>
  <si>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</si>
  <si>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</si>
  <si>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</si>
  <si>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</si>
  <si>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</si>
  <si>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</si>
  <si>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</si>
  <si>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</si>
  <si>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</si>
  <si>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</si>
  <si>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</si>
  <si>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</si>
  <si>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</si>
  <si>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</si>
  <si>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</si>
  <si>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</si>
  <si>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</si>
  <si>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</si>
  <si>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</si>
  <si>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</si>
  <si>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</si>
  <si>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</si>
  <si>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</si>
  <si>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</si>
  <si>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</si>
  <si>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</si>
  <si>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</si>
  <si>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</si>
  <si>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</si>
  <si>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</si>
  <si>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</si>
  <si>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</si>
  <si>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</si>
  <si>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</si>
  <si>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</si>
  <si>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</si>
  <si>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</si>
  <si>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</si>
  <si>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</si>
  <si>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</si>
  <si>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</si>
  <si>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</si>
  <si>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</si>
  <si>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</si>
  <si>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</si>
  <si>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</si>
  <si>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</si>
  <si>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</si>
  <si>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</si>
  <si>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</si>
  <si>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</si>
  <si>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</si>
  <si>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</si>
  <si>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</si>
  <si>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</si>
  <si>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</si>
  <si>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</si>
  <si>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</si>
  <si>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</si>
  <si>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</si>
  <si>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</si>
  <si>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</si>
  <si>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</si>
  <si>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</si>
  <si>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</si>
  <si>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</si>
  <si>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</si>
  <si>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</si>
  <si>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</si>
  <si>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</si>
  <si>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</si>
  <si>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</si>
  <si>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</si>
  <si>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</si>
  <si>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</si>
  <si>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</si>
  <si>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</si>
  <si>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</si>
  <si>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</si>
  <si>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東串良町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</si>
  <si>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</si>
  <si>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</si>
  <si>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</si>
  <si>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</si>
  <si>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</si>
  <si>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</si>
  <si>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</si>
  <si>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</si>
  <si>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</si>
  <si>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</si>
  <si>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</si>
  <si>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</si>
  <si>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</si>
  <si>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</si>
  <si>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</si>
  <si>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</si>
  <si>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</si>
  <si>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基幹管路については平成２６年度～平成３０年度に国庫補助事業を利用して布設替を完了した。その他の本管については、漏水調査の結果を加味し緊急性や重要度の高いところから、道路改良工事との連携を図りながら今後も計画的に更新工事を行っていきたい。</t>
    <phoneticPr fontId="4"/>
  </si>
  <si>
    <t>　全体総括としては、数値だけを見れば経営状態は良好といえるが、令和元年度は打切り決算により数値が全体的に下がっており、打切り分を加味しても減少傾向にあるため、今後も水道施設の維持管理費削減のため、長期にわたり節水の呼びかけを町全体に広報していく。
　また、既存施設の老朽化に伴う新規水源の開発や、漏水の解消による有収水率の向上等の課題については、引き続き対応していく。</t>
    <rPh sb="10" eb="12">
      <t>スウチ</t>
    </rPh>
    <rPh sb="15" eb="16">
      <t>ミ</t>
    </rPh>
    <rPh sb="18" eb="20">
      <t>ケイエイ</t>
    </rPh>
    <rPh sb="20" eb="22">
      <t>ジョウタイ</t>
    </rPh>
    <rPh sb="23" eb="25">
      <t>リョウコウ</t>
    </rPh>
    <rPh sb="31" eb="33">
      <t>レイワ</t>
    </rPh>
    <rPh sb="33" eb="35">
      <t>ガンネン</t>
    </rPh>
    <rPh sb="35" eb="36">
      <t>ド</t>
    </rPh>
    <rPh sb="37" eb="39">
      <t>ウチキ</t>
    </rPh>
    <rPh sb="40" eb="42">
      <t>ケッサン</t>
    </rPh>
    <rPh sb="45" eb="47">
      <t>スウチ</t>
    </rPh>
    <rPh sb="48" eb="51">
      <t>ゼンタイテキ</t>
    </rPh>
    <rPh sb="52" eb="53">
      <t>サ</t>
    </rPh>
    <rPh sb="59" eb="61">
      <t>ウチキ</t>
    </rPh>
    <rPh sb="62" eb="63">
      <t>ブン</t>
    </rPh>
    <rPh sb="64" eb="66">
      <t>カミ</t>
    </rPh>
    <rPh sb="69" eb="71">
      <t>ゲンショウ</t>
    </rPh>
    <rPh sb="71" eb="73">
      <t>ケイコウ</t>
    </rPh>
    <rPh sb="79" eb="81">
      <t>コンゴ</t>
    </rPh>
    <phoneticPr fontId="4"/>
  </si>
  <si>
    <t>「①収益的収支比率」については、打切り決算により、数値は83.1％と減少している。また、「④企業債残高対給水収益比率」についても、打切り決算による給水収益の減少により上昇しているが、依然として類似団体平均値と比較しても健全であると考えられる。
「⑤料金回収率」については、79.2％と減少しているが、打切り決算により減少しており、打切り分を加味すれば、良好な状態を保てているが、年々減少傾向にあるため、今後も状況に応じた経費削減、料金改定を行い健全な経営を維持していきたい。
「⑥給水原価」については、国庫補助事業での生活基盤近代化事業実施による償還金支払い増加及び、総費用の増加により数値は増加しているが、施設維持・運転費用等が他方式の施設に比べ安価なため107.4円と依然良好な数値と考えられる。
「⑦施設利用率」については、平成30年度からは給水人口減少等による総配水量の減少に伴い数値は減少傾向にある。例年に比べ有収率は上がっているため漏水等による施設利用率への影響は少なくなってきているので、引き続き迅速な漏水工事等により状況改善に取り組んでいきたい。
「⑧有収率」については、例年に比べ有収率は上がり類似団体の平均を超え、改善されつつあるので、今後も引き続き漏水調査を実施し、迅速な対応を行い、有収率の上昇に努めていきたい。</t>
    <rPh sb="2" eb="5">
      <t>シュウエキテキ</t>
    </rPh>
    <rPh sb="5" eb="7">
      <t>シュウシ</t>
    </rPh>
    <rPh sb="7" eb="9">
      <t>ヒリツ</t>
    </rPh>
    <rPh sb="16" eb="18">
      <t>ウチキ</t>
    </rPh>
    <rPh sb="19" eb="21">
      <t>ケッサン</t>
    </rPh>
    <rPh sb="25" eb="27">
      <t>スウチ</t>
    </rPh>
    <rPh sb="34" eb="36">
      <t>ゲンショウ</t>
    </rPh>
    <rPh sb="46" eb="48">
      <t>キギョウ</t>
    </rPh>
    <rPh sb="48" eb="49">
      <t>サイ</t>
    </rPh>
    <rPh sb="49" eb="51">
      <t>ザンダカ</t>
    </rPh>
    <rPh sb="51" eb="52">
      <t>タイ</t>
    </rPh>
    <rPh sb="52" eb="54">
      <t>キュウスイ</t>
    </rPh>
    <rPh sb="54" eb="56">
      <t>シュウエキ</t>
    </rPh>
    <rPh sb="56" eb="58">
      <t>ヒリツ</t>
    </rPh>
    <rPh sb="65" eb="67">
      <t>ウチキ</t>
    </rPh>
    <rPh sb="68" eb="70">
      <t>ケッサン</t>
    </rPh>
    <rPh sb="73" eb="75">
      <t>キュウスイ</t>
    </rPh>
    <rPh sb="75" eb="77">
      <t>シュウエキ</t>
    </rPh>
    <rPh sb="78" eb="80">
      <t>ゲンショウ</t>
    </rPh>
    <rPh sb="240" eb="242">
      <t>キュウスイ</t>
    </rPh>
    <rPh sb="242" eb="244">
      <t>ゲンカ</t>
    </rPh>
    <rPh sb="250" eb="252">
      <t>ゾウカ</t>
    </rPh>
    <rPh sb="259" eb="261">
      <t>セイカツ</t>
    </rPh>
    <rPh sb="261" eb="263">
      <t>キバン</t>
    </rPh>
    <rPh sb="263" eb="266">
      <t>キンダイカ</t>
    </rPh>
    <rPh sb="279" eb="281">
      <t>ゾウカ</t>
    </rPh>
    <rPh sb="281" eb="282">
      <t>オヨ</t>
    </rPh>
    <rPh sb="284" eb="287">
      <t>ソウヒヨウ</t>
    </rPh>
    <rPh sb="288" eb="290">
      <t>ゾウカ</t>
    </rPh>
    <rPh sb="296" eb="297">
      <t>エン</t>
    </rPh>
    <rPh sb="298" eb="300">
      <t>イゼン</t>
    </rPh>
    <rPh sb="300" eb="302">
      <t>リョウコウ</t>
    </rPh>
    <rPh sb="303" eb="305">
      <t>スウチ</t>
    </rPh>
    <rPh sb="306" eb="307">
      <t>カンガ</t>
    </rPh>
    <rPh sb="316" eb="318">
      <t>リョウキン</t>
    </rPh>
    <rPh sb="318" eb="320">
      <t>カイシュウ</t>
    </rPh>
    <rPh sb="320" eb="321">
      <t>リツ</t>
    </rPh>
    <rPh sb="334" eb="336">
      <t>ゲンショウ</t>
    </rPh>
    <rPh sb="342" eb="344">
      <t>ウチキ</t>
    </rPh>
    <rPh sb="345" eb="347">
      <t>ケッサン</t>
    </rPh>
    <rPh sb="351" eb="353">
      <t>ゲンショウ</t>
    </rPh>
    <rPh sb="354" eb="355">
      <t>トモナ</t>
    </rPh>
    <rPh sb="356" eb="358">
      <t>スウチ</t>
    </rPh>
    <rPh sb="359" eb="361">
      <t>ゲンショウ</t>
    </rPh>
    <rPh sb="361" eb="363">
      <t>ケイコウ</t>
    </rPh>
    <rPh sb="367" eb="369">
      <t>レイネン</t>
    </rPh>
    <rPh sb="370" eb="371">
      <t>クラ</t>
    </rPh>
    <rPh sb="372" eb="375">
      <t>ユウシュウリツ</t>
    </rPh>
    <rPh sb="376" eb="377">
      <t>ア</t>
    </rPh>
    <rPh sb="384" eb="386">
      <t>ロウスイ</t>
    </rPh>
    <rPh sb="386" eb="387">
      <t>トウ</t>
    </rPh>
    <rPh sb="390" eb="392">
      <t>シセツ</t>
    </rPh>
    <rPh sb="392" eb="394">
      <t>リヨウ</t>
    </rPh>
    <rPh sb="394" eb="395">
      <t>リツ</t>
    </rPh>
    <rPh sb="397" eb="399">
      <t>エイキョウ</t>
    </rPh>
    <rPh sb="400" eb="401">
      <t>スク</t>
    </rPh>
    <rPh sb="413" eb="414">
      <t>ヒ</t>
    </rPh>
    <rPh sb="415" eb="416">
      <t>ツヅ</t>
    </rPh>
    <rPh sb="417" eb="419">
      <t>ジンソク</t>
    </rPh>
    <rPh sb="420" eb="422">
      <t>ロウスイ</t>
    </rPh>
    <rPh sb="422" eb="424">
      <t>コウジ</t>
    </rPh>
    <rPh sb="424" eb="425">
      <t>トウ</t>
    </rPh>
    <rPh sb="428" eb="430">
      <t>ジョウキョウ</t>
    </rPh>
    <rPh sb="430" eb="432">
      <t>カイゼン</t>
    </rPh>
    <rPh sb="433" eb="434">
      <t>ト</t>
    </rPh>
    <rPh sb="435" eb="436">
      <t>ク</t>
    </rPh>
    <rPh sb="446" eb="449">
      <t>ユウシュウリツ</t>
    </rPh>
    <rPh sb="456" eb="458">
      <t>レイネン</t>
    </rPh>
    <rPh sb="459" eb="460">
      <t>クラ</t>
    </rPh>
    <rPh sb="461" eb="464">
      <t>ユウシュウリツ</t>
    </rPh>
    <rPh sb="465" eb="466">
      <t>ア</t>
    </rPh>
    <rPh sb="468" eb="470">
      <t>ルイジ</t>
    </rPh>
    <rPh sb="470" eb="472">
      <t>ダンタイ</t>
    </rPh>
    <rPh sb="473" eb="475">
      <t>ヘイキン</t>
    </rPh>
    <rPh sb="476" eb="477">
      <t>コ</t>
    </rPh>
    <rPh sb="479" eb="481">
      <t>カイゼン</t>
    </rPh>
    <rPh sb="490" eb="492">
      <t>コンゴ</t>
    </rPh>
    <rPh sb="493" eb="494">
      <t>ヒ</t>
    </rPh>
    <rPh sb="495" eb="496">
      <t>ツヅ</t>
    </rPh>
    <rPh sb="497" eb="499">
      <t>ロウスイ</t>
    </rPh>
    <rPh sb="499" eb="501">
      <t>チョウサ</t>
    </rPh>
    <rPh sb="502" eb="504">
      <t>ジッシ</t>
    </rPh>
    <rPh sb="506" eb="508">
      <t>ジンソク</t>
    </rPh>
    <rPh sb="509" eb="511">
      <t>タイオウ</t>
    </rPh>
    <rPh sb="512" eb="513">
      <t>オコナ</t>
    </rPh>
    <rPh sb="515" eb="518">
      <t>ユウシュウリツ</t>
    </rPh>
    <rPh sb="519" eb="521">
      <t>ジョウショウ</t>
    </rPh>
    <rPh sb="522" eb="52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</si>
</sst>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3.24</c:v>
                </c:pt>
                <c:pt idx="1">
                  <c:v>1</c:v>
                </c:pt>
                <c:pt idx="2" formatCode="#,##0.00;&quot;△&quot;#,##0.00">
                  <c:v>0</c:v>
                </c:pt>
                <c:pt idx="3">
                  <c:v>0.11</c:v>
                </c:pt>
                <c:pt idx="4">
                  <c:v>0.11</c:v>
                </c:pt>
              </c:numCache>
            </c:numRef>
          </c:val>
          <c:extLst>
            <c:ext xmlns:c16="http://schemas.microsoft.com/office/drawing/2014/chart" uri="{C3380CC4-5D6E-409C-BE32-E72D297353CC}">
              <c16:uniqueId val="{00000000-9954-4C0B-8CFB-EF7249EEA35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9954-4C0B-8CFB-EF7249EEA35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63.41</c:v>
                </c:pt>
                <c:pt idx="1">
                  <c:v>63.91</c:v>
                </c:pt>
                <c:pt idx="2">
                  <c:v>65.97</c:v>
                </c:pt>
                <c:pt idx="3">
                  <c:v>63.65</c:v>
                </c:pt>
                <c:pt idx="4">
                  <c:v>58.47</c:v>
                </c:pt>
              </c:numCache>
            </c:numRef>
          </c:val>
          <c:extLst>
            <c:ext xmlns:c16="http://schemas.microsoft.com/office/drawing/2014/chart" uri="{C3380CC4-5D6E-409C-BE32-E72D297353CC}">
              <c16:uniqueId val="{00000000-5D24-4D3A-A82D-4EB75AD303D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D24-4D3A-A82D-4EB75AD303D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76.239999999999995</c:v>
                </c:pt>
                <c:pt idx="1">
                  <c:v>75.7</c:v>
                </c:pt>
                <c:pt idx="2">
                  <c:v>74.010000000000005</c:v>
                </c:pt>
                <c:pt idx="3">
                  <c:v>73.510000000000005</c:v>
                </c:pt>
                <c:pt idx="4">
                  <c:v>81.16</c:v>
                </c:pt>
              </c:numCache>
            </c:numRef>
          </c:val>
          <c:extLst>
            <c:ext xmlns:c16="http://schemas.microsoft.com/office/drawing/2014/chart" uri="{C3380CC4-5D6E-409C-BE32-E72D297353CC}">
              <c16:uniqueId val="{00000000-9674-4524-A0AC-D5588A1E00F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9674-4524-A0AC-D5588A1E00F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140.30000000000001</c:v>
                </c:pt>
                <c:pt idx="1">
                  <c:v>174.73</c:v>
                </c:pt>
                <c:pt idx="2">
                  <c:v>167.17</c:v>
                </c:pt>
                <c:pt idx="3">
                  <c:v>110.65</c:v>
                </c:pt>
                <c:pt idx="4">
                  <c:v>83.11</c:v>
                </c:pt>
              </c:numCache>
            </c:numRef>
          </c:val>
          <c:extLst>
            <c:ext xmlns:c16="http://schemas.microsoft.com/office/drawing/2014/chart" uri="{C3380CC4-5D6E-409C-BE32-E72D297353CC}">
              <c16:uniqueId val="{00000000-D2EA-4243-A02C-FD353F4496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2EA-4243-A02C-FD353F4496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C-412F-9957-4DB87EDF659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C-412F-9957-4DB87EDF659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A-4BC2-9399-9B143188FF8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A-4BC2-9399-9B143188FF8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E1-43A8-B990-F22F5B2619E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E1-43A8-B990-F22F5B2619E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4B-4782-AA90-95A9EF2E5EF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4B-4782-AA90-95A9EF2E5EF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400.8</c:v>
                </c:pt>
                <c:pt idx="1">
                  <c:v>506.55</c:v>
                </c:pt>
                <c:pt idx="2">
                  <c:v>619.55999999999995</c:v>
                </c:pt>
                <c:pt idx="3">
                  <c:v>798.22</c:v>
                </c:pt>
                <c:pt idx="4">
                  <c:v>897.15</c:v>
                </c:pt>
              </c:numCache>
            </c:numRef>
          </c:val>
          <c:extLst>
            <c:ext xmlns:c16="http://schemas.microsoft.com/office/drawing/2014/chart" uri="{C3380CC4-5D6E-409C-BE32-E72D297353CC}">
              <c16:uniqueId val="{00000000-416E-4D77-8B34-35F3F6B52B6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416E-4D77-8B34-35F3F6B52B6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134.69</c:v>
                </c:pt>
                <c:pt idx="1">
                  <c:v>168.16</c:v>
                </c:pt>
                <c:pt idx="2">
                  <c:v>161</c:v>
                </c:pt>
                <c:pt idx="3">
                  <c:v>106.08</c:v>
                </c:pt>
                <c:pt idx="4">
                  <c:v>79.2</c:v>
                </c:pt>
              </c:numCache>
            </c:numRef>
          </c:val>
          <c:extLst>
            <c:ext xmlns:c16="http://schemas.microsoft.com/office/drawing/2014/chart" uri="{C3380CC4-5D6E-409C-BE32-E72D297353CC}">
              <c16:uniqueId val="{00000000-82C0-41FD-86B8-36103CB01BD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82C0-41FD-86B8-36103CB01BD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74.290000000000006</c:v>
                </c:pt>
                <c:pt idx="1">
                  <c:v>59.24</c:v>
                </c:pt>
                <c:pt idx="2">
                  <c:v>61.52</c:v>
                </c:pt>
                <c:pt idx="3">
                  <c:v>95.05</c:v>
                </c:pt>
                <c:pt idx="4">
                  <c:v>107.4</c:v>
                </c:pt>
              </c:numCache>
            </c:numRef>
          </c:val>
          <c:extLst>
            <c:ext xmlns:c16="http://schemas.microsoft.com/office/drawing/2014/chart" uri="{C3380CC4-5D6E-409C-BE32-E72D297353CC}">
              <c16:uniqueId val="{00000000-DB40-496E-99D8-E2C556D284D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DB40-496E-99D8-E2C556D284D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東串良町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6576</v>
      </c>
      <c r="AM8" s="51"/>
      <c r="AN8" s="51"/>
      <c r="AO8" s="51"/>
      <c r="AP8" s="51"/>
      <c r="AQ8" s="51"/>
      <c r="AR8" s="51"/>
      <c r="AS8" s="51"/>
      <c r="AT8" s="47">
        <f>データ!$S$6</f>
        <v>27.78</v>
      </c>
      <c r="AU8" s="47"/>
      <c r="AV8" s="47"/>
      <c r="AW8" s="47"/>
      <c r="AX8" s="47"/>
      <c r="AY8" s="47"/>
      <c r="AZ8" s="47"/>
      <c r="BA8" s="47"/>
      <c r="BB8" s="47">
        <f>データ!$T$6</f>
        <v>236.72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88.96</v>
      </c>
      <c r="Q10" s="47"/>
      <c r="R10" s="47"/>
      <c r="S10" s="47"/>
      <c r="T10" s="47"/>
      <c r="U10" s="47"/>
      <c r="V10" s="47"/>
      <c r="W10" s="51">
        <f>データ!$Q$6</f>
        <v>1897</v>
      </c>
      <c r="X10" s="51"/>
      <c r="Y10" s="51"/>
      <c r="Z10" s="51"/>
      <c r="AA10" s="51"/>
      <c r="AB10" s="51"/>
      <c r="AC10" s="51"/>
      <c r="AD10" s="2"/>
      <c r="AE10" s="2"/>
      <c r="AF10" s="2"/>
      <c r="AG10" s="2"/>
      <c r="AH10" s="2"/>
      <c r="AI10" s="2"/>
      <c r="AJ10" s="2"/>
      <c r="AK10" s="2"/>
      <c r="AL10" s="51">
        <f>データ!$U$6</f>
        <v>5818</v>
      </c>
      <c r="AM10" s="51"/>
      <c r="AN10" s="51"/>
      <c r="AO10" s="51"/>
      <c r="AP10" s="51"/>
      <c r="AQ10" s="51"/>
      <c r="AR10" s="51"/>
      <c r="AS10" s="51"/>
      <c r="AT10" s="47">
        <f>データ!$V$6</f>
        <v>27.19</v>
      </c>
      <c r="AU10" s="47"/>
      <c r="AV10" s="47"/>
      <c r="AW10" s="47"/>
      <c r="AX10" s="47"/>
      <c r="AY10" s="47"/>
      <c r="AZ10" s="47"/>
      <c r="BA10" s="47"/>
      <c r="BB10" s="47">
        <f>データ!$W$6</f>
        <v>213.98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112</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lDgJfjb3xZE/Gm0nuleJPYmOBJrKIBMo0apwrNwlh0OvoBWYrOz/8CdLN9CxMpI8XqS6cQJPra1/ULUBZJMRpw==" saltValue="xizcM2nIaaj+EHYzxkGG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464821</v>
      </c>
      <c r="D6" s="34">
        <f t="shared" si="3"/>
        <v>47</v>
      </c>
      <c r="E6" s="34">
        <f t="shared" si="3"/>
        <v>1</v>
      </c>
      <c r="F6" s="34">
        <f t="shared" si="3"/>
        <v>0</v>
      </c>
      <c r="G6" s="34">
        <f t="shared" si="3"/>
        <v>0</v>
      </c>
      <c r="H6" s="34" t="str">
        <f t="shared" si="3"/>
        <v>鹿児島県　東串良町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88.96</v>
      </c>
      <c r="Q6" s="35">
        <f t="shared" si="3"/>
        <v>1897</v>
      </c>
      <c r="R6" s="35">
        <f t="shared" si="3"/>
        <v>6576</v>
      </c>
      <c r="S6" s="35">
        <f t="shared" si="3"/>
        <v>27.78</v>
      </c>
      <c r="T6" s="35">
        <f t="shared" si="3"/>
        <v>236.72</v>
      </c>
      <c r="U6" s="35">
        <f t="shared" si="3"/>
        <v>5818</v>
      </c>
      <c r="V6" s="35">
        <f t="shared" si="3"/>
        <v>27.19</v>
      </c>
      <c r="W6" s="35">
        <f t="shared" si="3"/>
        <v>213.98</v>
      </c>
      <c r="X6" s="36">
        <f>IF(X7="",NA(),X7)</f>
        <v>140.30000000000001</v>
      </c>
      <c r="Y6" s="36">
        <f t="shared" ref="Y6:AG6" si="4">IF(Y7="",NA(),Y7)</f>
        <v>174.73</v>
      </c>
      <c r="Z6" s="36">
        <f t="shared" si="4"/>
        <v>167.17</v>
      </c>
      <c r="AA6" s="36">
        <f t="shared" si="4"/>
        <v>110.65</v>
      </c>
      <c r="AB6" s="36">
        <f t="shared" si="4"/>
        <v>83.11</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400.8</v>
      </c>
      <c r="BF6" s="36">
        <f t="shared" ref="BF6:BN6" si="7">IF(BF7="",NA(),BF7)</f>
        <v>506.55</v>
      </c>
      <c r="BG6" s="36">
        <f t="shared" si="7"/>
        <v>619.55999999999995</v>
      </c>
      <c r="BH6" s="36">
        <f t="shared" si="7"/>
        <v>798.22</v>
      </c>
      <c r="BI6" s="36">
        <f t="shared" si="7"/>
        <v>897.15</v>
      </c>
      <c r="BJ6" s="36">
        <f t="shared" si="7"/>
        <v>1280.18</v>
      </c>
      <c r="BK6" s="36">
        <f t="shared" si="7"/>
        <v>1346.23</v>
      </c>
      <c r="BL6" s="36">
        <f t="shared" si="7"/>
        <v>1295.06</v>
      </c>
      <c r="BM6" s="36">
        <f t="shared" si="7"/>
        <v>1168.7</v>
      </c>
      <c r="BN6" s="36">
        <f t="shared" si="7"/>
        <v>1245.46</v>
      </c>
      <c r="BO6" s="35" t="str">
        <f>IF(BO7="","",IF(BO7="-","【-】","【"&amp;SUBSTITUTE(TEXT(BO7,"#,##0.00"),"-","△")&amp;"】"))</f>
        <v>【1,084.05】</v>
      </c>
      <c r="BP6" s="36">
        <f>IF(BP7="",NA(),BP7)</f>
        <v>134.69</v>
      </c>
      <c r="BQ6" s="36">
        <f t="shared" ref="BQ6:BY6" si="8">IF(BQ7="",NA(),BQ7)</f>
        <v>168.16</v>
      </c>
      <c r="BR6" s="36">
        <f t="shared" si="8"/>
        <v>161</v>
      </c>
      <c r="BS6" s="36">
        <f t="shared" si="8"/>
        <v>106.08</v>
      </c>
      <c r="BT6" s="36">
        <f t="shared" si="8"/>
        <v>79.2</v>
      </c>
      <c r="BU6" s="36">
        <f t="shared" si="8"/>
        <v>53.62</v>
      </c>
      <c r="BV6" s="36">
        <f t="shared" si="8"/>
        <v>53.41</v>
      </c>
      <c r="BW6" s="36">
        <f t="shared" si="8"/>
        <v>53.29</v>
      </c>
      <c r="BX6" s="36">
        <f t="shared" si="8"/>
        <v>53.59</v>
      </c>
      <c r="BY6" s="36">
        <f t="shared" si="8"/>
        <v>51.08</v>
      </c>
      <c r="BZ6" s="35" t="str">
        <f>IF(BZ7="","",IF(BZ7="-","【-】","【"&amp;SUBSTITUTE(TEXT(BZ7,"#,##0.00"),"-","△")&amp;"】"))</f>
        <v>【53.46】</v>
      </c>
      <c r="CA6" s="36">
        <f>IF(CA7="",NA(),CA7)</f>
        <v>74.290000000000006</v>
      </c>
      <c r="CB6" s="36">
        <f t="shared" ref="CB6:CJ6" si="9">IF(CB7="",NA(),CB7)</f>
        <v>59.24</v>
      </c>
      <c r="CC6" s="36">
        <f t="shared" si="9"/>
        <v>61.52</v>
      </c>
      <c r="CD6" s="36">
        <f t="shared" si="9"/>
        <v>95.05</v>
      </c>
      <c r="CE6" s="36">
        <f t="shared" si="9"/>
        <v>107.4</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63.41</v>
      </c>
      <c r="CM6" s="36">
        <f t="shared" ref="CM6:CU6" si="10">IF(CM7="",NA(),CM7)</f>
        <v>63.91</v>
      </c>
      <c r="CN6" s="36">
        <f t="shared" si="10"/>
        <v>65.97</v>
      </c>
      <c r="CO6" s="36">
        <f t="shared" si="10"/>
        <v>63.65</v>
      </c>
      <c r="CP6" s="36">
        <f t="shared" si="10"/>
        <v>58.47</v>
      </c>
      <c r="CQ6" s="36">
        <f t="shared" si="10"/>
        <v>58.1</v>
      </c>
      <c r="CR6" s="36">
        <f t="shared" si="10"/>
        <v>56.19</v>
      </c>
      <c r="CS6" s="36">
        <f t="shared" si="10"/>
        <v>56.65</v>
      </c>
      <c r="CT6" s="36">
        <f t="shared" si="10"/>
        <v>56.41</v>
      </c>
      <c r="CU6" s="36">
        <f t="shared" si="10"/>
        <v>54.9</v>
      </c>
      <c r="CV6" s="35" t="str">
        <f>IF(CV7="","",IF(CV7="-","【-】","【"&amp;SUBSTITUTE(TEXT(CV7,"#,##0.00"),"-","△")&amp;"】"))</f>
        <v>【54.90】</v>
      </c>
      <c r="CW6" s="36">
        <f>IF(CW7="",NA(),CW7)</f>
        <v>76.239999999999995</v>
      </c>
      <c r="CX6" s="36">
        <f t="shared" ref="CX6:DF6" si="11">IF(CX7="",NA(),CX7)</f>
        <v>75.7</v>
      </c>
      <c r="CY6" s="36">
        <f t="shared" si="11"/>
        <v>74.010000000000005</v>
      </c>
      <c r="CZ6" s="36">
        <f t="shared" si="11"/>
        <v>73.510000000000005</v>
      </c>
      <c r="DA6" s="36">
        <f t="shared" si="11"/>
        <v>81.16</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3.24</v>
      </c>
      <c r="EE6" s="36">
        <f t="shared" ref="EE6:EM6" si="14">IF(EE7="",NA(),EE7)</f>
        <v>1</v>
      </c>
      <c r="EF6" s="35">
        <f t="shared" si="14"/>
        <v>0</v>
      </c>
      <c r="EG6" s="36">
        <f t="shared" si="14"/>
        <v>0.11</v>
      </c>
      <c r="EH6" s="36">
        <f t="shared" si="14"/>
        <v>0.11</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464821</v>
      </c>
      <c r="D7" s="38">
        <v>47</v>
      </c>
      <c r="E7" s="38">
        <v>1</v>
      </c>
      <c r="F7" s="38">
        <v>0</v>
      </c>
      <c r="G7" s="38">
        <v>0</v>
      </c>
      <c r="H7" s="38" t="s">
        <v>94</v>
      </c>
      <c r="I7" s="38" t="s">
        <v>95</v>
      </c>
      <c r="J7" s="38" t="s">
        <v>96</v>
      </c>
      <c r="K7" s="38" t="s">
        <v>97</v>
      </c>
      <c r="L7" s="38" t="s">
        <v>98</v>
      </c>
      <c r="M7" s="38" t="s">
        <v>99</v>
      </c>
      <c r="N7" s="39" t="s">
        <v>100</v>
      </c>
      <c r="O7" s="39" t="s">
        <v>101</v>
      </c>
      <c r="P7" s="39">
        <v>88.96</v>
      </c>
      <c r="Q7" s="39">
        <v>1897</v>
      </c>
      <c r="R7" s="39">
        <v>6576</v>
      </c>
      <c r="S7" s="39">
        <v>27.78</v>
      </c>
      <c r="T7" s="39">
        <v>236.72</v>
      </c>
      <c r="U7" s="39">
        <v>5818</v>
      </c>
      <c r="V7" s="39">
        <v>27.19</v>
      </c>
      <c r="W7" s="39">
        <v>213.98</v>
      </c>
      <c r="X7" s="39">
        <v>140.30000000000001</v>
      </c>
      <c r="Y7" s="39">
        <v>174.73</v>
      </c>
      <c r="Z7" s="39">
        <v>167.17</v>
      </c>
      <c r="AA7" s="39">
        <v>110.65</v>
      </c>
      <c r="AB7" s="39">
        <v>83.11</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400.8</v>
      </c>
      <c r="BF7" s="39">
        <v>506.55</v>
      </c>
      <c r="BG7" s="39">
        <v>619.55999999999995</v>
      </c>
      <c r="BH7" s="39">
        <v>798.22</v>
      </c>
      <c r="BI7" s="39">
        <v>897.15</v>
      </c>
      <c r="BJ7" s="39">
        <v>1280.18</v>
      </c>
      <c r="BK7" s="39">
        <v>1346.23</v>
      </c>
      <c r="BL7" s="39">
        <v>1295.06</v>
      </c>
      <c r="BM7" s="39">
        <v>1168.7</v>
      </c>
      <c r="BN7" s="39">
        <v>1245.46</v>
      </c>
      <c r="BO7" s="39">
        <v>1084.05</v>
      </c>
      <c r="BP7" s="39">
        <v>134.69</v>
      </c>
      <c r="BQ7" s="39">
        <v>168.16</v>
      </c>
      <c r="BR7" s="39">
        <v>161</v>
      </c>
      <c r="BS7" s="39">
        <v>106.08</v>
      </c>
      <c r="BT7" s="39">
        <v>79.2</v>
      </c>
      <c r="BU7" s="39">
        <v>53.62</v>
      </c>
      <c r="BV7" s="39">
        <v>53.41</v>
      </c>
      <c r="BW7" s="39">
        <v>53.29</v>
      </c>
      <c r="BX7" s="39">
        <v>53.59</v>
      </c>
      <c r="BY7" s="39">
        <v>51.08</v>
      </c>
      <c r="BZ7" s="39">
        <v>53.46</v>
      </c>
      <c r="CA7" s="39">
        <v>74.290000000000006</v>
      </c>
      <c r="CB7" s="39">
        <v>59.24</v>
      </c>
      <c r="CC7" s="39">
        <v>61.52</v>
      </c>
      <c r="CD7" s="39">
        <v>95.05</v>
      </c>
      <c r="CE7" s="39">
        <v>107.4</v>
      </c>
      <c r="CF7" s="39">
        <v>287.7</v>
      </c>
      <c r="CG7" s="39">
        <v>277.39999999999998</v>
      </c>
      <c r="CH7" s="39">
        <v>259.02</v>
      </c>
      <c r="CI7" s="39">
        <v>259.79000000000002</v>
      </c>
      <c r="CJ7" s="39">
        <v>262.13</v>
      </c>
      <c r="CK7" s="39">
        <v>300.47000000000003</v>
      </c>
      <c r="CL7" s="39">
        <v>63.41</v>
      </c>
      <c r="CM7" s="39">
        <v>63.91</v>
      </c>
      <c r="CN7" s="39">
        <v>65.97</v>
      </c>
      <c r="CO7" s="39">
        <v>63.65</v>
      </c>
      <c r="CP7" s="39">
        <v>58.47</v>
      </c>
      <c r="CQ7" s="39">
        <v>58.1</v>
      </c>
      <c r="CR7" s="39">
        <v>56.19</v>
      </c>
      <c r="CS7" s="39">
        <v>56.65</v>
      </c>
      <c r="CT7" s="39">
        <v>56.41</v>
      </c>
      <c r="CU7" s="39">
        <v>54.9</v>
      </c>
      <c r="CV7" s="39">
        <v>54.9</v>
      </c>
      <c r="CW7" s="39">
        <v>76.239999999999995</v>
      </c>
      <c r="CX7" s="39">
        <v>75.7</v>
      </c>
      <c r="CY7" s="39">
        <v>74.010000000000005</v>
      </c>
      <c r="CZ7" s="39">
        <v>73.510000000000005</v>
      </c>
      <c r="DA7" s="39">
        <v>81.16</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3.24</v>
      </c>
      <c r="EE7" s="39">
        <v>1</v>
      </c>
      <c r="EF7" s="39">
        <v>0</v>
      </c>
      <c r="EG7" s="39">
        <v>0.11</v>
      </c>
      <c r="EH7" s="39">
        <v>0.11</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2021-02-02T01:32:08Z</cp:lastPrinted>
  <dcterms:created xsi:type="dcterms:W3CDTF">2020-12-04T02:23:16Z</dcterms:created>
  <dcterms:modified xsi:type="dcterms:W3CDTF">2021-02-18T00:24:24Z</dcterms:modified>
  <cp:category/>
</cp:coreProperties>
</file>