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9 肝付町\"/>
    </mc:Choice>
  </mc:AlternateContent>
  <workbookProtection workbookAlgorithmName="SHA-512" workbookHashValue="SdhtroTsvNxBmgAypVyytw7y70Gz3LZ3pEkC3GUtw1P86Ys15qAfhtUpKt9LzpsDZfh8mpMlqFqdF/p0zH4hTQ==" workbookSaltValue="qlxSinJTwCX3fr2CrohZL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DS54" i="4"/>
  <c r="AE54" i="4"/>
  <c r="MN34" i="4"/>
  <c r="LY34" i="4"/>
  <c r="LJ34" i="4"/>
  <c r="KU34" i="4"/>
  <c r="KF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BI33" i="4"/>
  <c r="AT33" i="4"/>
  <c r="AE33" i="4"/>
  <c r="P33" i="4"/>
  <c r="KU32" i="4"/>
  <c r="HG32" i="4"/>
  <c r="DS32" i="4"/>
  <c r="AE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HM78" i="4"/>
  <c r="FL54" i="4"/>
  <c r="FL32" i="4"/>
  <c r="CS78" i="4"/>
  <c r="BX54" i="4"/>
  <c r="AN78" i="4"/>
  <c r="D11" i="5"/>
  <c r="E11" i="5"/>
  <c r="B11" i="5"/>
  <c r="KF54" i="4" l="1"/>
  <c r="KF32" i="4"/>
  <c r="U78" i="4"/>
  <c r="P54" i="4"/>
  <c r="JJ78" i="4"/>
  <c r="GR54" i="4"/>
  <c r="GR32" i="4"/>
  <c r="EO78" i="4"/>
  <c r="DD54" i="4"/>
  <c r="DD32" i="4"/>
  <c r="P32" i="4"/>
  <c r="BZ78" i="4"/>
  <c r="BI54" i="4"/>
  <c r="BI32" i="4"/>
  <c r="LY54" i="4"/>
  <c r="LY32" i="4"/>
  <c r="LO78" i="4"/>
  <c r="IK54" i="4"/>
  <c r="IK32" i="4"/>
  <c r="GT78" i="4"/>
  <c r="EW54" i="4"/>
  <c r="EW32" i="4"/>
  <c r="GA78" i="4"/>
  <c r="EH54" i="4"/>
  <c r="EH32" i="4"/>
  <c r="KV78" i="4"/>
  <c r="HV54" i="4"/>
  <c r="HV32" i="4"/>
  <c r="BG78" i="4"/>
  <c r="AT54" i="4"/>
  <c r="AT32" i="4"/>
  <c r="LJ54" i="4"/>
  <c r="LJ32"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<sst xmlns="http://schemas.openxmlformats.org/spreadsheetml/2006/main" count="322" uniqueCount="175">
  <si>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</si>
  <si>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</si>
  <si>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</si>
  <si>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</si>
  <si>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</si>
  <si>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</si>
  <si>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</si>
  <si>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</si>
  <si>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</si>
  <si>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</si>
  <si>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</si>
  <si>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</si>
  <si>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</si>
  <si>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</si>
  <si>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</si>
  <si>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</si>
  <si>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</si>
  <si>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</si>
  <si>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</si>
  <si>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</si>
  <si>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</si>
  <si>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</si>
  <si>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</si>
  <si>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</si>
  <si>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</si>
  <si>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</si>
  <si>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</si>
  <si>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</si>
  <si>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</si>
  <si>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</si>
  <si>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</si>
  <si>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</si>
  <si>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</si>
  <si>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</si>
  <si>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</si>
  <si>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</si>
  <si>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</si>
  <si>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</si>
  <si>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</si>
  <si>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</si>
  <si>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</si>
  <si>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</si>
  <si>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</si>
  <si>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</si>
  <si>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</si>
  <si>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</si>
  <si>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</si>
  <si>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</si>
  <si>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</si>
  <si>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</si>
  <si>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</si>
  <si>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</si>
  <si>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</si>
  <si>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</si>
  <si>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</si>
  <si>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</si>
  <si>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</si>
  <si>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</si>
  <si>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</si>
  <si>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</si>
  <si>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</si>
  <si>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</si>
  <si>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</si>
  <si>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</si>
  <si>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</si>
  <si>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</si>
  <si>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</si>
  <si>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</si>
  <si>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</si>
  <si>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</si>
  <si>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</si>
  <si>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</si>
  <si>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</si>
  <si>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</si>
  <si>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</si>
  <si>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</si>
  <si>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</si>
  <si>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</si>
  <si>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</si>
  <si>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</si>
  <si>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</si>
  <si>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</si>
  <si>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</si>
  <si>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</si>
  <si>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</si>
  <si>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</si>
  <si>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</si>
  <si>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</si>
  <si>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</si>
  <si>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</si>
  <si>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</si>
  <si>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</si>
  <si>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</si>
  <si>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</si>
  <si>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</si>
  <si>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</si>
  <si>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</si>
  <si>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</si>
  <si>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</si>
  <si>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</si>
  <si>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</si>
  <si>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</si>
  <si>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</si>
  <si>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</si>
  <si>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</si>
  <si>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</si>
  <si>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</si>
  <si>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</si>
  <si>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</si>
  <si>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</si>
  <si>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</si>
  <si>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</si>
  <si>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</si>
  <si>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</si>
  <si>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</si>
  <si>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</si>
  <si>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</si>
  <si>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</si>
  <si>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</si>
  <si>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</si>
  <si>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</si>
  <si>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</si>
  <si>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</si>
  <si>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</si>
  <si>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</si>
  <si>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</si>
  <si>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</si>
  <si>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</si>
  <si>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</si>
  <si>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</si>
  <si>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</si>
  <si>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</si>
  <si>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</si>
  <si>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</si>
  <si>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</si>
  <si>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</si>
  <si>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</si>
  <si>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</si>
  <si>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</si>
  <si>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</si>
  <si>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</si>
  <si>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</si>
  <si>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</si>
  <si>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</si>
  <si>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</si>
  <si>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</si>
  <si>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</si>
  <si>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</si>
  <si>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</si>
  <si>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</si>
  <si>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</si>
  <si>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</si>
  <si>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</si>
  <si>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</si>
  <si>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肝付町</t>
  </si>
  <si>
    <t>町立病院</t>
  </si>
  <si>
    <t>当然財務</t>
  </si>
  <si>
    <t>病院事業</t>
  </si>
  <si>
    <t>一般病院</t>
  </si>
  <si>
    <t>50床未満</t>
  </si>
  <si>
    <t>非設置</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</si>
  <si>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</si>
  <si>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</si>
  <si>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</si>
  <si>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</si>
  <si>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</si>
  <si>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</si>
  <si>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</si>
  <si>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</si>
  <si>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</si>
  <si>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</si>
  <si>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については、施設の建設から37年が経過しており、増改築や修繕を重ねていることから老朽化は否めないが、②機械備品減価償却率は、適正な投資ができているものと考えられる。今後も継続して計画的な更新を実施していく。</t>
    <rPh sb="2" eb="4">
      <t>ユウケイ</t>
    </rPh>
    <rPh sb="4" eb="6">
      <t>コテイ</t>
    </rPh>
    <rPh sb="6" eb="8">
      <t>シサン</t>
    </rPh>
    <rPh sb="8" eb="10">
      <t>ゲンカ</t>
    </rPh>
    <rPh sb="10" eb="12">
      <t>ショウキャク</t>
    </rPh>
    <rPh sb="12" eb="13">
      <t>リツ</t>
    </rPh>
    <rPh sb="19" eb="21">
      <t>シセツ</t>
    </rPh>
    <rPh sb="22" eb="24">
      <t>ケンセツ</t>
    </rPh>
    <rPh sb="28" eb="29">
      <t>ネン</t>
    </rPh>
    <rPh sb="30" eb="32">
      <t>ケイカ</t>
    </rPh>
    <rPh sb="53" eb="56">
      <t>ロウキュウカ</t>
    </rPh>
    <rPh sb="57" eb="58">
      <t>イナ</t>
    </rPh>
    <rPh sb="64" eb="66">
      <t>キカイ</t>
    </rPh>
    <rPh sb="66" eb="68">
      <t>ビヒン</t>
    </rPh>
    <rPh sb="68" eb="70">
      <t>ゲンカ</t>
    </rPh>
    <rPh sb="70" eb="72">
      <t>ショウキャク</t>
    </rPh>
    <rPh sb="72" eb="73">
      <t>リツ</t>
    </rPh>
    <rPh sb="95" eb="97">
      <t>コンゴ</t>
    </rPh>
    <rPh sb="98" eb="100">
      <t>ケイゾク</t>
    </rPh>
    <rPh sb="102" eb="105">
      <t>ケイカクテキ</t>
    </rPh>
    <rPh sb="106" eb="108">
      <t>コウシン</t>
    </rPh>
    <rPh sb="109" eb="111">
      <t>ジッシ</t>
    </rPh>
    <phoneticPr fontId="5"/>
  </si>
  <si>
    <t>　地域人口の自然減等、地域の実情や施設基準をクリアする難しさもあり、改革プランに基づく施策が十分実施できていない。キャッシュ・フローについてもマイナスとなったことから、喫緊の課題である常勤医師確保に努め、改革プランに即した経営を行えるよう努めていく。</t>
    <rPh sb="1" eb="3">
      <t>チイキ</t>
    </rPh>
    <rPh sb="3" eb="5">
      <t>ジンコウ</t>
    </rPh>
    <rPh sb="6" eb="8">
      <t>シゼン</t>
    </rPh>
    <rPh sb="8" eb="9">
      <t>ゲン</t>
    </rPh>
    <rPh sb="9" eb="10">
      <t>トウ</t>
    </rPh>
    <rPh sb="11" eb="13">
      <t>チイキ</t>
    </rPh>
    <rPh sb="14" eb="16">
      <t>ジツジョウ</t>
    </rPh>
    <rPh sb="17" eb="19">
      <t>シセツ</t>
    </rPh>
    <rPh sb="19" eb="21">
      <t>キジュン</t>
    </rPh>
    <rPh sb="27" eb="28">
      <t>ムズカ</t>
    </rPh>
    <rPh sb="34" eb="36">
      <t>カイカク</t>
    </rPh>
    <rPh sb="40" eb="41">
      <t>モト</t>
    </rPh>
    <rPh sb="43" eb="44">
      <t>セ</t>
    </rPh>
    <rPh sb="44" eb="45">
      <t>サク</t>
    </rPh>
    <rPh sb="46" eb="48">
      <t>ジュウブン</t>
    </rPh>
    <rPh sb="48" eb="50">
      <t>ジッシ</t>
    </rPh>
    <rPh sb="84" eb="86">
      <t>キッキン</t>
    </rPh>
    <rPh sb="87" eb="89">
      <t>カダイ</t>
    </rPh>
    <rPh sb="92" eb="94">
      <t>ジョウキン</t>
    </rPh>
    <rPh sb="94" eb="96">
      <t>イシ</t>
    </rPh>
    <rPh sb="96" eb="98">
      <t>カクホ</t>
    </rPh>
    <rPh sb="99" eb="100">
      <t>ツト</t>
    </rPh>
    <rPh sb="102" eb="104">
      <t>カイカク</t>
    </rPh>
    <rPh sb="108" eb="109">
      <t>ソク</t>
    </rPh>
    <rPh sb="111" eb="113">
      <t>ケイエイ</t>
    </rPh>
    <rPh sb="114" eb="115">
      <t>オコナ</t>
    </rPh>
    <rPh sb="119" eb="120">
      <t>ツト</t>
    </rPh>
    <phoneticPr fontId="5"/>
  </si>
  <si>
    <t>　当院は肝付町の山間へき地に立地する内之浦地域唯一の有床医療機関である。
　内之浦地域の高齢化率は令和2年3月末現在で53.5%と非常に高い状況で、過疎化が進み、公共交通機関も乏しく、自家用車を保有しない住民も多数存在していることから、平成22年度から無料送迎を開始した。
　また、常勤医師並びに近隣他医療機関からの医師派遣協力の下、様々な症例への対応は勿論のこと、救急病院の指定による夜間、休日の患者受け入れも担っており、内之浦地域住民にとって必要不可欠な存在である。</t>
    <rPh sb="38" eb="41">
      <t>ウチノウラ</t>
    </rPh>
    <rPh sb="41" eb="43">
      <t>チイキ</t>
    </rPh>
    <rPh sb="102" eb="104">
      <t>ジュウミン</t>
    </rPh>
    <rPh sb="118" eb="120">
      <t>ヘイセイ</t>
    </rPh>
    <rPh sb="122" eb="124">
      <t>ネンド</t>
    </rPh>
    <rPh sb="126" eb="128">
      <t>ムリョウ</t>
    </rPh>
    <rPh sb="128" eb="130">
      <t>ソウゲイ</t>
    </rPh>
    <rPh sb="131" eb="133">
      <t>カイシ</t>
    </rPh>
    <rPh sb="150" eb="151">
      <t>タ</t>
    </rPh>
    <rPh sb="177" eb="179">
      <t>モチロン</t>
    </rPh>
    <rPh sb="201" eb="202">
      <t>ウ</t>
    </rPh>
    <rPh sb="203" eb="204">
      <t>イ</t>
    </rPh>
    <rPh sb="206" eb="207">
      <t>ニナ</t>
    </rPh>
    <phoneticPr fontId="5"/>
  </si>
  <si>
    <t>　Ｒ01年度はＨ30年度に比べ経常収益及び医業収益が減少し①経常収支比率、②医業収支比率は低下。累積欠損金は増加し③累積欠損金比率は上昇した。要因は④病床利用率、⑤入院患者１人１日当たり収益の減(新型コロナウイルスの影響、手術件数、入院リハビリ患者の減)及び⑦職員給与費対医業収益比率の増（非正規職員(看護師)2名の正規化並びに薬剤師1名の正規採用)。⑥外来患者１人１日当たり収益の増はリハビリ患者の単価が上がったことが考えられる。⑧材料費対医業収益比率は平均値を下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</si>
</sst>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85.9</c:v>
                </c:pt>
                <c:pt idx="1">
                  <c:v>85.3</c:v>
                </c:pt>
                <c:pt idx="2">
                  <c:v>87.2</c:v>
                </c:pt>
                <c:pt idx="3">
                  <c:v>85.3</c:v>
                </c:pt>
                <c:pt idx="4">
                  <c:v>73.400000000000006</c:v>
                </c:pt>
              </c:numCache>
            </c:numRef>
          </c:val>
          <c:extLst>
            <c:ext xmlns:c16="http://schemas.microsoft.com/office/drawing/2014/chart" uri="{C3380CC4-5D6E-409C-BE32-E72D297353CC}">
              <c16:uniqueId val="{00000000-D5BC-4204-8B0B-27B5DB2A03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D5BC-4204-8B0B-27B5DB2A03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6106</c:v>
                </c:pt>
                <c:pt idx="1">
                  <c:v>6033</c:v>
                </c:pt>
                <c:pt idx="2">
                  <c:v>5978</c:v>
                </c:pt>
                <c:pt idx="3">
                  <c:v>6234</c:v>
                </c:pt>
                <c:pt idx="4">
                  <c:v>6579</c:v>
                </c:pt>
              </c:numCache>
            </c:numRef>
          </c:val>
          <c:extLst>
            <c:ext xmlns:c16="http://schemas.microsoft.com/office/drawing/2014/chart" uri="{C3380CC4-5D6E-409C-BE32-E72D297353CC}">
              <c16:uniqueId val="{00000000-92EB-4E3D-B8B3-6D188D7A41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92EB-4E3D-B8B3-6D188D7A41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20217</c:v>
                </c:pt>
                <c:pt idx="1">
                  <c:v>19835</c:v>
                </c:pt>
                <c:pt idx="2">
                  <c:v>20393</c:v>
                </c:pt>
                <c:pt idx="3">
                  <c:v>22578</c:v>
                </c:pt>
                <c:pt idx="4">
                  <c:v>20455</c:v>
                </c:pt>
              </c:numCache>
            </c:numRef>
          </c:val>
          <c:extLst>
            <c:ext xmlns:c16="http://schemas.microsoft.com/office/drawing/2014/chart" uri="{C3380CC4-5D6E-409C-BE32-E72D297353CC}">
              <c16:uniqueId val="{00000000-CF0F-4293-82AA-E146CC2C7C3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CF0F-4293-82AA-E146CC2C7C3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28.4</c:v>
                </c:pt>
                <c:pt idx="1">
                  <c:v>26.7</c:v>
                </c:pt>
                <c:pt idx="2">
                  <c:v>23.5</c:v>
                </c:pt>
                <c:pt idx="3">
                  <c:v>25</c:v>
                </c:pt>
                <c:pt idx="4">
                  <c:v>43.9</c:v>
                </c:pt>
              </c:numCache>
            </c:numRef>
          </c:val>
          <c:extLst>
            <c:ext xmlns:c16="http://schemas.microsoft.com/office/drawing/2014/chart" uri="{C3380CC4-5D6E-409C-BE32-E72D297353CC}">
              <c16:uniqueId val="{00000000-4AC0-49B6-8447-C6EF8648EA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4AC0-49B6-8447-C6EF8648EA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87.8</c:v>
                </c:pt>
                <c:pt idx="1">
                  <c:v>84.4</c:v>
                </c:pt>
                <c:pt idx="2">
                  <c:v>85.7</c:v>
                </c:pt>
                <c:pt idx="3">
                  <c:v>82.7</c:v>
                </c:pt>
                <c:pt idx="4">
                  <c:v>73</c:v>
                </c:pt>
              </c:numCache>
            </c:numRef>
          </c:val>
          <c:extLst>
            <c:ext xmlns:c16="http://schemas.microsoft.com/office/drawing/2014/chart" uri="{C3380CC4-5D6E-409C-BE32-E72D297353CC}">
              <c16:uniqueId val="{00000000-F09B-469B-B003-10C0DAEEF8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F09B-469B-B003-10C0DAEEF8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105.5</c:v>
                </c:pt>
                <c:pt idx="1">
                  <c:v>102.7</c:v>
                </c:pt>
                <c:pt idx="2">
                  <c:v>101.4</c:v>
                </c:pt>
                <c:pt idx="3">
                  <c:v>98</c:v>
                </c:pt>
                <c:pt idx="4">
                  <c:v>89</c:v>
                </c:pt>
              </c:numCache>
            </c:numRef>
          </c:val>
          <c:extLst>
            <c:ext xmlns:c16="http://schemas.microsoft.com/office/drawing/2014/chart" uri="{C3380CC4-5D6E-409C-BE32-E72D297353CC}">
              <c16:uniqueId val="{00000000-2EB8-4595-8E35-E8324CCBA1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2EB8-4595-8E35-E8324CCBA1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61.2</c:v>
                </c:pt>
                <c:pt idx="1">
                  <c:v>63.4</c:v>
                </c:pt>
                <c:pt idx="2">
                  <c:v>61.9</c:v>
                </c:pt>
                <c:pt idx="3">
                  <c:v>62.1</c:v>
                </c:pt>
                <c:pt idx="4">
                  <c:v>64.400000000000006</c:v>
                </c:pt>
              </c:numCache>
            </c:numRef>
          </c:val>
          <c:extLst>
            <c:ext xmlns:c16="http://schemas.microsoft.com/office/drawing/2014/chart" uri="{C3380CC4-5D6E-409C-BE32-E72D297353CC}">
              <c16:uniqueId val="{00000000-EB9A-4080-8C24-6E489BFFAD8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EB9A-4080-8C24-6E489BFFAD8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80.2</c:v>
                </c:pt>
                <c:pt idx="1">
                  <c:v>82.2</c:v>
                </c:pt>
                <c:pt idx="2">
                  <c:v>70.400000000000006</c:v>
                </c:pt>
                <c:pt idx="3">
                  <c:v>68.5</c:v>
                </c:pt>
                <c:pt idx="4">
                  <c:v>72.099999999999994</c:v>
                </c:pt>
              </c:numCache>
            </c:numRef>
          </c:val>
          <c:extLst>
            <c:ext xmlns:c16="http://schemas.microsoft.com/office/drawing/2014/chart" uri="{C3380CC4-5D6E-409C-BE32-E72D297353CC}">
              <c16:uniqueId val="{00000000-33CB-42CC-8DFB-AD60F1CA71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33CB-42CC-8DFB-AD60F1CA71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20881200</c:v>
                </c:pt>
                <c:pt idx="1">
                  <c:v>20908100</c:v>
                </c:pt>
                <c:pt idx="2">
                  <c:v>21032300</c:v>
                </c:pt>
                <c:pt idx="3">
                  <c:v>21371900</c:v>
                </c:pt>
                <c:pt idx="4">
                  <c:v>21534675</c:v>
                </c:pt>
              </c:numCache>
            </c:numRef>
          </c:val>
          <c:extLst>
            <c:ext xmlns:c16="http://schemas.microsoft.com/office/drawing/2014/chart" uri="{C3380CC4-5D6E-409C-BE32-E72D297353CC}">
              <c16:uniqueId val="{00000000-8E70-4372-B84B-803DF16CC5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8E70-4372-B84B-803DF16CC54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15.1</c:v>
                </c:pt>
                <c:pt idx="1">
                  <c:v>15</c:v>
                </c:pt>
                <c:pt idx="2">
                  <c:v>15.7</c:v>
                </c:pt>
                <c:pt idx="3">
                  <c:v>14.7</c:v>
                </c:pt>
                <c:pt idx="4">
                  <c:v>15.1</c:v>
                </c:pt>
              </c:numCache>
            </c:numRef>
          </c:val>
          <c:extLst>
            <c:ext xmlns:c16="http://schemas.microsoft.com/office/drawing/2014/chart" uri="{C3380CC4-5D6E-409C-BE32-E72D297353CC}">
              <c16:uniqueId val="{00000000-A7C0-4142-98AF-C455046F1EB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A7C0-4142-98AF-C455046F1EB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59.3</c:v>
                </c:pt>
                <c:pt idx="1">
                  <c:v>62.6</c:v>
                </c:pt>
                <c:pt idx="2">
                  <c:v>63.1</c:v>
                </c:pt>
                <c:pt idx="3">
                  <c:v>66.7</c:v>
                </c:pt>
                <c:pt idx="4">
                  <c:v>76.900000000000006</c:v>
                </c:pt>
              </c:numCache>
            </c:numRef>
          </c:val>
          <c:extLst>
            <c:ext xmlns:c16="http://schemas.microsoft.com/office/drawing/2014/chart" uri="{C3380CC4-5D6E-409C-BE32-E72D297353CC}">
              <c16:uniqueId val="{00000000-7736-487D-AC0E-EC55707A20A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7736-487D-AC0E-EC55707A20A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鹿児島県肝付町　町立病院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15139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2371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105.5</v>
      </c>
      <c r="Q33" s="130"/>
      <c r="R33" s="130"/>
      <c r="S33" s="130"/>
      <c r="T33" s="130"/>
      <c r="U33" s="130"/>
      <c r="V33" s="130"/>
      <c r="W33" s="130"/>
      <c r="X33" s="130"/>
      <c r="Y33" s="130"/>
      <c r="Z33" s="130"/>
      <c r="AA33" s="130"/>
      <c r="AB33" s="130"/>
      <c r="AC33" s="130"/>
      <c r="AD33" s="131"/>
      <c r="AE33" s="129">
        <f>データ!AI7</f>
        <v>102.7</v>
      </c>
      <c r="AF33" s="130"/>
      <c r="AG33" s="130"/>
      <c r="AH33" s="130"/>
      <c r="AI33" s="130"/>
      <c r="AJ33" s="130"/>
      <c r="AK33" s="130"/>
      <c r="AL33" s="130"/>
      <c r="AM33" s="130"/>
      <c r="AN33" s="130"/>
      <c r="AO33" s="130"/>
      <c r="AP33" s="130"/>
      <c r="AQ33" s="130"/>
      <c r="AR33" s="130"/>
      <c r="AS33" s="131"/>
      <c r="AT33" s="129">
        <f>データ!AJ7</f>
        <v>101.4</v>
      </c>
      <c r="AU33" s="130"/>
      <c r="AV33" s="130"/>
      <c r="AW33" s="130"/>
      <c r="AX33" s="130"/>
      <c r="AY33" s="130"/>
      <c r="AZ33" s="130"/>
      <c r="BA33" s="130"/>
      <c r="BB33" s="130"/>
      <c r="BC33" s="130"/>
      <c r="BD33" s="130"/>
      <c r="BE33" s="130"/>
      <c r="BF33" s="130"/>
      <c r="BG33" s="130"/>
      <c r="BH33" s="131"/>
      <c r="BI33" s="129">
        <f>データ!AK7</f>
        <v>98</v>
      </c>
      <c r="BJ33" s="130"/>
      <c r="BK33" s="130"/>
      <c r="BL33" s="130"/>
      <c r="BM33" s="130"/>
      <c r="BN33" s="130"/>
      <c r="BO33" s="130"/>
      <c r="BP33" s="130"/>
      <c r="BQ33" s="130"/>
      <c r="BR33" s="130"/>
      <c r="BS33" s="130"/>
      <c r="BT33" s="130"/>
      <c r="BU33" s="130"/>
      <c r="BV33" s="130"/>
      <c r="BW33" s="131"/>
      <c r="BX33" s="129">
        <f>データ!AL7</f>
        <v>89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87.8</v>
      </c>
      <c r="DE33" s="130"/>
      <c r="DF33" s="130"/>
      <c r="DG33" s="130"/>
      <c r="DH33" s="130"/>
      <c r="DI33" s="130"/>
      <c r="DJ33" s="130"/>
      <c r="DK33" s="130"/>
      <c r="DL33" s="130"/>
      <c r="DM33" s="130"/>
      <c r="DN33" s="130"/>
      <c r="DO33" s="130"/>
      <c r="DP33" s="130"/>
      <c r="DQ33" s="130"/>
      <c r="DR33" s="131"/>
      <c r="DS33" s="129">
        <f>データ!AT7</f>
        <v>84.4</v>
      </c>
      <c r="DT33" s="130"/>
      <c r="DU33" s="130"/>
      <c r="DV33" s="130"/>
      <c r="DW33" s="130"/>
      <c r="DX33" s="130"/>
      <c r="DY33" s="130"/>
      <c r="DZ33" s="130"/>
      <c r="EA33" s="130"/>
      <c r="EB33" s="130"/>
      <c r="EC33" s="130"/>
      <c r="ED33" s="130"/>
      <c r="EE33" s="130"/>
      <c r="EF33" s="130"/>
      <c r="EG33" s="131"/>
      <c r="EH33" s="129">
        <f>データ!AU7</f>
        <v>85.7</v>
      </c>
      <c r="EI33" s="130"/>
      <c r="EJ33" s="130"/>
      <c r="EK33" s="130"/>
      <c r="EL33" s="130"/>
      <c r="EM33" s="130"/>
      <c r="EN33" s="130"/>
      <c r="EO33" s="130"/>
      <c r="EP33" s="130"/>
      <c r="EQ33" s="130"/>
      <c r="ER33" s="130"/>
      <c r="ES33" s="130"/>
      <c r="ET33" s="130"/>
      <c r="EU33" s="130"/>
      <c r="EV33" s="131"/>
      <c r="EW33" s="129">
        <f>データ!AV7</f>
        <v>82.7</v>
      </c>
      <c r="EX33" s="130"/>
      <c r="EY33" s="130"/>
      <c r="EZ33" s="130"/>
      <c r="FA33" s="130"/>
      <c r="FB33" s="130"/>
      <c r="FC33" s="130"/>
      <c r="FD33" s="130"/>
      <c r="FE33" s="130"/>
      <c r="FF33" s="130"/>
      <c r="FG33" s="130"/>
      <c r="FH33" s="130"/>
      <c r="FI33" s="130"/>
      <c r="FJ33" s="130"/>
      <c r="FK33" s="131"/>
      <c r="FL33" s="129">
        <f>データ!AW7</f>
        <v>73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28.4</v>
      </c>
      <c r="GS33" s="130"/>
      <c r="GT33" s="130"/>
      <c r="GU33" s="130"/>
      <c r="GV33" s="130"/>
      <c r="GW33" s="130"/>
      <c r="GX33" s="130"/>
      <c r="GY33" s="130"/>
      <c r="GZ33" s="130"/>
      <c r="HA33" s="130"/>
      <c r="HB33" s="130"/>
      <c r="HC33" s="130"/>
      <c r="HD33" s="130"/>
      <c r="HE33" s="130"/>
      <c r="HF33" s="131"/>
      <c r="HG33" s="129">
        <f>データ!BE7</f>
        <v>26.7</v>
      </c>
      <c r="HH33" s="130"/>
      <c r="HI33" s="130"/>
      <c r="HJ33" s="130"/>
      <c r="HK33" s="130"/>
      <c r="HL33" s="130"/>
      <c r="HM33" s="130"/>
      <c r="HN33" s="130"/>
      <c r="HO33" s="130"/>
      <c r="HP33" s="130"/>
      <c r="HQ33" s="130"/>
      <c r="HR33" s="130"/>
      <c r="HS33" s="130"/>
      <c r="HT33" s="130"/>
      <c r="HU33" s="131"/>
      <c r="HV33" s="129">
        <f>データ!BF7</f>
        <v>23.5</v>
      </c>
      <c r="HW33" s="130"/>
      <c r="HX33" s="130"/>
      <c r="HY33" s="130"/>
      <c r="HZ33" s="130"/>
      <c r="IA33" s="130"/>
      <c r="IB33" s="130"/>
      <c r="IC33" s="130"/>
      <c r="ID33" s="130"/>
      <c r="IE33" s="130"/>
      <c r="IF33" s="130"/>
      <c r="IG33" s="130"/>
      <c r="IH33" s="130"/>
      <c r="II33" s="130"/>
      <c r="IJ33" s="131"/>
      <c r="IK33" s="129">
        <f>データ!BG7</f>
        <v>25</v>
      </c>
      <c r="IL33" s="130"/>
      <c r="IM33" s="130"/>
      <c r="IN33" s="130"/>
      <c r="IO33" s="130"/>
      <c r="IP33" s="130"/>
      <c r="IQ33" s="130"/>
      <c r="IR33" s="130"/>
      <c r="IS33" s="130"/>
      <c r="IT33" s="130"/>
      <c r="IU33" s="130"/>
      <c r="IV33" s="130"/>
      <c r="IW33" s="130"/>
      <c r="IX33" s="130"/>
      <c r="IY33" s="131"/>
      <c r="IZ33" s="129">
        <f>データ!BH7</f>
        <v>43.9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85.9</v>
      </c>
      <c r="KG33" s="130"/>
      <c r="KH33" s="130"/>
      <c r="KI33" s="130"/>
      <c r="KJ33" s="130"/>
      <c r="KK33" s="130"/>
      <c r="KL33" s="130"/>
      <c r="KM33" s="130"/>
      <c r="KN33" s="130"/>
      <c r="KO33" s="130"/>
      <c r="KP33" s="130"/>
      <c r="KQ33" s="130"/>
      <c r="KR33" s="130"/>
      <c r="KS33" s="130"/>
      <c r="KT33" s="131"/>
      <c r="KU33" s="129">
        <f>データ!BP7</f>
        <v>85.3</v>
      </c>
      <c r="KV33" s="130"/>
      <c r="KW33" s="130"/>
      <c r="KX33" s="130"/>
      <c r="KY33" s="130"/>
      <c r="KZ33" s="130"/>
      <c r="LA33" s="130"/>
      <c r="LB33" s="130"/>
      <c r="LC33" s="130"/>
      <c r="LD33" s="130"/>
      <c r="LE33" s="130"/>
      <c r="LF33" s="130"/>
      <c r="LG33" s="130"/>
      <c r="LH33" s="130"/>
      <c r="LI33" s="131"/>
      <c r="LJ33" s="129">
        <f>データ!BQ7</f>
        <v>87.2</v>
      </c>
      <c r="LK33" s="130"/>
      <c r="LL33" s="130"/>
      <c r="LM33" s="130"/>
      <c r="LN33" s="130"/>
      <c r="LO33" s="130"/>
      <c r="LP33" s="130"/>
      <c r="LQ33" s="130"/>
      <c r="LR33" s="130"/>
      <c r="LS33" s="130"/>
      <c r="LT33" s="130"/>
      <c r="LU33" s="130"/>
      <c r="LV33" s="130"/>
      <c r="LW33" s="130"/>
      <c r="LX33" s="131"/>
      <c r="LY33" s="129">
        <f>データ!BR7</f>
        <v>85.3</v>
      </c>
      <c r="LZ33" s="130"/>
      <c r="MA33" s="130"/>
      <c r="MB33" s="130"/>
      <c r="MC33" s="130"/>
      <c r="MD33" s="130"/>
      <c r="ME33" s="130"/>
      <c r="MF33" s="130"/>
      <c r="MG33" s="130"/>
      <c r="MH33" s="130"/>
      <c r="MI33" s="130"/>
      <c r="MJ33" s="130"/>
      <c r="MK33" s="130"/>
      <c r="ML33" s="130"/>
      <c r="MM33" s="131"/>
      <c r="MN33" s="129">
        <f>データ!BS7</f>
        <v>73.400000000000006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20217</v>
      </c>
      <c r="Q55" s="139"/>
      <c r="R55" s="139"/>
      <c r="S55" s="139"/>
      <c r="T55" s="139"/>
      <c r="U55" s="139"/>
      <c r="V55" s="139"/>
      <c r="W55" s="139"/>
      <c r="X55" s="139"/>
      <c r="Y55" s="139"/>
      <c r="Z55" s="139"/>
      <c r="AA55" s="139"/>
      <c r="AB55" s="139"/>
      <c r="AC55" s="139"/>
      <c r="AD55" s="140"/>
      <c r="AE55" s="138">
        <f>データ!CA7</f>
        <v>19835</v>
      </c>
      <c r="AF55" s="139"/>
      <c r="AG55" s="139"/>
      <c r="AH55" s="139"/>
      <c r="AI55" s="139"/>
      <c r="AJ55" s="139"/>
      <c r="AK55" s="139"/>
      <c r="AL55" s="139"/>
      <c r="AM55" s="139"/>
      <c r="AN55" s="139"/>
      <c r="AO55" s="139"/>
      <c r="AP55" s="139"/>
      <c r="AQ55" s="139"/>
      <c r="AR55" s="139"/>
      <c r="AS55" s="140"/>
      <c r="AT55" s="138">
        <f>データ!CB7</f>
        <v>20393</v>
      </c>
      <c r="AU55" s="139"/>
      <c r="AV55" s="139"/>
      <c r="AW55" s="139"/>
      <c r="AX55" s="139"/>
      <c r="AY55" s="139"/>
      <c r="AZ55" s="139"/>
      <c r="BA55" s="139"/>
      <c r="BB55" s="139"/>
      <c r="BC55" s="139"/>
      <c r="BD55" s="139"/>
      <c r="BE55" s="139"/>
      <c r="BF55" s="139"/>
      <c r="BG55" s="139"/>
      <c r="BH55" s="140"/>
      <c r="BI55" s="138">
        <f>データ!CC7</f>
        <v>22578</v>
      </c>
      <c r="BJ55" s="139"/>
      <c r="BK55" s="139"/>
      <c r="BL55" s="139"/>
      <c r="BM55" s="139"/>
      <c r="BN55" s="139"/>
      <c r="BO55" s="139"/>
      <c r="BP55" s="139"/>
      <c r="BQ55" s="139"/>
      <c r="BR55" s="139"/>
      <c r="BS55" s="139"/>
      <c r="BT55" s="139"/>
      <c r="BU55" s="139"/>
      <c r="BV55" s="139"/>
      <c r="BW55" s="140"/>
      <c r="BX55" s="138">
        <f>データ!CD7</f>
        <v>20455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6106</v>
      </c>
      <c r="DE55" s="139"/>
      <c r="DF55" s="139"/>
      <c r="DG55" s="139"/>
      <c r="DH55" s="139"/>
      <c r="DI55" s="139"/>
      <c r="DJ55" s="139"/>
      <c r="DK55" s="139"/>
      <c r="DL55" s="139"/>
      <c r="DM55" s="139"/>
      <c r="DN55" s="139"/>
      <c r="DO55" s="139"/>
      <c r="DP55" s="139"/>
      <c r="DQ55" s="139"/>
      <c r="DR55" s="140"/>
      <c r="DS55" s="138">
        <f>データ!CL7</f>
        <v>6033</v>
      </c>
      <c r="DT55" s="139"/>
      <c r="DU55" s="139"/>
      <c r="DV55" s="139"/>
      <c r="DW55" s="139"/>
      <c r="DX55" s="139"/>
      <c r="DY55" s="139"/>
      <c r="DZ55" s="139"/>
      <c r="EA55" s="139"/>
      <c r="EB55" s="139"/>
      <c r="EC55" s="139"/>
      <c r="ED55" s="139"/>
      <c r="EE55" s="139"/>
      <c r="EF55" s="139"/>
      <c r="EG55" s="140"/>
      <c r="EH55" s="138">
        <f>データ!CM7</f>
        <v>5978</v>
      </c>
      <c r="EI55" s="139"/>
      <c r="EJ55" s="139"/>
      <c r="EK55" s="139"/>
      <c r="EL55" s="139"/>
      <c r="EM55" s="139"/>
      <c r="EN55" s="139"/>
      <c r="EO55" s="139"/>
      <c r="EP55" s="139"/>
      <c r="EQ55" s="139"/>
      <c r="ER55" s="139"/>
      <c r="ES55" s="139"/>
      <c r="ET55" s="139"/>
      <c r="EU55" s="139"/>
      <c r="EV55" s="140"/>
      <c r="EW55" s="138">
        <f>データ!CN7</f>
        <v>6234</v>
      </c>
      <c r="EX55" s="139"/>
      <c r="EY55" s="139"/>
      <c r="EZ55" s="139"/>
      <c r="FA55" s="139"/>
      <c r="FB55" s="139"/>
      <c r="FC55" s="139"/>
      <c r="FD55" s="139"/>
      <c r="FE55" s="139"/>
      <c r="FF55" s="139"/>
      <c r="FG55" s="139"/>
      <c r="FH55" s="139"/>
      <c r="FI55" s="139"/>
      <c r="FJ55" s="139"/>
      <c r="FK55" s="140"/>
      <c r="FL55" s="138">
        <f>データ!CO7</f>
        <v>6579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59.3</v>
      </c>
      <c r="GS55" s="130"/>
      <c r="GT55" s="130"/>
      <c r="GU55" s="130"/>
      <c r="GV55" s="130"/>
      <c r="GW55" s="130"/>
      <c r="GX55" s="130"/>
      <c r="GY55" s="130"/>
      <c r="GZ55" s="130"/>
      <c r="HA55" s="130"/>
      <c r="HB55" s="130"/>
      <c r="HC55" s="130"/>
      <c r="HD55" s="130"/>
      <c r="HE55" s="130"/>
      <c r="HF55" s="131"/>
      <c r="HG55" s="129">
        <f>データ!CW7</f>
        <v>62.6</v>
      </c>
      <c r="HH55" s="130"/>
      <c r="HI55" s="130"/>
      <c r="HJ55" s="130"/>
      <c r="HK55" s="130"/>
      <c r="HL55" s="130"/>
      <c r="HM55" s="130"/>
      <c r="HN55" s="130"/>
      <c r="HO55" s="130"/>
      <c r="HP55" s="130"/>
      <c r="HQ55" s="130"/>
      <c r="HR55" s="130"/>
      <c r="HS55" s="130"/>
      <c r="HT55" s="130"/>
      <c r="HU55" s="131"/>
      <c r="HV55" s="129">
        <f>データ!CX7</f>
        <v>63.1</v>
      </c>
      <c r="HW55" s="130"/>
      <c r="HX55" s="130"/>
      <c r="HY55" s="130"/>
      <c r="HZ55" s="130"/>
      <c r="IA55" s="130"/>
      <c r="IB55" s="130"/>
      <c r="IC55" s="130"/>
      <c r="ID55" s="130"/>
      <c r="IE55" s="130"/>
      <c r="IF55" s="130"/>
      <c r="IG55" s="130"/>
      <c r="IH55" s="130"/>
      <c r="II55" s="130"/>
      <c r="IJ55" s="131"/>
      <c r="IK55" s="129">
        <f>データ!CY7</f>
        <v>66.7</v>
      </c>
      <c r="IL55" s="130"/>
      <c r="IM55" s="130"/>
      <c r="IN55" s="130"/>
      <c r="IO55" s="130"/>
      <c r="IP55" s="130"/>
      <c r="IQ55" s="130"/>
      <c r="IR55" s="130"/>
      <c r="IS55" s="130"/>
      <c r="IT55" s="130"/>
      <c r="IU55" s="130"/>
      <c r="IV55" s="130"/>
      <c r="IW55" s="130"/>
      <c r="IX55" s="130"/>
      <c r="IY55" s="131"/>
      <c r="IZ55" s="129">
        <f>データ!CZ7</f>
        <v>76.900000000000006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15.1</v>
      </c>
      <c r="KG55" s="130"/>
      <c r="KH55" s="130"/>
      <c r="KI55" s="130"/>
      <c r="KJ55" s="130"/>
      <c r="KK55" s="130"/>
      <c r="KL55" s="130"/>
      <c r="KM55" s="130"/>
      <c r="KN55" s="130"/>
      <c r="KO55" s="130"/>
      <c r="KP55" s="130"/>
      <c r="KQ55" s="130"/>
      <c r="KR55" s="130"/>
      <c r="KS55" s="130"/>
      <c r="KT55" s="131"/>
      <c r="KU55" s="129">
        <f>データ!DH7</f>
        <v>15</v>
      </c>
      <c r="KV55" s="130"/>
      <c r="KW55" s="130"/>
      <c r="KX55" s="130"/>
      <c r="KY55" s="130"/>
      <c r="KZ55" s="130"/>
      <c r="LA55" s="130"/>
      <c r="LB55" s="130"/>
      <c r="LC55" s="130"/>
      <c r="LD55" s="130"/>
      <c r="LE55" s="130"/>
      <c r="LF55" s="130"/>
      <c r="LG55" s="130"/>
      <c r="LH55" s="130"/>
      <c r="LI55" s="131"/>
      <c r="LJ55" s="129">
        <f>データ!DI7</f>
        <v>15.7</v>
      </c>
      <c r="LK55" s="130"/>
      <c r="LL55" s="130"/>
      <c r="LM55" s="130"/>
      <c r="LN55" s="130"/>
      <c r="LO55" s="130"/>
      <c r="LP55" s="130"/>
      <c r="LQ55" s="130"/>
      <c r="LR55" s="130"/>
      <c r="LS55" s="130"/>
      <c r="LT55" s="130"/>
      <c r="LU55" s="130"/>
      <c r="LV55" s="130"/>
      <c r="LW55" s="130"/>
      <c r="LX55" s="131"/>
      <c r="LY55" s="129">
        <f>データ!DJ7</f>
        <v>14.7</v>
      </c>
      <c r="LZ55" s="130"/>
      <c r="MA55" s="130"/>
      <c r="MB55" s="130"/>
      <c r="MC55" s="130"/>
      <c r="MD55" s="130"/>
      <c r="ME55" s="130"/>
      <c r="MF55" s="130"/>
      <c r="MG55" s="130"/>
      <c r="MH55" s="130"/>
      <c r="MI55" s="130"/>
      <c r="MJ55" s="130"/>
      <c r="MK55" s="130"/>
      <c r="ML55" s="130"/>
      <c r="MM55" s="131"/>
      <c r="MN55" s="129">
        <f>データ!DK7</f>
        <v>15.1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25136</v>
      </c>
      <c r="AU56" s="139"/>
      <c r="AV56" s="139"/>
      <c r="AW56" s="139"/>
      <c r="AX56" s="139"/>
      <c r="AY56" s="139"/>
      <c r="AZ56" s="139"/>
      <c r="BA56" s="139"/>
      <c r="BB56" s="139"/>
      <c r="BC56" s="139"/>
      <c r="BD56" s="139"/>
      <c r="BE56" s="139"/>
      <c r="BF56" s="139"/>
      <c r="BG56" s="139"/>
      <c r="BH56" s="140"/>
      <c r="BI56" s="138">
        <f>データ!CH7</f>
        <v>26485</v>
      </c>
      <c r="BJ56" s="139"/>
      <c r="BK56" s="139"/>
      <c r="BL56" s="139"/>
      <c r="BM56" s="139"/>
      <c r="BN56" s="139"/>
      <c r="BO56" s="139"/>
      <c r="BP56" s="139"/>
      <c r="BQ56" s="139"/>
      <c r="BR56" s="139"/>
      <c r="BS56" s="139"/>
      <c r="BT56" s="139"/>
      <c r="BU56" s="139"/>
      <c r="BV56" s="139"/>
      <c r="BW56" s="140"/>
      <c r="BX56" s="138">
        <f>データ!CI7</f>
        <v>27761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8023</v>
      </c>
      <c r="EI56" s="139"/>
      <c r="EJ56" s="139"/>
      <c r="EK56" s="139"/>
      <c r="EL56" s="139"/>
      <c r="EM56" s="139"/>
      <c r="EN56" s="139"/>
      <c r="EO56" s="139"/>
      <c r="EP56" s="139"/>
      <c r="EQ56" s="139"/>
      <c r="ER56" s="139"/>
      <c r="ES56" s="139"/>
      <c r="ET56" s="139"/>
      <c r="EU56" s="139"/>
      <c r="EV56" s="140"/>
      <c r="EW56" s="138">
        <f>データ!CS7</f>
        <v>8109</v>
      </c>
      <c r="EX56" s="139"/>
      <c r="EY56" s="139"/>
      <c r="EZ56" s="139"/>
      <c r="FA56" s="139"/>
      <c r="FB56" s="139"/>
      <c r="FC56" s="139"/>
      <c r="FD56" s="139"/>
      <c r="FE56" s="139"/>
      <c r="FF56" s="139"/>
      <c r="FG56" s="139"/>
      <c r="FH56" s="139"/>
      <c r="FI56" s="139"/>
      <c r="FJ56" s="139"/>
      <c r="FK56" s="140"/>
      <c r="FL56" s="138">
        <f>データ!CT7</f>
        <v>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61.2</v>
      </c>
      <c r="V79" s="151"/>
      <c r="W79" s="151"/>
      <c r="X79" s="151"/>
      <c r="Y79" s="151"/>
      <c r="Z79" s="151"/>
      <c r="AA79" s="151"/>
      <c r="AB79" s="151"/>
      <c r="AC79" s="151"/>
      <c r="AD79" s="151"/>
      <c r="AE79" s="151"/>
      <c r="AF79" s="151"/>
      <c r="AG79" s="151"/>
      <c r="AH79" s="151"/>
      <c r="AI79" s="151"/>
      <c r="AJ79" s="151"/>
      <c r="AK79" s="151"/>
      <c r="AL79" s="151"/>
      <c r="AM79" s="151"/>
      <c r="AN79" s="151">
        <f>データ!DS7</f>
        <v>63.4</v>
      </c>
      <c r="AO79" s="151"/>
      <c r="AP79" s="151"/>
      <c r="AQ79" s="151"/>
      <c r="AR79" s="151"/>
      <c r="AS79" s="151"/>
      <c r="AT79" s="151"/>
      <c r="AU79" s="151"/>
      <c r="AV79" s="151"/>
      <c r="AW79" s="151"/>
      <c r="AX79" s="151"/>
      <c r="AY79" s="151"/>
      <c r="AZ79" s="151"/>
      <c r="BA79" s="151"/>
      <c r="BB79" s="151"/>
      <c r="BC79" s="151"/>
      <c r="BD79" s="151"/>
      <c r="BE79" s="151"/>
      <c r="BF79" s="151"/>
      <c r="BG79" s="151">
        <f>データ!DT7</f>
        <v>61.9</v>
      </c>
      <c r="BH79" s="151"/>
      <c r="BI79" s="151"/>
      <c r="BJ79" s="151"/>
      <c r="BK79" s="151"/>
      <c r="BL79" s="151"/>
      <c r="BM79" s="151"/>
      <c r="BN79" s="151"/>
      <c r="BO79" s="151"/>
      <c r="BP79" s="151"/>
      <c r="BQ79" s="151"/>
      <c r="BR79" s="151"/>
      <c r="BS79" s="151"/>
      <c r="BT79" s="151"/>
      <c r="BU79" s="151"/>
      <c r="BV79" s="151"/>
      <c r="BW79" s="151"/>
      <c r="BX79" s="151"/>
      <c r="BY79" s="151"/>
      <c r="BZ79" s="151">
        <f>データ!DU7</f>
        <v>62.1</v>
      </c>
      <c r="CA79" s="151"/>
      <c r="CB79" s="151"/>
      <c r="CC79" s="151"/>
      <c r="CD79" s="151"/>
      <c r="CE79" s="151"/>
      <c r="CF79" s="151"/>
      <c r="CG79" s="151"/>
      <c r="CH79" s="151"/>
      <c r="CI79" s="151"/>
      <c r="CJ79" s="151"/>
      <c r="CK79" s="151"/>
      <c r="CL79" s="151"/>
      <c r="CM79" s="151"/>
      <c r="CN79" s="151"/>
      <c r="CO79" s="151"/>
      <c r="CP79" s="151"/>
      <c r="CQ79" s="151"/>
      <c r="CR79" s="151"/>
      <c r="CS79" s="151">
        <f>データ!DV7</f>
        <v>64.400000000000006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80.2</v>
      </c>
      <c r="EP79" s="151"/>
      <c r="EQ79" s="151"/>
      <c r="ER79" s="151"/>
      <c r="ES79" s="151"/>
      <c r="ET79" s="151"/>
      <c r="EU79" s="151"/>
      <c r="EV79" s="151"/>
      <c r="EW79" s="151"/>
      <c r="EX79" s="151"/>
      <c r="EY79" s="151"/>
      <c r="EZ79" s="151"/>
      <c r="FA79" s="151"/>
      <c r="FB79" s="151"/>
      <c r="FC79" s="151"/>
      <c r="FD79" s="151"/>
      <c r="FE79" s="151"/>
      <c r="FF79" s="151"/>
      <c r="FG79" s="151"/>
      <c r="FH79" s="151">
        <f>データ!ED7</f>
        <v>82.2</v>
      </c>
      <c r="FI79" s="151"/>
      <c r="FJ79" s="151"/>
      <c r="FK79" s="151"/>
      <c r="FL79" s="151"/>
      <c r="FM79" s="151"/>
      <c r="FN79" s="151"/>
      <c r="FO79" s="151"/>
      <c r="FP79" s="151"/>
      <c r="FQ79" s="151"/>
      <c r="FR79" s="151"/>
      <c r="FS79" s="151"/>
      <c r="FT79" s="151"/>
      <c r="FU79" s="151"/>
      <c r="FV79" s="151"/>
      <c r="FW79" s="151"/>
      <c r="FX79" s="151"/>
      <c r="FY79" s="151"/>
      <c r="FZ79" s="151"/>
      <c r="GA79" s="151">
        <f>データ!EE7</f>
        <v>70.400000000000006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68.5</v>
      </c>
      <c r="GU79" s="151"/>
      <c r="GV79" s="151"/>
      <c r="GW79" s="151"/>
      <c r="GX79" s="151"/>
      <c r="GY79" s="151"/>
      <c r="GZ79" s="151"/>
      <c r="HA79" s="151"/>
      <c r="HB79" s="151"/>
      <c r="HC79" s="151"/>
      <c r="HD79" s="151"/>
      <c r="HE79" s="151"/>
      <c r="HF79" s="151"/>
      <c r="HG79" s="151"/>
      <c r="HH79" s="151"/>
      <c r="HI79" s="151"/>
      <c r="HJ79" s="151"/>
      <c r="HK79" s="151"/>
      <c r="HL79" s="151"/>
      <c r="HM79" s="151">
        <f>データ!EG7</f>
        <v>72.099999999999994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20881200</v>
      </c>
      <c r="JK79" s="152"/>
      <c r="JL79" s="152"/>
      <c r="JM79" s="152"/>
      <c r="JN79" s="152"/>
      <c r="JO79" s="152"/>
      <c r="JP79" s="152"/>
      <c r="JQ79" s="152"/>
      <c r="JR79" s="152"/>
      <c r="JS79" s="152"/>
      <c r="JT79" s="152"/>
      <c r="JU79" s="152"/>
      <c r="JV79" s="152"/>
      <c r="JW79" s="152"/>
      <c r="JX79" s="152"/>
      <c r="JY79" s="152"/>
      <c r="JZ79" s="152"/>
      <c r="KA79" s="152"/>
      <c r="KB79" s="152"/>
      <c r="KC79" s="152">
        <f>データ!EO7</f>
        <v>20908100</v>
      </c>
      <c r="KD79" s="152"/>
      <c r="KE79" s="152"/>
      <c r="KF79" s="152"/>
      <c r="KG79" s="152"/>
      <c r="KH79" s="152"/>
      <c r="KI79" s="152"/>
      <c r="KJ79" s="152"/>
      <c r="KK79" s="152"/>
      <c r="KL79" s="152"/>
      <c r="KM79" s="152"/>
      <c r="KN79" s="152"/>
      <c r="KO79" s="152"/>
      <c r="KP79" s="152"/>
      <c r="KQ79" s="152"/>
      <c r="KR79" s="152"/>
      <c r="KS79" s="152"/>
      <c r="KT79" s="152"/>
      <c r="KU79" s="152"/>
      <c r="KV79" s="152">
        <f>データ!EP7</f>
        <v>21032300</v>
      </c>
      <c r="KW79" s="152"/>
      <c r="KX79" s="152"/>
      <c r="KY79" s="152"/>
      <c r="KZ79" s="152"/>
      <c r="LA79" s="152"/>
      <c r="LB79" s="152"/>
      <c r="LC79" s="152"/>
      <c r="LD79" s="152"/>
      <c r="LE79" s="152"/>
      <c r="LF79" s="152"/>
      <c r="LG79" s="152"/>
      <c r="LH79" s="152"/>
      <c r="LI79" s="152"/>
      <c r="LJ79" s="152"/>
      <c r="LK79" s="152"/>
      <c r="LL79" s="152"/>
      <c r="LM79" s="152"/>
      <c r="LN79" s="152"/>
      <c r="LO79" s="152">
        <f>データ!EQ7</f>
        <v>21371900</v>
      </c>
      <c r="LP79" s="152"/>
      <c r="LQ79" s="152"/>
      <c r="LR79" s="152"/>
      <c r="LS79" s="152"/>
      <c r="LT79" s="152"/>
      <c r="LU79" s="152"/>
      <c r="LV79" s="152"/>
      <c r="LW79" s="152"/>
      <c r="LX79" s="152"/>
      <c r="LY79" s="152"/>
      <c r="LZ79" s="152"/>
      <c r="MA79" s="152"/>
      <c r="MB79" s="152"/>
      <c r="MC79" s="152"/>
      <c r="MD79" s="152"/>
      <c r="ME79" s="152"/>
      <c r="MF79" s="152"/>
      <c r="MG79" s="152"/>
      <c r="MH79" s="152">
        <f>データ!ER7</f>
        <v>21534675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52.8</v>
      </c>
      <c r="BH80" s="151"/>
      <c r="BI80" s="151"/>
      <c r="BJ80" s="151"/>
      <c r="BK80" s="151"/>
      <c r="BL80" s="151"/>
      <c r="BM80" s="151"/>
      <c r="BN80" s="151"/>
      <c r="BO80" s="151"/>
      <c r="BP80" s="151"/>
      <c r="BQ80" s="151"/>
      <c r="BR80" s="151"/>
      <c r="BS80" s="151"/>
      <c r="BT80" s="151"/>
      <c r="BU80" s="151"/>
      <c r="BV80" s="151"/>
      <c r="BW80" s="151"/>
      <c r="BX80" s="151"/>
      <c r="BY80" s="151"/>
      <c r="BZ80" s="151">
        <f>データ!DZ7</f>
        <v>54.2</v>
      </c>
      <c r="CA80" s="151"/>
      <c r="CB80" s="151"/>
      <c r="CC80" s="151"/>
      <c r="CD80" s="151"/>
      <c r="CE80" s="151"/>
      <c r="CF80" s="151"/>
      <c r="CG80" s="151"/>
      <c r="CH80" s="151"/>
      <c r="CI80" s="151"/>
      <c r="CJ80" s="151"/>
      <c r="CK80" s="151"/>
      <c r="CL80" s="151"/>
      <c r="CM80" s="151"/>
      <c r="CN80" s="151"/>
      <c r="CO80" s="151"/>
      <c r="CP80" s="151"/>
      <c r="CQ80" s="151"/>
      <c r="CR80" s="151"/>
      <c r="CS80" s="151">
        <f>データ!EA7</f>
        <v>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68.900000000000006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70.2</v>
      </c>
      <c r="GU80" s="151"/>
      <c r="GV80" s="151"/>
      <c r="GW80" s="151"/>
      <c r="GX80" s="151"/>
      <c r="GY80" s="151"/>
      <c r="GZ80" s="151"/>
      <c r="HA80" s="151"/>
      <c r="HB80" s="151"/>
      <c r="HC80" s="151"/>
      <c r="HD80" s="151"/>
      <c r="HE80" s="151"/>
      <c r="HF80" s="151"/>
      <c r="HG80" s="151"/>
      <c r="HH80" s="151"/>
      <c r="HI80" s="151"/>
      <c r="HJ80" s="151"/>
      <c r="HK80" s="151"/>
      <c r="HL80" s="151"/>
      <c r="HM80" s="151">
        <f>データ!EL7</f>
        <v>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44571078</v>
      </c>
      <c r="KW80" s="152"/>
      <c r="KX80" s="152"/>
      <c r="KY80" s="152"/>
      <c r="KZ80" s="152"/>
      <c r="LA80" s="152"/>
      <c r="LB80" s="152"/>
      <c r="LC80" s="152"/>
      <c r="LD80" s="152"/>
      <c r="LE80" s="152"/>
      <c r="LF80" s="152"/>
      <c r="LG80" s="152"/>
      <c r="LH80" s="152"/>
      <c r="LI80" s="152"/>
      <c r="LJ80" s="152"/>
      <c r="LK80" s="152"/>
      <c r="LL80" s="152"/>
      <c r="LM80" s="152"/>
      <c r="LN80" s="152"/>
      <c r="LO80" s="152">
        <f>データ!EV7</f>
        <v>45346697</v>
      </c>
      <c r="LP80" s="152"/>
      <c r="LQ80" s="152"/>
      <c r="LR80" s="152"/>
      <c r="LS80" s="152"/>
      <c r="LT80" s="152"/>
      <c r="LU80" s="152"/>
      <c r="LV80" s="152"/>
      <c r="LW80" s="152"/>
      <c r="LX80" s="152"/>
      <c r="LY80" s="152"/>
      <c r="LZ80" s="152"/>
      <c r="MA80" s="152"/>
      <c r="MB80" s="152"/>
      <c r="MC80" s="152"/>
      <c r="MD80" s="152"/>
      <c r="ME80" s="152"/>
      <c r="MF80" s="152"/>
      <c r="MG80" s="152"/>
      <c r="MH80" s="152">
        <f>データ!EW7</f>
        <v>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z71OsXYSRe0ey1aICcvKDsERYrlEjeQRJsC9ZsfIxKY8G+JHvBiU+iCfFEwkEnJIWrOhtbRQ+R2XGRo5gjzdQ==" saltValue="RDd3RFZzRxWuaGLPe2wjt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464929</v>
      </c>
      <c r="D6" s="63">
        <f t="shared" si="2"/>
        <v>46</v>
      </c>
      <c r="E6" s="63">
        <f t="shared" si="2"/>
        <v>6</v>
      </c>
      <c r="F6" s="63">
        <f t="shared" si="2"/>
        <v>0</v>
      </c>
      <c r="G6" s="63">
        <f t="shared" si="2"/>
        <v>1</v>
      </c>
      <c r="H6" s="155" t="str">
        <f>IF(H8&lt;&gt;I8,H8,"")&amp;IF(I8&lt;&gt;J8,I8,"")&amp;"　"&amp;J8</f>
        <v>鹿児島県肝付町　町立病院</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G6" si="3">Q8</f>
        <v>5</v>
      </c>
      <c r="R6" s="63" t="str">
        <f t="shared" si="3"/>
        <v>-</v>
      </c>
      <c r="S6" s="63" t="str">
        <f t="shared" si="3"/>
        <v>ド 訓</v>
      </c>
      <c r="T6" s="63" t="str">
        <f t="shared" si="3"/>
        <v>救</v>
      </c>
      <c r="U6" s="64">
        <f>U8</f>
        <v>15139</v>
      </c>
      <c r="V6" s="64">
        <f>V8</f>
        <v>2371</v>
      </c>
      <c r="W6" s="63" t="str">
        <f>W8</f>
        <v>第１種該当</v>
      </c>
      <c r="X6" s="63" t="str">
        <f t="shared" si="3"/>
        <v>１５：１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105.5</v>
      </c>
      <c r="AI6" s="65">
        <f t="shared" ref="AI6:AQ6" si="4">IF(AI8="-",NA(),AI8)</f>
        <v>102.7</v>
      </c>
      <c r="AJ6" s="65">
        <f t="shared" si="4"/>
        <v>101.4</v>
      </c>
      <c r="AK6" s="65">
        <f t="shared" si="4"/>
        <v>98</v>
      </c>
      <c r="AL6" s="65">
        <f t="shared" si="4"/>
        <v>89</v>
      </c>
      <c r="AM6" s="65">
        <f t="shared" si="4"/>
        <v>97.7</v>
      </c>
      <c r="AN6" s="65">
        <f t="shared" si="4"/>
        <v>96.2</v>
      </c>
      <c r="AO6" s="65">
        <f t="shared" si="4"/>
        <v>94.8</v>
      </c>
      <c r="AP6" s="65">
        <f t="shared" si="4"/>
        <v>96.1</v>
      </c>
      <c r="AQ6" s="65">
        <f t="shared" si="4"/>
        <v>96.7</v>
      </c>
      <c r="AR6" s="65" t="str">
        <f>IF(AR8="-","【-】","【"&amp;SUBSTITUTE(TEXT(AR8,"#,##0.0"),"-","△")&amp;"】")</f>
        <v>【98.2】</v>
      </c>
      <c r="AS6" s="65">
        <f>IF(AS8="-",NA(),AS8)</f>
        <v>87.8</v>
      </c>
      <c r="AT6" s="65">
        <f t="shared" ref="AT6:BB6" si="5">IF(AT8="-",NA(),AT8)</f>
        <v>84.4</v>
      </c>
      <c r="AU6" s="65">
        <f t="shared" si="5"/>
        <v>85.7</v>
      </c>
      <c r="AV6" s="65">
        <f t="shared" si="5"/>
        <v>82.7</v>
      </c>
      <c r="AW6" s="65">
        <f t="shared" si="5"/>
        <v>73</v>
      </c>
      <c r="AX6" s="65">
        <f t="shared" si="5"/>
        <v>72.2</v>
      </c>
      <c r="AY6" s="65">
        <f t="shared" si="5"/>
        <v>69.5</v>
      </c>
      <c r="AZ6" s="65">
        <f t="shared" si="5"/>
        <v>67.7</v>
      </c>
      <c r="BA6" s="65">
        <f t="shared" si="5"/>
        <v>66.8</v>
      </c>
      <c r="BB6" s="65">
        <f t="shared" si="5"/>
        <v>67.8</v>
      </c>
      <c r="BC6" s="65" t="str">
        <f>IF(BC8="-","【-】","【"&amp;SUBSTITUTE(TEXT(BC8,"#,##0.0"),"-","△")&amp;"】")</f>
        <v>【89.5】</v>
      </c>
      <c r="BD6" s="65">
        <f>IF(BD8="-",NA(),BD8)</f>
        <v>28.4</v>
      </c>
      <c r="BE6" s="65">
        <f t="shared" ref="BE6:BM6" si="6">IF(BE8="-",NA(),BE8)</f>
        <v>26.7</v>
      </c>
      <c r="BF6" s="65">
        <f t="shared" si="6"/>
        <v>23.5</v>
      </c>
      <c r="BG6" s="65">
        <f t="shared" si="6"/>
        <v>25</v>
      </c>
      <c r="BH6" s="65">
        <f t="shared" si="6"/>
        <v>43.9</v>
      </c>
      <c r="BI6" s="65">
        <f t="shared" si="6"/>
        <v>139.9</v>
      </c>
      <c r="BJ6" s="65">
        <f t="shared" si="6"/>
        <v>156.6</v>
      </c>
      <c r="BK6" s="65">
        <f t="shared" si="6"/>
        <v>106</v>
      </c>
      <c r="BL6" s="65">
        <f t="shared" si="6"/>
        <v>118.7</v>
      </c>
      <c r="BM6" s="65">
        <f t="shared" si="6"/>
        <v>121.7</v>
      </c>
      <c r="BN6" s="65" t="str">
        <f>IF(BN8="-","【-】","【"&amp;SUBSTITUTE(TEXT(BN8,"#,##0.0"),"-","△")&amp;"】")</f>
        <v>【59.6】</v>
      </c>
      <c r="BO6" s="65">
        <f>IF(BO8="-",NA(),BO8)</f>
        <v>85.9</v>
      </c>
      <c r="BP6" s="65">
        <f t="shared" ref="BP6:BX6" si="7">IF(BP8="-",NA(),BP8)</f>
        <v>85.3</v>
      </c>
      <c r="BQ6" s="65">
        <f t="shared" si="7"/>
        <v>87.2</v>
      </c>
      <c r="BR6" s="65">
        <f t="shared" si="7"/>
        <v>85.3</v>
      </c>
      <c r="BS6" s="65">
        <f t="shared" si="7"/>
        <v>73.400000000000006</v>
      </c>
      <c r="BT6" s="65">
        <f t="shared" si="7"/>
        <v>64.900000000000006</v>
      </c>
      <c r="BU6" s="65">
        <f t="shared" si="7"/>
        <v>63.4</v>
      </c>
      <c r="BV6" s="65">
        <f t="shared" si="7"/>
        <v>62.3</v>
      </c>
      <c r="BW6" s="65">
        <f t="shared" si="7"/>
        <v>59.4</v>
      </c>
      <c r="BX6" s="65">
        <f t="shared" si="7"/>
        <v>61.4</v>
      </c>
      <c r="BY6" s="65" t="str">
        <f>IF(BY8="-","【-】","【"&amp;SUBSTITUTE(TEXT(BY8,"#,##0.0"),"-","△")&amp;"】")</f>
        <v>【74.7】</v>
      </c>
      <c r="BZ6" s="66">
        <f>IF(BZ8="-",NA(),BZ8)</f>
        <v>20217</v>
      </c>
      <c r="CA6" s="66">
        <f t="shared" ref="CA6:CI6" si="8">IF(CA8="-",NA(),CA8)</f>
        <v>19835</v>
      </c>
      <c r="CB6" s="66">
        <f t="shared" si="8"/>
        <v>20393</v>
      </c>
      <c r="CC6" s="66">
        <f t="shared" si="8"/>
        <v>22578</v>
      </c>
      <c r="CD6" s="66">
        <f t="shared" si="8"/>
        <v>20455</v>
      </c>
      <c r="CE6" s="66">
        <f t="shared" si="8"/>
        <v>25920</v>
      </c>
      <c r="CF6" s="66">
        <f t="shared" si="8"/>
        <v>24479</v>
      </c>
      <c r="CG6" s="66">
        <f t="shared" si="8"/>
        <v>25136</v>
      </c>
      <c r="CH6" s="66">
        <f t="shared" si="8"/>
        <v>26485</v>
      </c>
      <c r="CI6" s="66">
        <f t="shared" si="8"/>
        <v>27761</v>
      </c>
      <c r="CJ6" s="65" t="str">
        <f>IF(CJ8="-","【-】","【"&amp;SUBSTITUTE(TEXT(CJ8,"#,##0"),"-","△")&amp;"】")</f>
        <v>【53,621】</v>
      </c>
      <c r="CK6" s="66">
        <f>IF(CK8="-",NA(),CK8)</f>
        <v>6106</v>
      </c>
      <c r="CL6" s="66">
        <f t="shared" ref="CL6:CT6" si="9">IF(CL8="-",NA(),CL8)</f>
        <v>6033</v>
      </c>
      <c r="CM6" s="66">
        <f t="shared" si="9"/>
        <v>5978</v>
      </c>
      <c r="CN6" s="66">
        <f t="shared" si="9"/>
        <v>6234</v>
      </c>
      <c r="CO6" s="66">
        <f t="shared" si="9"/>
        <v>6579</v>
      </c>
      <c r="CP6" s="66">
        <f t="shared" si="9"/>
        <v>8159</v>
      </c>
      <c r="CQ6" s="66">
        <f t="shared" si="9"/>
        <v>8000</v>
      </c>
      <c r="CR6" s="66">
        <f t="shared" si="9"/>
        <v>8023</v>
      </c>
      <c r="CS6" s="66">
        <f t="shared" si="9"/>
        <v>8109</v>
      </c>
      <c r="CT6" s="66">
        <f t="shared" si="9"/>
        <v>8307</v>
      </c>
      <c r="CU6" s="65" t="str">
        <f>IF(CU8="-","【-】","【"&amp;SUBSTITUTE(TEXT(CU8,"#,##0"),"-","△")&amp;"】")</f>
        <v>【15,586】</v>
      </c>
      <c r="CV6" s="65">
        <f>IF(CV8="-",NA(),CV8)</f>
        <v>59.3</v>
      </c>
      <c r="CW6" s="65">
        <f t="shared" ref="CW6:DE6" si="10">IF(CW8="-",NA(),CW8)</f>
        <v>62.6</v>
      </c>
      <c r="CX6" s="65">
        <f t="shared" si="10"/>
        <v>63.1</v>
      </c>
      <c r="CY6" s="65">
        <f t="shared" si="10"/>
        <v>66.7</v>
      </c>
      <c r="CZ6" s="65">
        <f t="shared" si="10"/>
        <v>76.900000000000006</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15.1</v>
      </c>
      <c r="DH6" s="65">
        <f t="shared" ref="DH6:DP6" si="11">IF(DH8="-",NA(),DH8)</f>
        <v>15</v>
      </c>
      <c r="DI6" s="65">
        <f t="shared" si="11"/>
        <v>15.7</v>
      </c>
      <c r="DJ6" s="65">
        <f t="shared" si="11"/>
        <v>14.7</v>
      </c>
      <c r="DK6" s="65">
        <f t="shared" si="11"/>
        <v>15.1</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61.2</v>
      </c>
      <c r="DS6" s="65">
        <f t="shared" ref="DS6:EA6" si="12">IF(DS8="-",NA(),DS8)</f>
        <v>63.4</v>
      </c>
      <c r="DT6" s="65">
        <f t="shared" si="12"/>
        <v>61.9</v>
      </c>
      <c r="DU6" s="65">
        <f t="shared" si="12"/>
        <v>62.1</v>
      </c>
      <c r="DV6" s="65">
        <f t="shared" si="12"/>
        <v>64.400000000000006</v>
      </c>
      <c r="DW6" s="65">
        <f t="shared" si="12"/>
        <v>50.2</v>
      </c>
      <c r="DX6" s="65">
        <f t="shared" si="12"/>
        <v>52.7</v>
      </c>
      <c r="DY6" s="65">
        <f t="shared" si="12"/>
        <v>52.8</v>
      </c>
      <c r="DZ6" s="65">
        <f t="shared" si="12"/>
        <v>54.2</v>
      </c>
      <c r="EA6" s="65">
        <f t="shared" si="12"/>
        <v>55.4</v>
      </c>
      <c r="EB6" s="65" t="str">
        <f>IF(EB8="-","【-】","【"&amp;SUBSTITUTE(TEXT(EB8,"#,##0.0"),"-","△")&amp;"】")</f>
        <v>【53.5】</v>
      </c>
      <c r="EC6" s="65">
        <f>IF(EC8="-",NA(),EC8)</f>
        <v>80.2</v>
      </c>
      <c r="ED6" s="65">
        <f t="shared" ref="ED6:EL6" si="13">IF(ED8="-",NA(),ED8)</f>
        <v>82.2</v>
      </c>
      <c r="EE6" s="65">
        <f t="shared" si="13"/>
        <v>70.400000000000006</v>
      </c>
      <c r="EF6" s="65">
        <f t="shared" si="13"/>
        <v>68.5</v>
      </c>
      <c r="EG6" s="65">
        <f t="shared" si="13"/>
        <v>72.099999999999994</v>
      </c>
      <c r="EH6" s="65">
        <f t="shared" si="13"/>
        <v>67.2</v>
      </c>
      <c r="EI6" s="65">
        <f t="shared" si="13"/>
        <v>70.5</v>
      </c>
      <c r="EJ6" s="65">
        <f t="shared" si="13"/>
        <v>68.900000000000006</v>
      </c>
      <c r="EK6" s="65">
        <f t="shared" si="13"/>
        <v>70.2</v>
      </c>
      <c r="EL6" s="65">
        <f t="shared" si="13"/>
        <v>72</v>
      </c>
      <c r="EM6" s="65" t="str">
        <f>IF(EM8="-","【-】","【"&amp;SUBSTITUTE(TEXT(EM8,"#,##0.0"),"-","△")&amp;"】")</f>
        <v>【70.0】</v>
      </c>
      <c r="EN6" s="66">
        <f>IF(EN8="-",NA(),EN8)</f>
        <v>20881200</v>
      </c>
      <c r="EO6" s="66">
        <f t="shared" ref="EO6:EW6" si="14">IF(EO8="-",NA(),EO8)</f>
        <v>20908100</v>
      </c>
      <c r="EP6" s="66">
        <f t="shared" si="14"/>
        <v>21032300</v>
      </c>
      <c r="EQ6" s="66">
        <f t="shared" si="14"/>
        <v>21371900</v>
      </c>
      <c r="ER6" s="66">
        <f t="shared" si="14"/>
        <v>21534675</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152</v>
      </c>
      <c r="B7" s="63">
        <f t="shared" ref="B7:AG7" si="15">B8</f>
        <v>2019</v>
      </c>
      <c r="C7" s="63">
        <f t="shared" si="15"/>
        <v>464929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5</v>
      </c>
      <c r="R7" s="63" t="str">
        <f t="shared" si="15"/>
        <v>-</v>
      </c>
      <c r="S7" s="63" t="str">
        <f t="shared" si="15"/>
        <v>ド 訓</v>
      </c>
      <c r="T7" s="63" t="str">
        <f t="shared" si="15"/>
        <v>救</v>
      </c>
      <c r="U7" s="64">
        <f>U8</f>
        <v>15139</v>
      </c>
      <c r="V7" s="64">
        <f>V8</f>
        <v>2371</v>
      </c>
      <c r="W7" s="63" t="str">
        <f>W8</f>
        <v>第１種該当</v>
      </c>
      <c r="X7" s="63" t="str">
        <f t="shared" si="15"/>
        <v>１５：１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105.5</v>
      </c>
      <c r="AI7" s="65">
        <f t="shared" ref="AI7:AQ7" si="16">AI8</f>
        <v>102.7</v>
      </c>
      <c r="AJ7" s="65">
        <f t="shared" si="16"/>
        <v>101.4</v>
      </c>
      <c r="AK7" s="65">
        <f t="shared" si="16"/>
        <v>98</v>
      </c>
      <c r="AL7" s="65">
        <f t="shared" si="16"/>
        <v>89</v>
      </c>
      <c r="AM7" s="65">
        <f t="shared" si="16"/>
        <v>97.7</v>
      </c>
      <c r="AN7" s="65">
        <f t="shared" si="16"/>
        <v>96.2</v>
      </c>
      <c r="AO7" s="65">
        <f t="shared" si="16"/>
        <v>94.8</v>
      </c>
      <c r="AP7" s="65">
        <f t="shared" si="16"/>
        <v>96.1</v>
      </c>
      <c r="AQ7" s="65">
        <f t="shared" si="16"/>
        <v>96.7</v>
      </c>
      <c r="AR7" s="65"/>
      <c r="AS7" s="65">
        <f>AS8</f>
        <v>87.8</v>
      </c>
      <c r="AT7" s="65">
        <f t="shared" ref="AT7:BB7" si="17">AT8</f>
        <v>84.4</v>
      </c>
      <c r="AU7" s="65">
        <f t="shared" si="17"/>
        <v>85.7</v>
      </c>
      <c r="AV7" s="65">
        <f t="shared" si="17"/>
        <v>82.7</v>
      </c>
      <c r="AW7" s="65">
        <f t="shared" si="17"/>
        <v>73</v>
      </c>
      <c r="AX7" s="65">
        <f t="shared" si="17"/>
        <v>72.2</v>
      </c>
      <c r="AY7" s="65">
        <f t="shared" si="17"/>
        <v>69.5</v>
      </c>
      <c r="AZ7" s="65">
        <f t="shared" si="17"/>
        <v>67.7</v>
      </c>
      <c r="BA7" s="65">
        <f t="shared" si="17"/>
        <v>66.8</v>
      </c>
      <c r="BB7" s="65">
        <f t="shared" si="17"/>
        <v>67.8</v>
      </c>
      <c r="BC7" s="65"/>
      <c r="BD7" s="65">
        <f>BD8</f>
        <v>28.4</v>
      </c>
      <c r="BE7" s="65">
        <f t="shared" ref="BE7:BM7" si="18">BE8</f>
        <v>26.7</v>
      </c>
      <c r="BF7" s="65">
        <f t="shared" si="18"/>
        <v>23.5</v>
      </c>
      <c r="BG7" s="65">
        <f t="shared" si="18"/>
        <v>25</v>
      </c>
      <c r="BH7" s="65">
        <f t="shared" si="18"/>
        <v>43.9</v>
      </c>
      <c r="BI7" s="65">
        <f t="shared" si="18"/>
        <v>139.9</v>
      </c>
      <c r="BJ7" s="65">
        <f t="shared" si="18"/>
        <v>156.6</v>
      </c>
      <c r="BK7" s="65">
        <f t="shared" si="18"/>
        <v>106</v>
      </c>
      <c r="BL7" s="65">
        <f t="shared" si="18"/>
        <v>118.7</v>
      </c>
      <c r="BM7" s="65">
        <f t="shared" si="18"/>
        <v>121.7</v>
      </c>
      <c r="BN7" s="65"/>
      <c r="BO7" s="65">
        <f>BO8</f>
        <v>85.9</v>
      </c>
      <c r="BP7" s="65">
        <f t="shared" ref="BP7:BX7" si="19">BP8</f>
        <v>85.3</v>
      </c>
      <c r="BQ7" s="65">
        <f t="shared" si="19"/>
        <v>87.2</v>
      </c>
      <c r="BR7" s="65">
        <f t="shared" si="19"/>
        <v>85.3</v>
      </c>
      <c r="BS7" s="65">
        <f t="shared" si="19"/>
        <v>73.400000000000006</v>
      </c>
      <c r="BT7" s="65">
        <f t="shared" si="19"/>
        <v>64.900000000000006</v>
      </c>
      <c r="BU7" s="65">
        <f t="shared" si="19"/>
        <v>63.4</v>
      </c>
      <c r="BV7" s="65">
        <f t="shared" si="19"/>
        <v>62.3</v>
      </c>
      <c r="BW7" s="65">
        <f t="shared" si="19"/>
        <v>59.4</v>
      </c>
      <c r="BX7" s="65">
        <f t="shared" si="19"/>
        <v>61.4</v>
      </c>
      <c r="BY7" s="65"/>
      <c r="BZ7" s="66">
        <f>BZ8</f>
        <v>20217</v>
      </c>
      <c r="CA7" s="66">
        <f t="shared" ref="CA7:CI7" si="20">CA8</f>
        <v>19835</v>
      </c>
      <c r="CB7" s="66">
        <f t="shared" si="20"/>
        <v>20393</v>
      </c>
      <c r="CC7" s="66">
        <f t="shared" si="20"/>
        <v>22578</v>
      </c>
      <c r="CD7" s="66">
        <f t="shared" si="20"/>
        <v>20455</v>
      </c>
      <c r="CE7" s="66">
        <f t="shared" si="20"/>
        <v>25920</v>
      </c>
      <c r="CF7" s="66">
        <f t="shared" si="20"/>
        <v>24479</v>
      </c>
      <c r="CG7" s="66">
        <f t="shared" si="20"/>
        <v>25136</v>
      </c>
      <c r="CH7" s="66">
        <f t="shared" si="20"/>
        <v>26485</v>
      </c>
      <c r="CI7" s="66">
        <f t="shared" si="20"/>
        <v>27761</v>
      </c>
      <c r="CJ7" s="65"/>
      <c r="CK7" s="66">
        <f>CK8</f>
        <v>6106</v>
      </c>
      <c r="CL7" s="66">
        <f t="shared" ref="CL7:CT7" si="21">CL8</f>
        <v>6033</v>
      </c>
      <c r="CM7" s="66">
        <f t="shared" si="21"/>
        <v>5978</v>
      </c>
      <c r="CN7" s="66">
        <f t="shared" si="21"/>
        <v>6234</v>
      </c>
      <c r="CO7" s="66">
        <f t="shared" si="21"/>
        <v>6579</v>
      </c>
      <c r="CP7" s="66">
        <f t="shared" si="21"/>
        <v>8159</v>
      </c>
      <c r="CQ7" s="66">
        <f t="shared" si="21"/>
        <v>8000</v>
      </c>
      <c r="CR7" s="66">
        <f t="shared" si="21"/>
        <v>8023</v>
      </c>
      <c r="CS7" s="66">
        <f t="shared" si="21"/>
        <v>8109</v>
      </c>
      <c r="CT7" s="66">
        <f t="shared" si="21"/>
        <v>8307</v>
      </c>
      <c r="CU7" s="65"/>
      <c r="CV7" s="65">
        <f>CV8</f>
        <v>59.3</v>
      </c>
      <c r="CW7" s="65">
        <f t="shared" ref="CW7:DE7" si="22">CW8</f>
        <v>62.6</v>
      </c>
      <c r="CX7" s="65">
        <f t="shared" si="22"/>
        <v>63.1</v>
      </c>
      <c r="CY7" s="65">
        <f t="shared" si="22"/>
        <v>66.7</v>
      </c>
      <c r="CZ7" s="65">
        <f t="shared" si="22"/>
        <v>76.900000000000006</v>
      </c>
      <c r="DA7" s="65">
        <f t="shared" si="22"/>
        <v>75.2</v>
      </c>
      <c r="DB7" s="65">
        <f t="shared" si="22"/>
        <v>79.5</v>
      </c>
      <c r="DC7" s="65">
        <f t="shared" si="22"/>
        <v>81.099999999999994</v>
      </c>
      <c r="DD7" s="65">
        <f t="shared" si="22"/>
        <v>81.599999999999994</v>
      </c>
      <c r="DE7" s="65">
        <f t="shared" si="22"/>
        <v>80.099999999999994</v>
      </c>
      <c r="DF7" s="65"/>
      <c r="DG7" s="65">
        <f>DG8</f>
        <v>15.1</v>
      </c>
      <c r="DH7" s="65">
        <f t="shared" ref="DH7:DP7" si="23">DH8</f>
        <v>15</v>
      </c>
      <c r="DI7" s="65">
        <f t="shared" si="23"/>
        <v>15.7</v>
      </c>
      <c r="DJ7" s="65">
        <f t="shared" si="23"/>
        <v>14.7</v>
      </c>
      <c r="DK7" s="65">
        <f t="shared" si="23"/>
        <v>15.1</v>
      </c>
      <c r="DL7" s="65">
        <f t="shared" si="23"/>
        <v>19.3</v>
      </c>
      <c r="DM7" s="65">
        <f t="shared" si="23"/>
        <v>17.600000000000001</v>
      </c>
      <c r="DN7" s="65">
        <f t="shared" si="23"/>
        <v>17.399999999999999</v>
      </c>
      <c r="DO7" s="65">
        <f t="shared" si="23"/>
        <v>16</v>
      </c>
      <c r="DP7" s="65">
        <f t="shared" si="23"/>
        <v>16</v>
      </c>
      <c r="DQ7" s="65"/>
      <c r="DR7" s="65">
        <f>DR8</f>
        <v>61.2</v>
      </c>
      <c r="DS7" s="65">
        <f t="shared" ref="DS7:EA7" si="24">DS8</f>
        <v>63.4</v>
      </c>
      <c r="DT7" s="65">
        <f t="shared" si="24"/>
        <v>61.9</v>
      </c>
      <c r="DU7" s="65">
        <f t="shared" si="24"/>
        <v>62.1</v>
      </c>
      <c r="DV7" s="65">
        <f t="shared" si="24"/>
        <v>64.400000000000006</v>
      </c>
      <c r="DW7" s="65">
        <f t="shared" si="24"/>
        <v>50.2</v>
      </c>
      <c r="DX7" s="65">
        <f t="shared" si="24"/>
        <v>52.7</v>
      </c>
      <c r="DY7" s="65">
        <f t="shared" si="24"/>
        <v>52.8</v>
      </c>
      <c r="DZ7" s="65">
        <f t="shared" si="24"/>
        <v>54.2</v>
      </c>
      <c r="EA7" s="65">
        <f t="shared" si="24"/>
        <v>55.4</v>
      </c>
      <c r="EB7" s="65"/>
      <c r="EC7" s="65">
        <f>EC8</f>
        <v>80.2</v>
      </c>
      <c r="ED7" s="65">
        <f t="shared" ref="ED7:EL7" si="25">ED8</f>
        <v>82.2</v>
      </c>
      <c r="EE7" s="65">
        <f t="shared" si="25"/>
        <v>70.400000000000006</v>
      </c>
      <c r="EF7" s="65">
        <f t="shared" si="25"/>
        <v>68.5</v>
      </c>
      <c r="EG7" s="65">
        <f t="shared" si="25"/>
        <v>72.099999999999994</v>
      </c>
      <c r="EH7" s="65">
        <f t="shared" si="25"/>
        <v>67.2</v>
      </c>
      <c r="EI7" s="65">
        <f t="shared" si="25"/>
        <v>70.5</v>
      </c>
      <c r="EJ7" s="65">
        <f t="shared" si="25"/>
        <v>68.900000000000006</v>
      </c>
      <c r="EK7" s="65">
        <f t="shared" si="25"/>
        <v>70.2</v>
      </c>
      <c r="EL7" s="65">
        <f t="shared" si="25"/>
        <v>72</v>
      </c>
      <c r="EM7" s="65"/>
      <c r="EN7" s="66">
        <f>EN8</f>
        <v>20881200</v>
      </c>
      <c r="EO7" s="66">
        <f t="shared" ref="EO7:EW7" si="26">EO8</f>
        <v>20908100</v>
      </c>
      <c r="EP7" s="66">
        <f t="shared" si="26"/>
        <v>21032300</v>
      </c>
      <c r="EQ7" s="66">
        <f t="shared" si="26"/>
        <v>21371900</v>
      </c>
      <c r="ER7" s="66">
        <f t="shared" si="26"/>
        <v>21534675</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464929</v>
      </c>
      <c r="D8" s="68">
        <v>46</v>
      </c>
      <c r="E8" s="68">
        <v>6</v>
      </c>
      <c r="F8" s="68">
        <v>0</v>
      </c>
      <c r="G8" s="68">
        <v>1</v>
      </c>
      <c r="H8" s="68" t="s">
        <v>153</v>
      </c>
      <c r="I8" s="68" t="s">
        <v>154</v>
      </c>
      <c r="J8" s="68" t="s">
        <v>155</v>
      </c>
      <c r="K8" s="68" t="s">
        <v>156</v>
      </c>
      <c r="L8" s="68" t="s">
        <v>157</v>
      </c>
      <c r="M8" s="68" t="s">
        <v>158</v>
      </c>
      <c r="N8" s="68" t="s">
        <v>159</v>
      </c>
      <c r="O8" s="68" t="s">
        <v>160</v>
      </c>
      <c r="P8" s="68" t="s">
        <v>161</v>
      </c>
      <c r="Q8" s="69">
        <v>5</v>
      </c>
      <c r="R8" s="68" t="s">
        <v>38</v>
      </c>
      <c r="S8" s="68" t="s">
        <v>162</v>
      </c>
      <c r="T8" s="68" t="s">
        <v>163</v>
      </c>
      <c r="U8" s="69">
        <v>15139</v>
      </c>
      <c r="V8" s="69">
        <v>2371</v>
      </c>
      <c r="W8" s="68" t="s">
        <v>164</v>
      </c>
      <c r="X8" s="70" t="s">
        <v>165</v>
      </c>
      <c r="Y8" s="69">
        <v>40</v>
      </c>
      <c r="Z8" s="69" t="s">
        <v>38</v>
      </c>
      <c r="AA8" s="69" t="s">
        <v>38</v>
      </c>
      <c r="AB8" s="69" t="s">
        <v>38</v>
      </c>
      <c r="AC8" s="69" t="s">
        <v>38</v>
      </c>
      <c r="AD8" s="69">
        <v>40</v>
      </c>
      <c r="AE8" s="69">
        <v>40</v>
      </c>
      <c r="AF8" s="69" t="s">
        <v>38</v>
      </c>
      <c r="AG8" s="69">
        <v>40</v>
      </c>
      <c r="AH8" s="71">
        <v>105.5</v>
      </c>
      <c r="AI8" s="71">
        <v>102.7</v>
      </c>
      <c r="AJ8" s="71">
        <v>101.4</v>
      </c>
      <c r="AK8" s="71">
        <v>98</v>
      </c>
      <c r="AL8" s="71">
        <v>89</v>
      </c>
      <c r="AM8" s="71">
        <v>97.7</v>
      </c>
      <c r="AN8" s="71">
        <v>96.2</v>
      </c>
      <c r="AO8" s="71">
        <v>94.8</v>
      </c>
      <c r="AP8" s="71">
        <v>96.1</v>
      </c>
      <c r="AQ8" s="71">
        <v>96.7</v>
      </c>
      <c r="AR8" s="71">
        <v>98.2</v>
      </c>
      <c r="AS8" s="71">
        <v>87.8</v>
      </c>
      <c r="AT8" s="71">
        <v>84.4</v>
      </c>
      <c r="AU8" s="71">
        <v>85.7</v>
      </c>
      <c r="AV8" s="71">
        <v>82.7</v>
      </c>
      <c r="AW8" s="71">
        <v>73</v>
      </c>
      <c r="AX8" s="71">
        <v>72.2</v>
      </c>
      <c r="AY8" s="71">
        <v>69.5</v>
      </c>
      <c r="AZ8" s="71">
        <v>67.7</v>
      </c>
      <c r="BA8" s="71">
        <v>66.8</v>
      </c>
      <c r="BB8" s="71">
        <v>67.8</v>
      </c>
      <c r="BC8" s="71">
        <v>89.5</v>
      </c>
      <c r="BD8" s="72">
        <v>28.4</v>
      </c>
      <c r="BE8" s="72">
        <v>26.7</v>
      </c>
      <c r="BF8" s="72">
        <v>23.5</v>
      </c>
      <c r="BG8" s="72">
        <v>25</v>
      </c>
      <c r="BH8" s="72">
        <v>43.9</v>
      </c>
      <c r="BI8" s="72">
        <v>139.9</v>
      </c>
      <c r="BJ8" s="72">
        <v>156.6</v>
      </c>
      <c r="BK8" s="72">
        <v>106</v>
      </c>
      <c r="BL8" s="72">
        <v>118.7</v>
      </c>
      <c r="BM8" s="72">
        <v>121.7</v>
      </c>
      <c r="BN8" s="72">
        <v>59.6</v>
      </c>
      <c r="BO8" s="71">
        <v>85.9</v>
      </c>
      <c r="BP8" s="71">
        <v>85.3</v>
      </c>
      <c r="BQ8" s="71">
        <v>87.2</v>
      </c>
      <c r="BR8" s="71">
        <v>85.3</v>
      </c>
      <c r="BS8" s="71">
        <v>73.400000000000006</v>
      </c>
      <c r="BT8" s="71">
        <v>64.900000000000006</v>
      </c>
      <c r="BU8" s="71">
        <v>63.4</v>
      </c>
      <c r="BV8" s="71">
        <v>62.3</v>
      </c>
      <c r="BW8" s="71">
        <v>59.4</v>
      </c>
      <c r="BX8" s="71">
        <v>61.4</v>
      </c>
      <c r="BY8" s="71">
        <v>74.7</v>
      </c>
      <c r="BZ8" s="72">
        <v>20217</v>
      </c>
      <c r="CA8" s="72">
        <v>19835</v>
      </c>
      <c r="CB8" s="72">
        <v>20393</v>
      </c>
      <c r="CC8" s="72">
        <v>22578</v>
      </c>
      <c r="CD8" s="72">
        <v>20455</v>
      </c>
      <c r="CE8" s="72">
        <v>25920</v>
      </c>
      <c r="CF8" s="72">
        <v>24479</v>
      </c>
      <c r="CG8" s="72">
        <v>25136</v>
      </c>
      <c r="CH8" s="72">
        <v>26485</v>
      </c>
      <c r="CI8" s="72">
        <v>27761</v>
      </c>
      <c r="CJ8" s="71">
        <v>53621</v>
      </c>
      <c r="CK8" s="72">
        <v>6106</v>
      </c>
      <c r="CL8" s="72">
        <v>6033</v>
      </c>
      <c r="CM8" s="72">
        <v>5978</v>
      </c>
      <c r="CN8" s="72">
        <v>6234</v>
      </c>
      <c r="CO8" s="72">
        <v>6579</v>
      </c>
      <c r="CP8" s="72">
        <v>8159</v>
      </c>
      <c r="CQ8" s="72">
        <v>8000</v>
      </c>
      <c r="CR8" s="72">
        <v>8023</v>
      </c>
      <c r="CS8" s="72">
        <v>8109</v>
      </c>
      <c r="CT8" s="72">
        <v>8307</v>
      </c>
      <c r="CU8" s="71">
        <v>15586</v>
      </c>
      <c r="CV8" s="72">
        <v>59.3</v>
      </c>
      <c r="CW8" s="72">
        <v>62.6</v>
      </c>
      <c r="CX8" s="72">
        <v>63.1</v>
      </c>
      <c r="CY8" s="72">
        <v>66.7</v>
      </c>
      <c r="CZ8" s="72">
        <v>76.900000000000006</v>
      </c>
      <c r="DA8" s="72">
        <v>75.2</v>
      </c>
      <c r="DB8" s="72">
        <v>79.5</v>
      </c>
      <c r="DC8" s="72">
        <v>81.099999999999994</v>
      </c>
      <c r="DD8" s="72">
        <v>81.599999999999994</v>
      </c>
      <c r="DE8" s="72">
        <v>80.099999999999994</v>
      </c>
      <c r="DF8" s="72">
        <v>54.6</v>
      </c>
      <c r="DG8" s="72">
        <v>15.1</v>
      </c>
      <c r="DH8" s="72">
        <v>15</v>
      </c>
      <c r="DI8" s="72">
        <v>15.7</v>
      </c>
      <c r="DJ8" s="72">
        <v>14.7</v>
      </c>
      <c r="DK8" s="72">
        <v>15.1</v>
      </c>
      <c r="DL8" s="72">
        <v>19.3</v>
      </c>
      <c r="DM8" s="72">
        <v>17.600000000000001</v>
      </c>
      <c r="DN8" s="72">
        <v>17.399999999999999</v>
      </c>
      <c r="DO8" s="72">
        <v>16</v>
      </c>
      <c r="DP8" s="72">
        <v>16</v>
      </c>
      <c r="DQ8" s="72">
        <v>25</v>
      </c>
      <c r="DR8" s="71">
        <v>61.2</v>
      </c>
      <c r="DS8" s="71">
        <v>63.4</v>
      </c>
      <c r="DT8" s="71">
        <v>61.9</v>
      </c>
      <c r="DU8" s="71">
        <v>62.1</v>
      </c>
      <c r="DV8" s="71">
        <v>64.400000000000006</v>
      </c>
      <c r="DW8" s="71">
        <v>50.2</v>
      </c>
      <c r="DX8" s="71">
        <v>52.7</v>
      </c>
      <c r="DY8" s="71">
        <v>52.8</v>
      </c>
      <c r="DZ8" s="71">
        <v>54.2</v>
      </c>
      <c r="EA8" s="71">
        <v>55.4</v>
      </c>
      <c r="EB8" s="71">
        <v>53.5</v>
      </c>
      <c r="EC8" s="71">
        <v>80.2</v>
      </c>
      <c r="ED8" s="71">
        <v>82.2</v>
      </c>
      <c r="EE8" s="71">
        <v>70.400000000000006</v>
      </c>
      <c r="EF8" s="71">
        <v>68.5</v>
      </c>
      <c r="EG8" s="71">
        <v>72.099999999999994</v>
      </c>
      <c r="EH8" s="71">
        <v>67.2</v>
      </c>
      <c r="EI8" s="71">
        <v>70.5</v>
      </c>
      <c r="EJ8" s="71">
        <v>68.900000000000006</v>
      </c>
      <c r="EK8" s="71">
        <v>70.2</v>
      </c>
      <c r="EL8" s="71">
        <v>72</v>
      </c>
      <c r="EM8" s="71">
        <v>70</v>
      </c>
      <c r="EN8" s="72">
        <v>20881200</v>
      </c>
      <c r="EO8" s="72">
        <v>20908100</v>
      </c>
      <c r="EP8" s="72">
        <v>21032300</v>
      </c>
      <c r="EQ8" s="72">
        <v>21371900</v>
      </c>
      <c r="ER8" s="72">
        <v>21534675</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2021-02-24T05:38:15Z</cp:lastPrinted>
  <dcterms:created xsi:type="dcterms:W3CDTF">2020-12-15T03:59:11Z</dcterms:created>
  <dcterms:modified xsi:type="dcterms:W3CDTF">2021-02-25T05:45:12Z</dcterms:modified>
  <cp:category/>
</cp:coreProperties>
</file>