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5 瀬戸内町\"/>
    </mc:Choice>
  </mc:AlternateContent>
  <workbookProtection workbookAlgorithmName="SHA-512" workbookHashValue="PUjeYR+vs+hqLMt5Er6yClQqUFiPfWK6t1UcXO7upYXHngmQlfHgMeVX8q2bWjtGLcYaSlJFaGp5XGPzvwj1aQ==" workbookSaltValue="4UtkbDNOA2moX3L+8/kTxA==" workbookSpinCount="100000" lockStructure="1"/>
  <bookViews>
    <workbookView xWindow="0" yWindow="0" windowWidth="12660" windowHeight="70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<sst xmlns="http://schemas.openxmlformats.org/spreadsheetml/2006/main" count="228" uniqueCount="114">
  <si>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</si>
  <si>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</si>
  <si>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</si>
  <si>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</si>
  <si>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</si>
  <si>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</si>
  <si>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</si>
  <si>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</si>
  <si>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</si>
  <si>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</si>
  <si>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</si>
  <si>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</si>
  <si>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</si>
  <si>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</si>
  <si>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</si>
  <si>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</si>
  <si>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</si>
  <si>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</si>
  <si>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</si>
  <si>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</si>
  <si>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</si>
  <si>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</si>
  <si>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</si>
  <si>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</si>
  <si>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</si>
  <si>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</si>
  <si>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</si>
  <si>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</si>
  <si>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</si>
  <si>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</si>
  <si>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</si>
  <si>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</si>
  <si>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</si>
  <si>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</si>
  <si>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</si>
  <si>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</si>
  <si>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</si>
  <si>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</si>
  <si>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</si>
  <si>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</si>
  <si>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</si>
  <si>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</si>
  <si>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</si>
  <si>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</si>
  <si>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</si>
  <si>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</si>
  <si>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</si>
  <si>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</si>
  <si>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</si>
  <si>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</si>
  <si>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</si>
  <si>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</si>
  <si>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</si>
  <si>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</si>
  <si>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</si>
  <si>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</si>
  <si>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</si>
  <si>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</si>
  <si>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</si>
  <si>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</si>
  <si>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</si>
  <si>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</si>
  <si>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</si>
  <si>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</si>
  <si>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</si>
  <si>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</si>
  <si>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</si>
  <si>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</si>
  <si>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</si>
  <si>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</si>
  <si>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</si>
  <si>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</si>
  <si>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</si>
  <si>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</si>
  <si>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</si>
  <si>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</si>
  <si>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</si>
  <si>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</si>
  <si>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</si>
  <si>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</si>
  <si>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</si>
  <si>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</si>
  <si>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</si>
  <si>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</si>
  <si>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</si>
  <si>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</si>
  <si>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</si>
  <si>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</si>
  <si>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</si>
  <si>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</si>
  <si>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</si>
  <si>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</si>
  <si>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</si>
  <si>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</si>
  <si>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</si>
  <si>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</si>
  <si>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</si>
  <si>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</si>
  <si>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</si>
  <si>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</si>
  <si>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</si>
  <si>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</si>
  <si>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</si>
  <si>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</si>
  <si>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</si>
  <si>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</si>
  <si>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</si>
  <si>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</si>
  <si>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</si>
  <si>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</si>
  <si>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</si>
  <si>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全体的に経営状況は健全な数値であるといえるが，施設全体の老朽化が進んでいるので，計画的な施設の更新を図る必要がある。
また，令和２年度から簡易水道事業の一部を統合した事業運営を行うことにより，これからの推移について分析及び評価を行う必要がある。</t>
    <phoneticPr fontId="4"/>
  </si>
  <si>
    <t>①有形固定資産原価償却率については,類似団体平均値よりも高く，施設の老朽化が進行している。
②管路経年比率については，０％となっているが，近い将来に法定耐用年数に達する管路が多くなっている。
③管路更新率については,これから耐用年数に達する管路を多く抱えているので，計画的に更新を実施する。</t>
    <rPh sb="1" eb="3">
      <t>ユウケイ</t>
    </rPh>
    <rPh sb="3" eb="7">
      <t>コテイシサン</t>
    </rPh>
    <rPh sb="7" eb="9">
      <t>ゲンカ</t>
    </rPh>
    <rPh sb="9" eb="11">
      <t>ショウキャク</t>
    </rPh>
    <rPh sb="11" eb="12">
      <t>リツ</t>
    </rPh>
    <rPh sb="18" eb="22">
      <t>ルイジダンタイ</t>
    </rPh>
    <rPh sb="22" eb="25">
      <t>ヘイキンチ</t>
    </rPh>
    <rPh sb="28" eb="29">
      <t>タカ</t>
    </rPh>
    <rPh sb="31" eb="33">
      <t>シセツ</t>
    </rPh>
    <rPh sb="34" eb="37">
      <t>ロウキュウカ</t>
    </rPh>
    <rPh sb="38" eb="40">
      <t>シンコウ</t>
    </rPh>
    <rPh sb="47" eb="49">
      <t>カンロ</t>
    </rPh>
    <rPh sb="49" eb="51">
      <t>ケイネン</t>
    </rPh>
    <rPh sb="51" eb="53">
      <t>ヒリツ</t>
    </rPh>
    <rPh sb="69" eb="70">
      <t>チカ</t>
    </rPh>
    <rPh sb="71" eb="73">
      <t>ショウライ</t>
    </rPh>
    <rPh sb="74" eb="76">
      <t>ホウテイ</t>
    </rPh>
    <rPh sb="76" eb="78">
      <t>タイヨウ</t>
    </rPh>
    <rPh sb="78" eb="80">
      <t>ネンスウ</t>
    </rPh>
    <rPh sb="81" eb="82">
      <t>タッ</t>
    </rPh>
    <rPh sb="84" eb="86">
      <t>カンロ</t>
    </rPh>
    <rPh sb="87" eb="88">
      <t>オオ</t>
    </rPh>
    <rPh sb="97" eb="99">
      <t>カンロ</t>
    </rPh>
    <rPh sb="99" eb="101">
      <t>コウシン</t>
    </rPh>
    <rPh sb="101" eb="102">
      <t>リツ</t>
    </rPh>
    <rPh sb="112" eb="114">
      <t>タイヨウ</t>
    </rPh>
    <rPh sb="114" eb="116">
      <t>ネンスウ</t>
    </rPh>
    <rPh sb="117" eb="118">
      <t>タッ</t>
    </rPh>
    <rPh sb="120" eb="122">
      <t>カンロ</t>
    </rPh>
    <rPh sb="123" eb="124">
      <t>オオ</t>
    </rPh>
    <rPh sb="125" eb="126">
      <t>カカ</t>
    </rPh>
    <rPh sb="133" eb="136">
      <t>ケイカクテキ</t>
    </rPh>
    <rPh sb="137" eb="139">
      <t>コウシン</t>
    </rPh>
    <rPh sb="140" eb="142">
      <t>ジッシ</t>
    </rPh>
    <phoneticPr fontId="4"/>
  </si>
  <si>
    <t>①経常収支比率については,全国平均と同程度で，例年良好な状況であるが，令和２年度から簡易水道事業の一部を統合した事業運営を行うことにより，これからの推移について分析及び評価を行う必要がある。
②累積欠損金比率は,発生していない。
③流動比率については,全国平均を上回っており，健全な状況である。しかしながら令和２年度から簡易水道事業の一部を統合した事業運営を行うことにより，これからの推移について分析及び評価を行う必要がある。
④企業債残高対給水収益比率については,現状では類似団体平均値より低く，比較的良好といえる。しかしながら令和２年度から簡易水道事業の一部を統合した事業運営を行うことにより，これからの推移について分析及び評価を行う必要がある。
⑤料金回収率については,100％を超えており，全国平均値を上回っているため適正な状況といえる。しかしながら令和２年度から簡易水道事業の一部を統合した事業運営を行うことにより，これからの推移について分析及び評価を行う必要がある。
⑥給水原価については,類似団体平均値より下回っており，適正な状況であると思われる。しかしながら令和２年度から簡易水道事業の一部を統合した事業運営を行うことにより，これからの推移について分析及び評価を行う必要がある。
⑦施設利用率については,全国平均値より下回っているので，今後施設等更新する際にはダウンサイジングについても検討する。
⑧有収率については,類似団体平均値を上回っており良好な施設運営が行えている。</t>
    <rPh sb="1" eb="3">
      <t>ケイジョウ</t>
    </rPh>
    <rPh sb="3" eb="5">
      <t>シュウシ</t>
    </rPh>
    <rPh sb="5" eb="7">
      <t>ヒリツ</t>
    </rPh>
    <rPh sb="13" eb="15">
      <t>ゼンコク</t>
    </rPh>
    <rPh sb="15" eb="17">
      <t>ヘイキン</t>
    </rPh>
    <rPh sb="18" eb="21">
      <t>ドウテイド</t>
    </rPh>
    <rPh sb="23" eb="25">
      <t>レイネン</t>
    </rPh>
    <rPh sb="25" eb="27">
      <t>リョウコウ</t>
    </rPh>
    <rPh sb="28" eb="30">
      <t>ジョウキョウ</t>
    </rPh>
    <rPh sb="35" eb="37">
      <t>レイワ</t>
    </rPh>
    <rPh sb="38" eb="40">
      <t>ネンド</t>
    </rPh>
    <rPh sb="42" eb="44">
      <t>カンイ</t>
    </rPh>
    <rPh sb="44" eb="46">
      <t>スイドウ</t>
    </rPh>
    <rPh sb="46" eb="48">
      <t>ジギョウ</t>
    </rPh>
    <rPh sb="49" eb="51">
      <t>イチブ</t>
    </rPh>
    <rPh sb="52" eb="54">
      <t>トウゴウ</t>
    </rPh>
    <rPh sb="56" eb="58">
      <t>ジギョウ</t>
    </rPh>
    <rPh sb="58" eb="60">
      <t>ウンエイ</t>
    </rPh>
    <rPh sb="61" eb="62">
      <t>オコナ</t>
    </rPh>
    <rPh sb="74" eb="76">
      <t>スイイ</t>
    </rPh>
    <rPh sb="80" eb="82">
      <t>ブンセキ</t>
    </rPh>
    <rPh sb="82" eb="83">
      <t>オヨ</t>
    </rPh>
    <rPh sb="84" eb="86">
      <t>ヒョウカ</t>
    </rPh>
    <rPh sb="87" eb="88">
      <t>オコナ</t>
    </rPh>
    <rPh sb="89" eb="91">
      <t>ヒツヨウ</t>
    </rPh>
    <rPh sb="97" eb="99">
      <t>ルイセキ</t>
    </rPh>
    <rPh sb="99" eb="101">
      <t>ケッソン</t>
    </rPh>
    <rPh sb="101" eb="102">
      <t>キン</t>
    </rPh>
    <rPh sb="102" eb="104">
      <t>ヒリツ</t>
    </rPh>
    <rPh sb="106" eb="108">
      <t>ハッセイ</t>
    </rPh>
    <rPh sb="116" eb="118">
      <t>リュウドウ</t>
    </rPh>
    <rPh sb="118" eb="120">
      <t>ヒリツ</t>
    </rPh>
    <rPh sb="126" eb="128">
      <t>ゼンコク</t>
    </rPh>
    <rPh sb="128" eb="130">
      <t>ヘイキン</t>
    </rPh>
    <rPh sb="131" eb="133">
      <t>ウワマワ</t>
    </rPh>
    <rPh sb="138" eb="140">
      <t>ケンゼン</t>
    </rPh>
    <rPh sb="141" eb="143">
      <t>ジョウキョウ</t>
    </rPh>
    <rPh sb="153" eb="155">
      <t>レイワ</t>
    </rPh>
    <rPh sb="156" eb="158">
      <t>ネンド</t>
    </rPh>
    <rPh sb="160" eb="162">
      <t>カンイ</t>
    </rPh>
    <rPh sb="162" eb="164">
      <t>スイドウ</t>
    </rPh>
    <rPh sb="164" eb="166">
      <t>ジギョウ</t>
    </rPh>
    <rPh sb="167" eb="169">
      <t>イチブ</t>
    </rPh>
    <rPh sb="170" eb="172">
      <t>トウゴウ</t>
    </rPh>
    <rPh sb="174" eb="176">
      <t>ジギョウ</t>
    </rPh>
    <rPh sb="176" eb="178">
      <t>ウンエイ</t>
    </rPh>
    <rPh sb="179" eb="180">
      <t>オコナ</t>
    </rPh>
    <rPh sb="192" eb="194">
      <t>スイイ</t>
    </rPh>
    <rPh sb="198" eb="200">
      <t>ブンセキ</t>
    </rPh>
    <rPh sb="200" eb="201">
      <t>オヨ</t>
    </rPh>
    <rPh sb="202" eb="204">
      <t>ヒョウカ</t>
    </rPh>
    <rPh sb="205" eb="206">
      <t>オコナ</t>
    </rPh>
    <rPh sb="207" eb="209">
      <t>ヒツヨウ</t>
    </rPh>
    <rPh sb="215" eb="217">
      <t>キギョウ</t>
    </rPh>
    <rPh sb="217" eb="218">
      <t>サイ</t>
    </rPh>
    <rPh sb="218" eb="220">
      <t>ザンダカ</t>
    </rPh>
    <rPh sb="233" eb="235">
      <t>ゲンジョウ</t>
    </rPh>
    <rPh sb="237" eb="239">
      <t>ルイジ</t>
    </rPh>
    <rPh sb="239" eb="241">
      <t>ダンタイ</t>
    </rPh>
    <rPh sb="241" eb="244">
      <t>ヘイキンチ</t>
    </rPh>
    <rPh sb="246" eb="247">
      <t>ヒク</t>
    </rPh>
    <rPh sb="249" eb="252">
      <t>ヒカクテキ</t>
    </rPh>
    <rPh sb="252" eb="254">
      <t>リョウコウ</t>
    </rPh>
    <rPh sb="329" eb="332">
      <t>カイシュウリツ</t>
    </rPh>
    <rPh sb="343" eb="344">
      <t>コ</t>
    </rPh>
    <rPh sb="349" eb="351">
      <t>ゼンコク</t>
    </rPh>
    <rPh sb="351" eb="354">
      <t>ヘイキンチ</t>
    </rPh>
    <rPh sb="355" eb="357">
      <t>ウワマワ</t>
    </rPh>
    <rPh sb="363" eb="365">
      <t>テキセイ</t>
    </rPh>
    <rPh sb="366" eb="368">
      <t>ジョウキョウ</t>
    </rPh>
    <rPh sb="455" eb="458">
      <t>ヘイキンチ</t>
    </rPh>
    <rPh sb="460" eb="461">
      <t>シタ</t>
    </rPh>
    <rPh sb="461" eb="462">
      <t>マワ</t>
    </rPh>
    <rPh sb="467" eb="469">
      <t>テキセイ</t>
    </rPh>
    <rPh sb="470" eb="472">
      <t>ジョウキョウ</t>
    </rPh>
    <rPh sb="476" eb="477">
      <t>オモ</t>
    </rPh>
    <rPh sb="549" eb="551">
      <t>シセツ</t>
    </rPh>
    <rPh sb="551" eb="553">
      <t>リヨウ</t>
    </rPh>
    <rPh sb="553" eb="554">
      <t>リツ</t>
    </rPh>
    <rPh sb="560" eb="562">
      <t>ゼンコク</t>
    </rPh>
    <rPh sb="562" eb="565">
      <t>ヘイキンチ</t>
    </rPh>
    <rPh sb="567" eb="568">
      <t>シタ</t>
    </rPh>
    <rPh sb="568" eb="569">
      <t>マワ</t>
    </rPh>
    <rPh sb="576" eb="578">
      <t>コンゴ</t>
    </rPh>
    <rPh sb="578" eb="580">
      <t>シセツ</t>
    </rPh>
    <rPh sb="580" eb="581">
      <t>トウ</t>
    </rPh>
    <rPh sb="581" eb="583">
      <t>コウシン</t>
    </rPh>
    <rPh sb="585" eb="586">
      <t>サイ</t>
    </rPh>
    <rPh sb="601" eb="603">
      <t>ケントウ</t>
    </rPh>
    <rPh sb="608" eb="609">
      <t>ユウ</t>
    </rPh>
    <rPh sb="609" eb="610">
      <t>シュウ</t>
    </rPh>
    <rPh sb="610" eb="611">
      <t>リツ</t>
    </rPh>
    <rPh sb="617" eb="621">
      <t>ルイジダンタイ</t>
    </rPh>
    <rPh sb="621" eb="624">
      <t>ヘイキンチ</t>
    </rPh>
    <rPh sb="625" eb="627">
      <t>ウワマワ</t>
    </rPh>
    <rPh sb="631" eb="633">
      <t>リョウコウ</t>
    </rPh>
    <rPh sb="634" eb="636">
      <t>シセツ</t>
    </rPh>
    <rPh sb="636" eb="638">
      <t>ウンエイ</t>
    </rPh>
    <rPh sb="639" eb="6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</si>
</sst>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1.86</c:v>
                </c:pt>
                <c:pt idx="4">
                  <c:v>0</c:v>
                </c:pt>
              </c:numCache>
            </c:numRef>
          </c:val>
          <c:extLst>
            <c:ext xmlns:c16="http://schemas.microsoft.com/office/drawing/2014/chart" uri="{C3380CC4-5D6E-409C-BE32-E72D297353CC}">
              <c16:uniqueId val="{00000000-5202-49C8-B541-F363DBF881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5202-49C8-B541-F363DBF881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45.81</c:v>
                </c:pt>
                <c:pt idx="1">
                  <c:v>47.58</c:v>
                </c:pt>
                <c:pt idx="2">
                  <c:v>47.76</c:v>
                </c:pt>
                <c:pt idx="3">
                  <c:v>46.55</c:v>
                </c:pt>
                <c:pt idx="4">
                  <c:v>45.28</c:v>
                </c:pt>
              </c:numCache>
            </c:numRef>
          </c:val>
          <c:extLst>
            <c:ext xmlns:c16="http://schemas.microsoft.com/office/drawing/2014/chart" uri="{C3380CC4-5D6E-409C-BE32-E72D297353CC}">
              <c16:uniqueId val="{00000000-60C8-4E79-A740-7896B77564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60C8-4E79-A740-7896B77564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c:v>
                </c:pt>
                <c:pt idx="1">
                  <c:v>81.5</c:v>
                </c:pt>
                <c:pt idx="2">
                  <c:v>81.3</c:v>
                </c:pt>
                <c:pt idx="3">
                  <c:v>81.5</c:v>
                </c:pt>
                <c:pt idx="4">
                  <c:v>81.8</c:v>
                </c:pt>
              </c:numCache>
            </c:numRef>
          </c:val>
          <c:extLst>
            <c:ext xmlns:c16="http://schemas.microsoft.com/office/drawing/2014/chart" uri="{C3380CC4-5D6E-409C-BE32-E72D297353CC}">
              <c16:uniqueId val="{00000000-E229-4FE4-93E0-E373703671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E229-4FE4-93E0-E373703671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126.39</c:v>
                </c:pt>
                <c:pt idx="1">
                  <c:v>122.18</c:v>
                </c:pt>
                <c:pt idx="2">
                  <c:v>112.91</c:v>
                </c:pt>
                <c:pt idx="3">
                  <c:v>108.28</c:v>
                </c:pt>
                <c:pt idx="4">
                  <c:v>112.47</c:v>
                </c:pt>
              </c:numCache>
            </c:numRef>
          </c:val>
          <c:extLst>
            <c:ext xmlns:c16="http://schemas.microsoft.com/office/drawing/2014/chart" uri="{C3380CC4-5D6E-409C-BE32-E72D297353CC}">
              <c16:uniqueId val="{00000000-58CE-48FF-AD2B-C1173B9680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58CE-48FF-AD2B-C1173B9680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54.8</c:v>
                </c:pt>
                <c:pt idx="1">
                  <c:v>57.32</c:v>
                </c:pt>
                <c:pt idx="2">
                  <c:v>57.99</c:v>
                </c:pt>
                <c:pt idx="3">
                  <c:v>58.03</c:v>
                </c:pt>
                <c:pt idx="4">
                  <c:v>60.57</c:v>
                </c:pt>
              </c:numCache>
            </c:numRef>
          </c:val>
          <c:extLst>
            <c:ext xmlns:c16="http://schemas.microsoft.com/office/drawing/2014/chart" uri="{C3380CC4-5D6E-409C-BE32-E72D297353CC}">
              <c16:uniqueId val="{00000000-6113-492D-B0AF-5B5B058B46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6113-492D-B0AF-5B5B058B46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9-4992-A232-3416D300C8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CDB9-4992-A232-3416D300C8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8-474B-AB6D-C2058F2B5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C8A8-474B-AB6D-C2058F2B5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469.73</c:v>
                </c:pt>
                <c:pt idx="1">
                  <c:v>593.87</c:v>
                </c:pt>
                <c:pt idx="2">
                  <c:v>392.9</c:v>
                </c:pt>
                <c:pt idx="3">
                  <c:v>677.15</c:v>
                </c:pt>
                <c:pt idx="4">
                  <c:v>700.21</c:v>
                </c:pt>
              </c:numCache>
            </c:numRef>
          </c:val>
          <c:extLst>
            <c:ext xmlns:c16="http://schemas.microsoft.com/office/drawing/2014/chart" uri="{C3380CC4-5D6E-409C-BE32-E72D297353CC}">
              <c16:uniqueId val="{00000000-0F74-42F2-BDA8-66F268CDD9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0F74-42F2-BDA8-66F268CDD9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459.92</c:v>
                </c:pt>
                <c:pt idx="1">
                  <c:v>432.4</c:v>
                </c:pt>
                <c:pt idx="2">
                  <c:v>473.07</c:v>
                </c:pt>
                <c:pt idx="3">
                  <c:v>486.09</c:v>
                </c:pt>
                <c:pt idx="4">
                  <c:v>471.65</c:v>
                </c:pt>
              </c:numCache>
            </c:numRef>
          </c:val>
          <c:extLst>
            <c:ext xmlns:c16="http://schemas.microsoft.com/office/drawing/2014/chart" uri="{C3380CC4-5D6E-409C-BE32-E72D297353CC}">
              <c16:uniqueId val="{00000000-004E-472C-9EC6-3D503C1B52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004E-472C-9EC6-3D503C1B52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124.69</c:v>
                </c:pt>
                <c:pt idx="1">
                  <c:v>120.27</c:v>
                </c:pt>
                <c:pt idx="2">
                  <c:v>111.22</c:v>
                </c:pt>
                <c:pt idx="3">
                  <c:v>106.75</c:v>
                </c:pt>
                <c:pt idx="4">
                  <c:v>111.26</c:v>
                </c:pt>
              </c:numCache>
            </c:numRef>
          </c:val>
          <c:extLst>
            <c:ext xmlns:c16="http://schemas.microsoft.com/office/drawing/2014/chart" uri="{C3380CC4-5D6E-409C-BE32-E72D297353CC}">
              <c16:uniqueId val="{00000000-E366-4E8C-9701-91D8F7A1E4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E366-4E8C-9701-91D8F7A1E4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c:v>
                </c:pt>
                <c:pt idx="1">
                  <c:v>193.32</c:v>
                </c:pt>
                <c:pt idx="2">
                  <c:v>207.97</c:v>
                </c:pt>
                <c:pt idx="3">
                  <c:v>218.91</c:v>
                </c:pt>
                <c:pt idx="4">
                  <c:v>209.95</c:v>
                </c:pt>
              </c:numCache>
            </c:numRef>
          </c:val>
          <c:extLst>
            <c:ext xmlns:c16="http://schemas.microsoft.com/office/drawing/2014/chart" uri="{C3380CC4-5D6E-409C-BE32-E72D297353CC}">
              <c16:uniqueId val="{00000000-E14B-4A07-A8C1-6EA2699EF5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14B-4A07-A8C1-6EA2699EF5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鹿児島県　瀬戸内町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8917</v>
      </c>
      <c r="AM8" s="74"/>
      <c r="AN8" s="74"/>
      <c r="AO8" s="74"/>
      <c r="AP8" s="74"/>
      <c r="AQ8" s="74"/>
      <c r="AR8" s="74"/>
      <c r="AS8" s="74"/>
      <c r="AT8" s="70">
        <f>データ!$S$6</f>
        <v>239.65</v>
      </c>
      <c r="AU8" s="71"/>
      <c r="AV8" s="71"/>
      <c r="AW8" s="71"/>
      <c r="AX8" s="71"/>
      <c r="AY8" s="71"/>
      <c r="AZ8" s="71"/>
      <c r="BA8" s="71"/>
      <c r="BB8" s="73">
        <f>データ!$T$6</f>
        <v>37.21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c r="A10" s="2"/>
      <c r="B10" s="70" t="str">
        <f>データ!$N$6</f>
        <v>-</v>
      </c>
      <c r="C10" s="71"/>
      <c r="D10" s="71"/>
      <c r="E10" s="71"/>
      <c r="F10" s="71"/>
      <c r="G10" s="71"/>
      <c r="H10" s="71"/>
      <c r="I10" s="70">
        <f>データ!$O$6</f>
        <v>43.45</v>
      </c>
      <c r="J10" s="71"/>
      <c r="K10" s="71"/>
      <c r="L10" s="71"/>
      <c r="M10" s="71"/>
      <c r="N10" s="71"/>
      <c r="O10" s="72"/>
      <c r="P10" s="73">
        <f>データ!$P$6</f>
        <v>57.46</v>
      </c>
      <c r="Q10" s="73"/>
      <c r="R10" s="73"/>
      <c r="S10" s="73"/>
      <c r="T10" s="73"/>
      <c r="U10" s="73"/>
      <c r="V10" s="73"/>
      <c r="W10" s="74">
        <f>データ!$Q$6</f>
        <v>4202</v>
      </c>
      <c r="X10" s="74"/>
      <c r="Y10" s="74"/>
      <c r="Z10" s="74"/>
      <c r="AA10" s="74"/>
      <c r="AB10" s="74"/>
      <c r="AC10" s="74"/>
      <c r="AD10" s="2"/>
      <c r="AE10" s="2"/>
      <c r="AF10" s="2"/>
      <c r="AG10" s="2"/>
      <c r="AH10" s="4"/>
      <c r="AI10" s="4"/>
      <c r="AJ10" s="4"/>
      <c r="AK10" s="4"/>
      <c r="AL10" s="74">
        <f>データ!$U$6</f>
        <v>5070</v>
      </c>
      <c r="AM10" s="74"/>
      <c r="AN10" s="74"/>
      <c r="AO10" s="74"/>
      <c r="AP10" s="74"/>
      <c r="AQ10" s="74"/>
      <c r="AR10" s="74"/>
      <c r="AS10" s="74"/>
      <c r="AT10" s="70">
        <f>データ!$V$6</f>
        <v>0.84</v>
      </c>
      <c r="AU10" s="71"/>
      <c r="AV10" s="71"/>
      <c r="AW10" s="71"/>
      <c r="AX10" s="71"/>
      <c r="AY10" s="71"/>
      <c r="AZ10" s="71"/>
      <c r="BA10" s="71"/>
      <c r="BB10" s="73">
        <f>データ!$W$6</f>
        <v>6035.71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RF+tv8Djp3qGcbBAWU/mVoho6E6jyUrHq2Pvla9UtFBQQEFvSc6Iv4qnIRAhF0g1xF2WhNCnjw6K1QuRSRldQ==" saltValue="ZJTmH0z9nHSqxM8DtpGP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465259</v>
      </c>
      <c r="D6" s="34">
        <f t="shared" si="3"/>
        <v>46</v>
      </c>
      <c r="E6" s="34">
        <f t="shared" si="3"/>
        <v>1</v>
      </c>
      <c r="F6" s="34">
        <f t="shared" si="3"/>
        <v>0</v>
      </c>
      <c r="G6" s="34">
        <f t="shared" si="3"/>
        <v>1</v>
      </c>
      <c r="H6" s="34" t="str">
        <f t="shared" si="3"/>
        <v>鹿児島県　瀬戸内町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43.45</v>
      </c>
      <c r="P6" s="35">
        <f t="shared" si="3"/>
        <v>57.46</v>
      </c>
      <c r="Q6" s="35">
        <f t="shared" si="3"/>
        <v>4202</v>
      </c>
      <c r="R6" s="35">
        <f t="shared" si="3"/>
        <v>8917</v>
      </c>
      <c r="S6" s="35">
        <f t="shared" si="3"/>
        <v>239.65</v>
      </c>
      <c r="T6" s="35">
        <f t="shared" si="3"/>
        <v>37.21</v>
      </c>
      <c r="U6" s="35">
        <f t="shared" si="3"/>
        <v>5070</v>
      </c>
      <c r="V6" s="35">
        <f t="shared" si="3"/>
        <v>0.84</v>
      </c>
      <c r="W6" s="35">
        <f t="shared" si="3"/>
        <v>6035.71</v>
      </c>
      <c r="X6" s="36">
        <f>IF(X7="",NA(),X7)</f>
        <v>126.39</v>
      </c>
      <c r="Y6" s="36">
        <f t="shared" ref="Y6:AG6" si="4">IF(Y7="",NA(),Y7)</f>
        <v>122.18</v>
      </c>
      <c r="Z6" s="36">
        <f t="shared" si="4"/>
        <v>112.91</v>
      </c>
      <c r="AA6" s="36">
        <f t="shared" si="4"/>
        <v>108.28</v>
      </c>
      <c r="AB6" s="36">
        <f t="shared" si="4"/>
        <v>112.47</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469.73</v>
      </c>
      <c r="AU6" s="36">
        <f t="shared" ref="AU6:BC6" si="6">IF(AU7="",NA(),AU7)</f>
        <v>593.87</v>
      </c>
      <c r="AV6" s="36">
        <f t="shared" si="6"/>
        <v>392.9</v>
      </c>
      <c r="AW6" s="36">
        <f t="shared" si="6"/>
        <v>677.15</v>
      </c>
      <c r="AX6" s="36">
        <f t="shared" si="6"/>
        <v>700.21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459.92</v>
      </c>
      <c r="BF6" s="36">
        <f t="shared" ref="BF6:BN6" si="7">IF(BF7="",NA(),BF7)</f>
        <v>432.4</v>
      </c>
      <c r="BG6" s="36">
        <f t="shared" si="7"/>
        <v>473.07</v>
      </c>
      <c r="BH6" s="36">
        <f t="shared" si="7"/>
        <v>486.09</v>
      </c>
      <c r="BI6" s="36">
        <f t="shared" si="7"/>
        <v>471.65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124.69</v>
      </c>
      <c r="BQ6" s="36">
        <f t="shared" ref="BQ6:BY6" si="8">IF(BQ7="",NA(),BQ7)</f>
        <v>120.27</v>
      </c>
      <c r="BR6" s="36">
        <f t="shared" si="8"/>
        <v>111.22</v>
      </c>
      <c r="BS6" s="36">
        <f t="shared" si="8"/>
        <v>106.75</v>
      </c>
      <c r="BT6" s="36">
        <f t="shared" si="8"/>
        <v>111.26</v>
      </c>
      <c r="BU6" s="36">
        <f t="shared" si="8"/>
        <v>92.76</v>
      </c>
      <c r="BV6" s="36">
        <f t="shared" si="8"/>
        <v>93.28</v>
      </c>
      <c r="BW6" s="36">
        <f t="shared" si="8"/>
        <v>87.51</v>
      </c>
      <c r="BX6" s="36">
        <f t="shared" si="8"/>
        <v>84.77</v>
      </c>
      <c r="BY6" s="36">
        <f t="shared" si="8"/>
        <v>87.11</v>
      </c>
      <c r="BZ6" s="35" t="str">
        <f>IF(BZ7="","",IF(BZ7="-","【-】","【"&amp;SUBSTITUTE(TEXT(BZ7,"#,##0.00"),"-","△")&amp;"】"))</f>
        <v>【103.24】</v>
      </c>
      <c r="CA6" s="36">
        <f>IF(CA7="",NA(),CA7)</f>
        <v>185</v>
      </c>
      <c r="CB6" s="36">
        <f t="shared" ref="CB6:CJ6" si="9">IF(CB7="",NA(),CB7)</f>
        <v>193.32</v>
      </c>
      <c r="CC6" s="36">
        <f t="shared" si="9"/>
        <v>207.97</v>
      </c>
      <c r="CD6" s="36">
        <f t="shared" si="9"/>
        <v>218.91</v>
      </c>
      <c r="CE6" s="36">
        <f t="shared" si="9"/>
        <v>209.95</v>
      </c>
      <c r="CF6" s="36">
        <f t="shared" si="9"/>
        <v>208.67</v>
      </c>
      <c r="CG6" s="36">
        <f t="shared" si="9"/>
        <v>208.29</v>
      </c>
      <c r="CH6" s="36">
        <f t="shared" si="9"/>
        <v>218.42</v>
      </c>
      <c r="CI6" s="36">
        <f t="shared" si="9"/>
        <v>227.27</v>
      </c>
      <c r="CJ6" s="36">
        <f t="shared" si="9"/>
        <v>223.98</v>
      </c>
      <c r="CK6" s="35" t="str">
        <f>IF(CK7="","",IF(CK7="-","【-】","【"&amp;SUBSTITUTE(TEXT(CK7,"#,##0.00"),"-","△")&amp;"】"))</f>
        <v>【168.38】</v>
      </c>
      <c r="CL6" s="36">
        <f>IF(CL7="",NA(),CL7)</f>
        <v>45.81</v>
      </c>
      <c r="CM6" s="36">
        <f t="shared" ref="CM6:CU6" si="10">IF(CM7="",NA(),CM7)</f>
        <v>47.58</v>
      </c>
      <c r="CN6" s="36">
        <f t="shared" si="10"/>
        <v>47.76</v>
      </c>
      <c r="CO6" s="36">
        <f t="shared" si="10"/>
        <v>46.55</v>
      </c>
      <c r="CP6" s="36">
        <f t="shared" si="10"/>
        <v>45.28</v>
      </c>
      <c r="CQ6" s="36">
        <f t="shared" si="10"/>
        <v>49.08</v>
      </c>
      <c r="CR6" s="36">
        <f t="shared" si="10"/>
        <v>49.32</v>
      </c>
      <c r="CS6" s="36">
        <f t="shared" si="10"/>
        <v>50.24</v>
      </c>
      <c r="CT6" s="36">
        <f t="shared" si="10"/>
        <v>50.29</v>
      </c>
      <c r="CU6" s="36">
        <f t="shared" si="10"/>
        <v>49.64</v>
      </c>
      <c r="CV6" s="35" t="str">
        <f>IF(CV7="","",IF(CV7="-","【-】","【"&amp;SUBSTITUTE(TEXT(CV7,"#,##0.00"),"-","△")&amp;"】"))</f>
        <v>【60.00】</v>
      </c>
      <c r="CW6" s="36">
        <f>IF(CW7="",NA(),CW7)</f>
        <v>84.5</v>
      </c>
      <c r="CX6" s="36">
        <f t="shared" ref="CX6:DF6" si="11">IF(CX7="",NA(),CX7)</f>
        <v>81.5</v>
      </c>
      <c r="CY6" s="36">
        <f t="shared" si="11"/>
        <v>81.3</v>
      </c>
      <c r="CZ6" s="36">
        <f t="shared" si="11"/>
        <v>81.5</v>
      </c>
      <c r="DA6" s="36">
        <f t="shared" si="11"/>
        <v>81.8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54.8</v>
      </c>
      <c r="DI6" s="36">
        <f t="shared" ref="DI6:DQ6" si="12">IF(DI7="",NA(),DI7)</f>
        <v>57.32</v>
      </c>
      <c r="DJ6" s="36">
        <f t="shared" si="12"/>
        <v>57.99</v>
      </c>
      <c r="DK6" s="36">
        <f t="shared" si="12"/>
        <v>58.03</v>
      </c>
      <c r="DL6" s="36">
        <f t="shared" si="12"/>
        <v>60.57</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6">
        <f t="shared" si="14"/>
        <v>1.86</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c r="A7" s="29"/>
      <c r="B7" s="38">
        <v>2019</v>
      </c>
      <c r="C7" s="38">
        <v>465259</v>
      </c>
      <c r="D7" s="38">
        <v>46</v>
      </c>
      <c r="E7" s="38">
        <v>1</v>
      </c>
      <c r="F7" s="38">
        <v>0</v>
      </c>
      <c r="G7" s="38">
        <v>1</v>
      </c>
      <c r="H7" s="38" t="s">
        <v>93</v>
      </c>
      <c r="I7" s="38" t="s">
        <v>94</v>
      </c>
      <c r="J7" s="38" t="s">
        <v>95</v>
      </c>
      <c r="K7" s="38" t="s">
        <v>96</v>
      </c>
      <c r="L7" s="38" t="s">
        <v>97</v>
      </c>
      <c r="M7" s="38" t="s">
        <v>98</v>
      </c>
      <c r="N7" s="39" t="s">
        <v>99</v>
      </c>
      <c r="O7" s="39">
        <v>43.45</v>
      </c>
      <c r="P7" s="39">
        <v>57.46</v>
      </c>
      <c r="Q7" s="39">
        <v>4202</v>
      </c>
      <c r="R7" s="39">
        <v>8917</v>
      </c>
      <c r="S7" s="39">
        <v>239.65</v>
      </c>
      <c r="T7" s="39">
        <v>37.21</v>
      </c>
      <c r="U7" s="39">
        <v>5070</v>
      </c>
      <c r="V7" s="39">
        <v>0.84</v>
      </c>
      <c r="W7" s="39">
        <v>6035.71</v>
      </c>
      <c r="X7" s="39">
        <v>126.39</v>
      </c>
      <c r="Y7" s="39">
        <v>122.18</v>
      </c>
      <c r="Z7" s="39">
        <v>112.91</v>
      </c>
      <c r="AA7" s="39">
        <v>108.28</v>
      </c>
      <c r="AB7" s="39">
        <v>112.47</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469.73</v>
      </c>
      <c r="AU7" s="39">
        <v>593.87</v>
      </c>
      <c r="AV7" s="39">
        <v>392.9</v>
      </c>
      <c r="AW7" s="39">
        <v>677.15</v>
      </c>
      <c r="AX7" s="39">
        <v>700.21</v>
      </c>
      <c r="AY7" s="39">
        <v>416.14</v>
      </c>
      <c r="AZ7" s="39">
        <v>371.89</v>
      </c>
      <c r="BA7" s="39">
        <v>293.23</v>
      </c>
      <c r="BB7" s="39">
        <v>300.14</v>
      </c>
      <c r="BC7" s="39">
        <v>301.04000000000002</v>
      </c>
      <c r="BD7" s="39">
        <v>264.97000000000003</v>
      </c>
      <c r="BE7" s="39">
        <v>459.92</v>
      </c>
      <c r="BF7" s="39">
        <v>432.4</v>
      </c>
      <c r="BG7" s="39">
        <v>473.07</v>
      </c>
      <c r="BH7" s="39">
        <v>486.09</v>
      </c>
      <c r="BI7" s="39">
        <v>471.65</v>
      </c>
      <c r="BJ7" s="39">
        <v>487.22</v>
      </c>
      <c r="BK7" s="39">
        <v>483.11</v>
      </c>
      <c r="BL7" s="39">
        <v>542.29999999999995</v>
      </c>
      <c r="BM7" s="39">
        <v>566.65</v>
      </c>
      <c r="BN7" s="39">
        <v>551.62</v>
      </c>
      <c r="BO7" s="39">
        <v>266.61</v>
      </c>
      <c r="BP7" s="39">
        <v>124.69</v>
      </c>
      <c r="BQ7" s="39">
        <v>120.27</v>
      </c>
      <c r="BR7" s="39">
        <v>111.22</v>
      </c>
      <c r="BS7" s="39">
        <v>106.75</v>
      </c>
      <c r="BT7" s="39">
        <v>111.26</v>
      </c>
      <c r="BU7" s="39">
        <v>92.76</v>
      </c>
      <c r="BV7" s="39">
        <v>93.28</v>
      </c>
      <c r="BW7" s="39">
        <v>87.51</v>
      </c>
      <c r="BX7" s="39">
        <v>84.77</v>
      </c>
      <c r="BY7" s="39">
        <v>87.11</v>
      </c>
      <c r="BZ7" s="39">
        <v>103.24</v>
      </c>
      <c r="CA7" s="39">
        <v>185</v>
      </c>
      <c r="CB7" s="39">
        <v>193.32</v>
      </c>
      <c r="CC7" s="39">
        <v>207.97</v>
      </c>
      <c r="CD7" s="39">
        <v>218.91</v>
      </c>
      <c r="CE7" s="39">
        <v>209.95</v>
      </c>
      <c r="CF7" s="39">
        <v>208.67</v>
      </c>
      <c r="CG7" s="39">
        <v>208.29</v>
      </c>
      <c r="CH7" s="39">
        <v>218.42</v>
      </c>
      <c r="CI7" s="39">
        <v>227.27</v>
      </c>
      <c r="CJ7" s="39">
        <v>223.98</v>
      </c>
      <c r="CK7" s="39">
        <v>168.38</v>
      </c>
      <c r="CL7" s="39">
        <v>45.81</v>
      </c>
      <c r="CM7" s="39">
        <v>47.58</v>
      </c>
      <c r="CN7" s="39">
        <v>47.76</v>
      </c>
      <c r="CO7" s="39">
        <v>46.55</v>
      </c>
      <c r="CP7" s="39">
        <v>45.28</v>
      </c>
      <c r="CQ7" s="39">
        <v>49.08</v>
      </c>
      <c r="CR7" s="39">
        <v>49.32</v>
      </c>
      <c r="CS7" s="39">
        <v>50.24</v>
      </c>
      <c r="CT7" s="39">
        <v>50.29</v>
      </c>
      <c r="CU7" s="39">
        <v>49.64</v>
      </c>
      <c r="CV7" s="39">
        <v>60</v>
      </c>
      <c r="CW7" s="39">
        <v>84.5</v>
      </c>
      <c r="CX7" s="39">
        <v>81.5</v>
      </c>
      <c r="CY7" s="39">
        <v>81.3</v>
      </c>
      <c r="CZ7" s="39">
        <v>81.5</v>
      </c>
      <c r="DA7" s="39">
        <v>81.8</v>
      </c>
      <c r="DB7" s="39">
        <v>79.3</v>
      </c>
      <c r="DC7" s="39">
        <v>79.34</v>
      </c>
      <c r="DD7" s="39">
        <v>78.650000000000006</v>
      </c>
      <c r="DE7" s="39">
        <v>77.73</v>
      </c>
      <c r="DF7" s="39">
        <v>78.09</v>
      </c>
      <c r="DG7" s="39">
        <v>89.8</v>
      </c>
      <c r="DH7" s="39">
        <v>54.8</v>
      </c>
      <c r="DI7" s="39">
        <v>57.32</v>
      </c>
      <c r="DJ7" s="39">
        <v>57.99</v>
      </c>
      <c r="DK7" s="39">
        <v>58.03</v>
      </c>
      <c r="DL7" s="39">
        <v>60.57</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1.86</v>
      </c>
      <c r="EH7" s="39">
        <v>0</v>
      </c>
      <c r="EI7" s="39">
        <v>0.65</v>
      </c>
      <c r="EJ7" s="39">
        <v>0.46</v>
      </c>
      <c r="EK7" s="39">
        <v>0.44</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2021-01-29T04:58:38Z</cp:lastPrinted>
  <dcterms:created xsi:type="dcterms:W3CDTF">2020-12-04T02:17:03Z</dcterms:created>
  <dcterms:modified xsi:type="dcterms:W3CDTF">2021-01-29T04:58:39Z</dcterms:modified>
  <cp:category/>
</cp:coreProperties>
</file>