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5 瀬戸内町【済】\"/>
    </mc:Choice>
  </mc:AlternateContent>
  <workbookProtection workbookAlgorithmName="SHA-512" workbookHashValue="1QhIMQhUeDo/wy7hG64KR30tbTt+2yn05/am8pT91cyoid9SQtlILMfRI7a6HWtClI8a2pjv2nNQn/YOpSUwFw==" workbookSaltValue="YfqWH3WQcxiEuRCQ6cbdhQ==" workbookSpinCount="100000" lockStructure="1"/>
  <bookViews>
    <workbookView xWindow="0" yWindow="0" windowWidth="12660" windowHeight="70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<sst xmlns="http://schemas.openxmlformats.org/spreadsheetml/2006/main" count="236" uniqueCount="116">
  <si>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</si>
  <si>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</si>
  <si>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</si>
  <si>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</si>
  <si>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</si>
  <si>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</si>
  <si>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</si>
  <si>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</si>
  <si>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</si>
  <si>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</si>
  <si>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</si>
  <si>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</si>
  <si>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</si>
  <si>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</si>
  <si>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</si>
  <si>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</si>
  <si>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</si>
  <si>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</si>
  <si>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</si>
  <si>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</si>
  <si>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</si>
  <si>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</si>
  <si>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</si>
  <si>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</si>
  <si>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</si>
  <si>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</si>
  <si>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</si>
  <si>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</si>
  <si>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</si>
  <si>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</si>
  <si>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</si>
  <si>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</si>
  <si>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</si>
  <si>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</si>
  <si>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</si>
  <si>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</si>
  <si>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</si>
  <si>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</si>
  <si>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</si>
  <si>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</si>
  <si>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</si>
  <si>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</si>
  <si>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</si>
  <si>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</si>
  <si>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</si>
  <si>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</si>
  <si>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</si>
  <si>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</si>
  <si>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</si>
  <si>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</si>
  <si>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</si>
  <si>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</si>
  <si>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</si>
  <si>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</si>
  <si>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</si>
  <si>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</si>
  <si>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</si>
  <si>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</si>
  <si>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</si>
  <si>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</si>
  <si>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</si>
  <si>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</si>
  <si>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</si>
  <si>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</si>
  <si>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</si>
  <si>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</si>
  <si>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</si>
  <si>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</si>
  <si>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</si>
  <si>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</si>
  <si>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</si>
  <si>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</si>
  <si>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</si>
  <si>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</si>
  <si>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</si>
  <si>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</si>
  <si>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</si>
  <si>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</si>
  <si>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</si>
  <si>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</si>
  <si>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</si>
  <si>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</si>
  <si>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</si>
  <si>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</si>
  <si>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</si>
  <si>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</si>
  <si>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</si>
  <si>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</si>
  <si>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</si>
  <si>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</si>
  <si>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</si>
  <si>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</si>
  <si>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</si>
  <si>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</si>
  <si>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</si>
  <si>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</si>
  <si>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鹿児島県　瀬戸内町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</si>
  <si>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</si>
  <si>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</si>
  <si>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</si>
  <si>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</si>
  <si>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</si>
  <si>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</si>
  <si>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</si>
  <si>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</si>
  <si>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</si>
  <si>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</si>
  <si>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</si>
  <si>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</si>
  <si>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</si>
  <si>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</si>
  <si>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</si>
  <si>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</si>
  <si>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平成30年度に自衛隊宿舎建設に伴い第1中継ポンプ制御盤とポンプの更新を行い、集排施設処理場においても高圧引込線を同時に更新した。　　　　　　　令和2年度より機能強化事業を令和5年度まで実施していく予定である。</t>
    <rPh sb="0" eb="2">
      <t>ヘイセイ</t>
    </rPh>
    <rPh sb="4" eb="6">
      <t>ネンド</t>
    </rPh>
    <rPh sb="7" eb="10">
      <t>ジエイタイ</t>
    </rPh>
    <rPh sb="10" eb="12">
      <t>シュクシャ</t>
    </rPh>
    <rPh sb="12" eb="14">
      <t>ケンセツ</t>
    </rPh>
    <rPh sb="15" eb="16">
      <t>トモナ</t>
    </rPh>
    <rPh sb="17" eb="18">
      <t>ダイ</t>
    </rPh>
    <rPh sb="19" eb="21">
      <t>チュウケイ</t>
    </rPh>
    <rPh sb="24" eb="27">
      <t>セイギョバン</t>
    </rPh>
    <rPh sb="32" eb="34">
      <t>コウシン</t>
    </rPh>
    <rPh sb="35" eb="36">
      <t>オコナ</t>
    </rPh>
    <rPh sb="38" eb="42">
      <t>シュウハイシセツ</t>
    </rPh>
    <rPh sb="42" eb="45">
      <t>ショリジョウ</t>
    </rPh>
    <rPh sb="50" eb="52">
      <t>コウアツ</t>
    </rPh>
    <rPh sb="52" eb="54">
      <t>ヒキコミ</t>
    </rPh>
    <rPh sb="54" eb="55">
      <t>セン</t>
    </rPh>
    <rPh sb="56" eb="58">
      <t>ドウジ</t>
    </rPh>
    <rPh sb="59" eb="61">
      <t>コウシン</t>
    </rPh>
    <rPh sb="71" eb="73">
      <t>レイワ</t>
    </rPh>
    <rPh sb="74" eb="76">
      <t>ネンド</t>
    </rPh>
    <rPh sb="78" eb="82">
      <t>キノウキョウカ</t>
    </rPh>
    <rPh sb="82" eb="84">
      <t>ジギョウ</t>
    </rPh>
    <rPh sb="85" eb="87">
      <t>レイワ</t>
    </rPh>
    <rPh sb="88" eb="90">
      <t>ネンド</t>
    </rPh>
    <rPh sb="92" eb="94">
      <t>ジッシ</t>
    </rPh>
    <rPh sb="98" eb="100">
      <t>ヨテイ</t>
    </rPh>
    <phoneticPr fontId="1"/>
  </si>
  <si>
    <t>令和元年度より自衛隊員宿舎入居による人口増加で使用料収入も大きく増額したため、経費回収率が全国平均値を大幅に上回っている。しかしながら、各種施設の老朽化が著しいため、早急な対応を進めていきたい。また、確実な料金収入の確保に取組みながらコスト削減を行い、経営の安定と促進を図っていきたい。</t>
    <rPh sb="0" eb="2">
      <t>レイワ</t>
    </rPh>
    <rPh sb="2" eb="4">
      <t>ガンネン</t>
    </rPh>
    <rPh sb="4" eb="5">
      <t>ド</t>
    </rPh>
    <rPh sb="7" eb="10">
      <t>ジエイタイ</t>
    </rPh>
    <rPh sb="10" eb="11">
      <t>イン</t>
    </rPh>
    <rPh sb="11" eb="13">
      <t>シュクシャ</t>
    </rPh>
    <rPh sb="13" eb="15">
      <t>ニュウキョ</t>
    </rPh>
    <rPh sb="18" eb="20">
      <t>ジンコウ</t>
    </rPh>
    <rPh sb="20" eb="22">
      <t>ゾウカ</t>
    </rPh>
    <rPh sb="23" eb="26">
      <t>シヨウリョウ</t>
    </rPh>
    <rPh sb="26" eb="28">
      <t>シュウニュウ</t>
    </rPh>
    <rPh sb="29" eb="30">
      <t>オオ</t>
    </rPh>
    <rPh sb="32" eb="34">
      <t>ゾウガク</t>
    </rPh>
    <rPh sb="39" eb="41">
      <t>ケイヒ</t>
    </rPh>
    <rPh sb="41" eb="43">
      <t>カイシュウ</t>
    </rPh>
    <rPh sb="43" eb="44">
      <t>リツ</t>
    </rPh>
    <rPh sb="45" eb="47">
      <t>ゼンコク</t>
    </rPh>
    <rPh sb="47" eb="50">
      <t>ヘイキンチ</t>
    </rPh>
    <rPh sb="51" eb="53">
      <t>オオハバ</t>
    </rPh>
    <rPh sb="54" eb="55">
      <t>ウエ</t>
    </rPh>
    <rPh sb="55" eb="56">
      <t>マワ</t>
    </rPh>
    <rPh sb="68" eb="70">
      <t>カクシュ</t>
    </rPh>
    <rPh sb="70" eb="72">
      <t>シセツ</t>
    </rPh>
    <rPh sb="73" eb="76">
      <t>ロウキュウカ</t>
    </rPh>
    <rPh sb="77" eb="78">
      <t>イチジル</t>
    </rPh>
    <rPh sb="83" eb="85">
      <t>サッキュウ</t>
    </rPh>
    <rPh sb="86" eb="88">
      <t>タイオウ</t>
    </rPh>
    <rPh sb="89" eb="90">
      <t>スス</t>
    </rPh>
    <rPh sb="100" eb="102">
      <t>カクジツ</t>
    </rPh>
    <rPh sb="103" eb="105">
      <t>リョウキン</t>
    </rPh>
    <rPh sb="105" eb="107">
      <t>シュウニュウ</t>
    </rPh>
    <rPh sb="108" eb="110">
      <t>カクホ</t>
    </rPh>
    <rPh sb="111" eb="113">
      <t>トリクミ</t>
    </rPh>
    <rPh sb="120" eb="122">
      <t>サクゲン</t>
    </rPh>
    <rPh sb="123" eb="124">
      <t>オコナ</t>
    </rPh>
    <rPh sb="126" eb="128">
      <t>ケイエイ</t>
    </rPh>
    <rPh sb="129" eb="131">
      <t>アンテイ</t>
    </rPh>
    <rPh sb="132" eb="134">
      <t>ソクシン</t>
    </rPh>
    <rPh sb="135" eb="136">
      <t>ハカ</t>
    </rPh>
    <phoneticPr fontId="1"/>
  </si>
  <si>
    <t>①収益的収支比率は、平成26年度以降は一般会計からの補填を行い繰入金により、収支の安定を保ってきている。　　　　　　　　　　　　　　　　　　　⑤経費回収率は、令和元年度において自衛隊宿舎入居に伴い大幅な使用料収入の増となった。また大きな修繕等がなかった為、全国平均値を大幅に上回っている。　　　　　　　　　　　　　　　　　　　　　　⑥汚水処理原価は、平成30年度に老朽化及び台風被害で修復、改善を行ったため、令和元年度においては大きく修繕料が減少した。　　　　　　　　　　　⑦施設利用率は、平成30年度までは平均値を下回っていたが、令和元年度において自衛隊宿舎入居に伴い平均値を上回っている。　　　　　　　　　　　　⑧水洗化率においては、自衛隊職員の転入により人口は増加したが、水洗個数は宿舎単位で計上することを受けて水洗化率は全国平均値には満たっていない。昔からある木造平屋建ての家が多くあり、中でも高齢世帯の一人暮らしは継続的な維持管理が困難な為高齢者による新規加入が見込めない。対策としてＩターン者等の新規加入の促進を図っている。</t>
    <rPh sb="1" eb="3">
      <t>シュウエキ</t>
    </rPh>
    <rPh sb="3" eb="4">
      <t>テキ</t>
    </rPh>
    <rPh sb="4" eb="6">
      <t>シュウシ</t>
    </rPh>
    <rPh sb="6" eb="8">
      <t>ヒリツ</t>
    </rPh>
    <rPh sb="10" eb="12">
      <t>ヘイセイ</t>
    </rPh>
    <rPh sb="14" eb="16">
      <t>ネンド</t>
    </rPh>
    <rPh sb="16" eb="18">
      <t>イコウ</t>
    </rPh>
    <rPh sb="19" eb="21">
      <t>イッパン</t>
    </rPh>
    <rPh sb="21" eb="23">
      <t>カイケイ</t>
    </rPh>
    <rPh sb="26" eb="28">
      <t>ホテン</t>
    </rPh>
    <rPh sb="29" eb="30">
      <t>オコナ</t>
    </rPh>
    <rPh sb="31" eb="33">
      <t>クリイレ</t>
    </rPh>
    <rPh sb="33" eb="34">
      <t>キン</t>
    </rPh>
    <rPh sb="38" eb="40">
      <t>シュウシ</t>
    </rPh>
    <rPh sb="41" eb="43">
      <t>アンテイ</t>
    </rPh>
    <rPh sb="44" eb="45">
      <t>タモ</t>
    </rPh>
    <rPh sb="72" eb="74">
      <t>ケイヒ</t>
    </rPh>
    <rPh sb="74" eb="76">
      <t>カイシュウ</t>
    </rPh>
    <rPh sb="76" eb="77">
      <t>リツ</t>
    </rPh>
    <rPh sb="79" eb="81">
      <t>レイワ</t>
    </rPh>
    <rPh sb="81" eb="82">
      <t>ハジメ</t>
    </rPh>
    <rPh sb="82" eb="84">
      <t>ネンド</t>
    </rPh>
    <rPh sb="88" eb="91">
      <t>ジエイタイ</t>
    </rPh>
    <rPh sb="91" eb="93">
      <t>シュクシャ</t>
    </rPh>
    <rPh sb="93" eb="95">
      <t>ニュウキョ</t>
    </rPh>
    <rPh sb="96" eb="97">
      <t>トモナ</t>
    </rPh>
    <rPh sb="98" eb="100">
      <t>オオハバ</t>
    </rPh>
    <rPh sb="101" eb="104">
      <t>シヨウリョウ</t>
    </rPh>
    <rPh sb="104" eb="106">
      <t>シュウニュウ</t>
    </rPh>
    <rPh sb="107" eb="108">
      <t>ゾウ</t>
    </rPh>
    <rPh sb="115" eb="116">
      <t>オオ</t>
    </rPh>
    <rPh sb="118" eb="120">
      <t>シュウゼン</t>
    </rPh>
    <rPh sb="120" eb="121">
      <t>トウ</t>
    </rPh>
    <rPh sb="126" eb="127">
      <t>タメ</t>
    </rPh>
    <rPh sb="128" eb="130">
      <t>ゼンコク</t>
    </rPh>
    <rPh sb="130" eb="133">
      <t>ヘイキンチ</t>
    </rPh>
    <rPh sb="134" eb="136">
      <t>オオハバ</t>
    </rPh>
    <rPh sb="137" eb="138">
      <t>ウエ</t>
    </rPh>
    <rPh sb="138" eb="139">
      <t>マワ</t>
    </rPh>
    <rPh sb="167" eb="169">
      <t>オスイ</t>
    </rPh>
    <rPh sb="169" eb="171">
      <t>ショリ</t>
    </rPh>
    <rPh sb="171" eb="173">
      <t>ゲンカ</t>
    </rPh>
    <rPh sb="175" eb="177">
      <t>ヘイセイ</t>
    </rPh>
    <rPh sb="179" eb="181">
      <t>ネンド</t>
    </rPh>
    <rPh sb="182" eb="185">
      <t>ロウキュウカ</t>
    </rPh>
    <rPh sb="185" eb="186">
      <t>オヨ</t>
    </rPh>
    <rPh sb="187" eb="189">
      <t>タイフウ</t>
    </rPh>
    <rPh sb="189" eb="191">
      <t>ヒガイ</t>
    </rPh>
    <rPh sb="192" eb="194">
      <t>シュウフク</t>
    </rPh>
    <rPh sb="195" eb="197">
      <t>カイゼン</t>
    </rPh>
    <rPh sb="198" eb="199">
      <t>オコナ</t>
    </rPh>
    <rPh sb="204" eb="206">
      <t>レイワ</t>
    </rPh>
    <rPh sb="206" eb="208">
      <t>ガンネン</t>
    </rPh>
    <rPh sb="208" eb="209">
      <t>ド</t>
    </rPh>
    <rPh sb="214" eb="215">
      <t>オオ</t>
    </rPh>
    <rPh sb="217" eb="219">
      <t>シュウゼン</t>
    </rPh>
    <rPh sb="219" eb="220">
      <t>リョウ</t>
    </rPh>
    <rPh sb="221" eb="223">
      <t>ゲンショウ</t>
    </rPh>
    <rPh sb="238" eb="240">
      <t>シセツ</t>
    </rPh>
    <rPh sb="240" eb="242">
      <t>リヨウ</t>
    </rPh>
    <rPh sb="242" eb="243">
      <t>リツ</t>
    </rPh>
    <rPh sb="245" eb="247">
      <t>ヘイセイ</t>
    </rPh>
    <rPh sb="249" eb="251">
      <t>ネンド</t>
    </rPh>
    <rPh sb="254" eb="257">
      <t>ヘイキンチ</t>
    </rPh>
    <rPh sb="258" eb="259">
      <t>シタ</t>
    </rPh>
    <rPh sb="259" eb="260">
      <t>マワ</t>
    </rPh>
    <rPh sb="266" eb="268">
      <t>レイワ</t>
    </rPh>
    <rPh sb="268" eb="270">
      <t>ガンネン</t>
    </rPh>
    <rPh sb="270" eb="271">
      <t>ド</t>
    </rPh>
    <rPh sb="275" eb="278">
      <t>ジエイタイ</t>
    </rPh>
    <rPh sb="278" eb="280">
      <t>シュクシャ</t>
    </rPh>
    <rPh sb="280" eb="282">
      <t>ニュウキョ</t>
    </rPh>
    <rPh sb="283" eb="284">
      <t>トモナ</t>
    </rPh>
    <rPh sb="285" eb="288">
      <t>ヘイキンチ</t>
    </rPh>
    <rPh sb="289" eb="290">
      <t>ウエ</t>
    </rPh>
    <rPh sb="290" eb="291">
      <t>マワ</t>
    </rPh>
    <rPh sb="309" eb="312">
      <t>スイセンカ</t>
    </rPh>
    <rPh sb="312" eb="313">
      <t>リツ</t>
    </rPh>
    <rPh sb="319" eb="322">
      <t>ジエイタイ</t>
    </rPh>
    <rPh sb="322" eb="324">
      <t>ショクイン</t>
    </rPh>
    <rPh sb="325" eb="327">
      <t>テンニュウ</t>
    </rPh>
    <rPh sb="330" eb="332">
      <t>ジンコウ</t>
    </rPh>
    <rPh sb="333" eb="335">
      <t>ゾウカ</t>
    </rPh>
    <rPh sb="339" eb="341">
      <t>スイセン</t>
    </rPh>
    <rPh sb="341" eb="343">
      <t>コスウ</t>
    </rPh>
    <rPh sb="344" eb="346">
      <t>シュクシャ</t>
    </rPh>
    <rPh sb="346" eb="348">
      <t>タンイ</t>
    </rPh>
    <rPh sb="349" eb="351">
      <t>ケイジョウ</t>
    </rPh>
    <rPh sb="356" eb="357">
      <t>ウ</t>
    </rPh>
    <rPh sb="359" eb="362">
      <t>スイセンカ</t>
    </rPh>
    <rPh sb="362" eb="363">
      <t>リツ</t>
    </rPh>
    <rPh sb="364" eb="366">
      <t>ゼンコク</t>
    </rPh>
    <rPh sb="366" eb="369">
      <t>ヘイキンチ</t>
    </rPh>
    <rPh sb="371" eb="372">
      <t>ミ</t>
    </rPh>
    <rPh sb="379" eb="380">
      <t>ムカシ</t>
    </rPh>
    <rPh sb="384" eb="386">
      <t>モクゾウ</t>
    </rPh>
    <rPh sb="386" eb="388">
      <t>ヒラヤ</t>
    </rPh>
    <rPh sb="388" eb="389">
      <t>タ</t>
    </rPh>
    <rPh sb="391" eb="392">
      <t>イエ</t>
    </rPh>
    <rPh sb="393" eb="394">
      <t>オオ</t>
    </rPh>
    <rPh sb="398" eb="399">
      <t>ナカ</t>
    </rPh>
    <rPh sb="401" eb="403">
      <t>コウレイ</t>
    </rPh>
    <rPh sb="403" eb="405">
      <t>セタイ</t>
    </rPh>
    <rPh sb="406" eb="408">
      <t>ヒトリ</t>
    </rPh>
    <rPh sb="408" eb="409">
      <t>グ</t>
    </rPh>
    <rPh sb="412" eb="415">
      <t>ケイゾクテキ</t>
    </rPh>
    <rPh sb="416" eb="418">
      <t>イジ</t>
    </rPh>
    <rPh sb="418" eb="420">
      <t>カンリ</t>
    </rPh>
    <rPh sb="421" eb="423">
      <t>コンナン</t>
    </rPh>
    <rPh sb="424" eb="425">
      <t>タメ</t>
    </rPh>
    <rPh sb="425" eb="428">
      <t>コウレイシャ</t>
    </rPh>
    <rPh sb="431" eb="433">
      <t>シンキ</t>
    </rPh>
    <rPh sb="433" eb="435">
      <t>カニュウ</t>
    </rPh>
    <rPh sb="436" eb="438">
      <t>ミコ</t>
    </rPh>
    <rPh sb="442" eb="444">
      <t>タイサク</t>
    </rPh>
    <rPh sb="451" eb="452">
      <t>シャ</t>
    </rPh>
    <rPh sb="452" eb="453">
      <t>トウ</t>
    </rPh>
    <rPh sb="454" eb="456">
      <t>シンキ</t>
    </rPh>
    <rPh sb="456" eb="458">
      <t>カニュウ</t>
    </rPh>
    <rPh sb="459" eb="461">
      <t>ソクシン</t>
    </rPh>
    <rPh sb="462" eb="463">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</si>
</sst>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2.8</c:v>
                </c:pt>
                <c:pt idx="4">
                  <c:v>0</c:v>
                </c:pt>
              </c:numCache>
            </c:numRef>
          </c:val>
          <c:extLst>
            <c:ext xmlns:c16="http://schemas.microsoft.com/office/drawing/2014/chart" uri="{C3380CC4-5D6E-409C-BE32-E72D297353CC}">
              <c16:uniqueId val="{00000000-8981-49E1-ACC7-9BD0D0DCAB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8981-49E1-ACC7-9BD0D0DCAB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40.520000000000003</c:v>
                </c:pt>
                <c:pt idx="1">
                  <c:v>38.880000000000003</c:v>
                </c:pt>
                <c:pt idx="2">
                  <c:v>39.58</c:v>
                </c:pt>
                <c:pt idx="3">
                  <c:v>42.86</c:v>
                </c:pt>
                <c:pt idx="4">
                  <c:v>54.33</c:v>
                </c:pt>
              </c:numCache>
            </c:numRef>
          </c:val>
          <c:extLst>
            <c:ext xmlns:c16="http://schemas.microsoft.com/office/drawing/2014/chart" uri="{C3380CC4-5D6E-409C-BE32-E72D297353CC}">
              <c16:uniqueId val="{00000000-BBF3-4F3D-9DF9-6F9C6A9708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BBF3-4F3D-9DF9-6F9C6A9708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74.8</c:v>
                </c:pt>
                <c:pt idx="1">
                  <c:v>81.78</c:v>
                </c:pt>
                <c:pt idx="2">
                  <c:v>64.760000000000005</c:v>
                </c:pt>
                <c:pt idx="3">
                  <c:v>49.8</c:v>
                </c:pt>
                <c:pt idx="4">
                  <c:v>58.79</c:v>
                </c:pt>
              </c:numCache>
            </c:numRef>
          </c:val>
          <c:extLst>
            <c:ext xmlns:c16="http://schemas.microsoft.com/office/drawing/2014/chart" uri="{C3380CC4-5D6E-409C-BE32-E72D297353CC}">
              <c16:uniqueId val="{00000000-4550-4D9C-A118-E5C6799B79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4550-4D9C-A118-E5C6799B79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101.54</c:v>
                </c:pt>
                <c:pt idx="1">
                  <c:v>101.15</c:v>
                </c:pt>
                <c:pt idx="2">
                  <c:v>159.47</c:v>
                </c:pt>
                <c:pt idx="3">
                  <c:v>100</c:v>
                </c:pt>
                <c:pt idx="4">
                  <c:v>100</c:v>
                </c:pt>
              </c:numCache>
            </c:numRef>
          </c:val>
          <c:extLst>
            <c:ext xmlns:c16="http://schemas.microsoft.com/office/drawing/2014/chart" uri="{C3380CC4-5D6E-409C-BE32-E72D297353CC}">
              <c16:uniqueId val="{00000000-0B4E-4F3C-8474-9502CB3EFE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E-4F3C-8474-9502CB3EFE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1-41F1-98C7-318D786551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1-41F1-98C7-318D786551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F-4798-82F7-DF1089050D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F-4798-82F7-DF1089050D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E8-45FA-A8B1-F46A6A27E1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E8-45FA-A8B1-F46A6A27E1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BF-42B6-999C-C3C0AF3BCE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BF-42B6-999C-C3C0AF3BCE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4A-4876-869D-3BEE007CAA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BB4A-4876-869D-3BEE007CAA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56.26</c:v>
                </c:pt>
                <c:pt idx="1">
                  <c:v>69.930000000000007</c:v>
                </c:pt>
                <c:pt idx="2">
                  <c:v>54.24</c:v>
                </c:pt>
                <c:pt idx="3">
                  <c:v>41.09</c:v>
                </c:pt>
                <c:pt idx="4">
                  <c:v>94.59</c:v>
                </c:pt>
              </c:numCache>
            </c:numRef>
          </c:val>
          <c:extLst>
            <c:ext xmlns:c16="http://schemas.microsoft.com/office/drawing/2014/chart" uri="{C3380CC4-5D6E-409C-BE32-E72D297353CC}">
              <c16:uniqueId val="{00000000-A7F3-48C8-8C5A-6FC88CA5DAB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A7F3-48C8-8C5A-6FC88CA5DAB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192.55</c:v>
                </c:pt>
                <c:pt idx="1">
                  <c:v>159.41</c:v>
                </c:pt>
                <c:pt idx="2">
                  <c:v>217.68</c:v>
                </c:pt>
                <c:pt idx="3">
                  <c:v>298.55</c:v>
                </c:pt>
                <c:pt idx="4">
                  <c:v>125.35</c:v>
                </c:pt>
              </c:numCache>
            </c:numRef>
          </c:val>
          <c:extLst>
            <c:ext xmlns:c16="http://schemas.microsoft.com/office/drawing/2014/chart" uri="{C3380CC4-5D6E-409C-BE32-E72D297353CC}">
              <c16:uniqueId val="{00000000-85E2-401D-9B0A-6AE8C63AC5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85E2-401D-9B0A-6AE8C63AC5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鹿児島県　瀬戸内町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8</v>
      </c>
      <c r="AE7" s="44"/>
      <c r="AF7" s="44"/>
      <c r="AG7" s="44"/>
      <c r="AH7" s="44"/>
      <c r="AI7" s="44"/>
      <c r="AJ7" s="44"/>
      <c r="AK7" s="3"/>
      <c r="AL7" s="44" t="s">
        <v>16</v>
      </c>
      <c r="AM7" s="44"/>
      <c r="AN7" s="44"/>
      <c r="AO7" s="44"/>
      <c r="AP7" s="44"/>
      <c r="AQ7" s="44"/>
      <c r="AR7" s="44"/>
      <c r="AS7" s="44"/>
      <c r="AT7" s="44" t="s">
        <v>10</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8917</v>
      </c>
      <c r="AM8" s="47"/>
      <c r="AN8" s="47"/>
      <c r="AO8" s="47"/>
      <c r="AP8" s="47"/>
      <c r="AQ8" s="47"/>
      <c r="AR8" s="47"/>
      <c r="AS8" s="47"/>
      <c r="AT8" s="48">
        <f>データ!T6</f>
        <v>239.65</v>
      </c>
      <c r="AU8" s="48"/>
      <c r="AV8" s="48"/>
      <c r="AW8" s="48"/>
      <c r="AX8" s="48"/>
      <c r="AY8" s="48"/>
      <c r="AZ8" s="48"/>
      <c r="BA8" s="48"/>
      <c r="BB8" s="48">
        <f>データ!U6</f>
        <v>37.21</v>
      </c>
      <c r="BC8" s="48"/>
      <c r="BD8" s="48"/>
      <c r="BE8" s="48"/>
      <c r="BF8" s="48"/>
      <c r="BG8" s="48"/>
      <c r="BH8" s="48"/>
      <c r="BI8" s="48"/>
      <c r="BJ8" s="3"/>
      <c r="BK8" s="3"/>
      <c r="BL8" s="50" t="s">
        <v>15</v>
      </c>
      <c r="BM8" s="51"/>
      <c r="BN8" s="17" t="s">
        <v>20</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21</v>
      </c>
      <c r="J9" s="44"/>
      <c r="K9" s="44"/>
      <c r="L9" s="44"/>
      <c r="M9" s="44"/>
      <c r="N9" s="44"/>
      <c r="O9" s="44"/>
      <c r="P9" s="44" t="s">
        <v>23</v>
      </c>
      <c r="Q9" s="44"/>
      <c r="R9" s="44"/>
      <c r="S9" s="44"/>
      <c r="T9" s="44"/>
      <c r="U9" s="44"/>
      <c r="V9" s="44"/>
      <c r="W9" s="44" t="s">
        <v>26</v>
      </c>
      <c r="X9" s="44"/>
      <c r="Y9" s="44"/>
      <c r="Z9" s="44"/>
      <c r="AA9" s="44"/>
      <c r="AB9" s="44"/>
      <c r="AC9" s="44"/>
      <c r="AD9" s="44" t="s">
        <v>0</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30</v>
      </c>
      <c r="BC9" s="44"/>
      <c r="BD9" s="44"/>
      <c r="BE9" s="44"/>
      <c r="BF9" s="44"/>
      <c r="BG9" s="44"/>
      <c r="BH9" s="44"/>
      <c r="BI9" s="44"/>
      <c r="BJ9" s="3"/>
      <c r="BK9" s="3"/>
      <c r="BL9" s="52" t="s">
        <v>33</v>
      </c>
      <c r="BM9" s="53"/>
      <c r="BN9" s="18" t="s">
        <v>34</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8.77</v>
      </c>
      <c r="Q10" s="48"/>
      <c r="R10" s="48"/>
      <c r="S10" s="48"/>
      <c r="T10" s="48"/>
      <c r="U10" s="48"/>
      <c r="V10" s="48"/>
      <c r="W10" s="48">
        <f>データ!Q6</f>
        <v>100</v>
      </c>
      <c r="X10" s="48"/>
      <c r="Y10" s="48"/>
      <c r="Z10" s="48"/>
      <c r="AA10" s="48"/>
      <c r="AB10" s="48"/>
      <c r="AC10" s="48"/>
      <c r="AD10" s="47">
        <f>データ!R6</f>
        <v>2808</v>
      </c>
      <c r="AE10" s="47"/>
      <c r="AF10" s="47"/>
      <c r="AG10" s="47"/>
      <c r="AH10" s="47"/>
      <c r="AI10" s="47"/>
      <c r="AJ10" s="47"/>
      <c r="AK10" s="2"/>
      <c r="AL10" s="47">
        <f>データ!V6</f>
        <v>774</v>
      </c>
      <c r="AM10" s="47"/>
      <c r="AN10" s="47"/>
      <c r="AO10" s="47"/>
      <c r="AP10" s="47"/>
      <c r="AQ10" s="47"/>
      <c r="AR10" s="47"/>
      <c r="AS10" s="47"/>
      <c r="AT10" s="48">
        <f>データ!W6</f>
        <v>0.49</v>
      </c>
      <c r="AU10" s="48"/>
      <c r="AV10" s="48"/>
      <c r="AW10" s="48"/>
      <c r="AX10" s="48"/>
      <c r="AY10" s="48"/>
      <c r="AZ10" s="48"/>
      <c r="BA10" s="48"/>
      <c r="BB10" s="48">
        <f>データ!X6</f>
        <v>1579.59</v>
      </c>
      <c r="BC10" s="48"/>
      <c r="BD10" s="48"/>
      <c r="BE10" s="48"/>
      <c r="BF10" s="48"/>
      <c r="BG10" s="48"/>
      <c r="BH10" s="48"/>
      <c r="BI10" s="48"/>
      <c r="BJ10" s="2"/>
      <c r="BK10" s="2"/>
      <c r="BL10" s="66" t="s">
        <v>36</v>
      </c>
      <c r="BM10" s="67"/>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38</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115</v>
      </c>
      <c r="BM16" s="69"/>
      <c r="BN16" s="69"/>
      <c r="BO16" s="69"/>
      <c r="BP16" s="69"/>
      <c r="BQ16" s="69"/>
      <c r="BR16" s="69"/>
      <c r="BS16" s="69"/>
      <c r="BT16" s="69"/>
      <c r="BU16" s="69"/>
      <c r="BV16" s="69"/>
      <c r="BW16" s="69"/>
      <c r="BX16" s="69"/>
      <c r="BY16" s="69"/>
      <c r="BZ16" s="7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8"/>
      <c r="BM17" s="69"/>
      <c r="BN17" s="69"/>
      <c r="BO17" s="69"/>
      <c r="BP17" s="69"/>
      <c r="BQ17" s="69"/>
      <c r="BR17" s="69"/>
      <c r="BS17" s="69"/>
      <c r="BT17" s="69"/>
      <c r="BU17" s="69"/>
      <c r="BV17" s="69"/>
      <c r="BW17" s="69"/>
      <c r="BX17" s="69"/>
      <c r="BY17" s="69"/>
      <c r="BZ17" s="7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8"/>
      <c r="BM18" s="69"/>
      <c r="BN18" s="69"/>
      <c r="BO18" s="69"/>
      <c r="BP18" s="69"/>
      <c r="BQ18" s="69"/>
      <c r="BR18" s="69"/>
      <c r="BS18" s="69"/>
      <c r="BT18" s="69"/>
      <c r="BU18" s="69"/>
      <c r="BV18" s="69"/>
      <c r="BW18" s="69"/>
      <c r="BX18" s="69"/>
      <c r="BY18" s="69"/>
      <c r="BZ18" s="7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8"/>
      <c r="BM19" s="69"/>
      <c r="BN19" s="69"/>
      <c r="BO19" s="69"/>
      <c r="BP19" s="69"/>
      <c r="BQ19" s="69"/>
      <c r="BR19" s="69"/>
      <c r="BS19" s="69"/>
      <c r="BT19" s="69"/>
      <c r="BU19" s="69"/>
      <c r="BV19" s="69"/>
      <c r="BW19" s="69"/>
      <c r="BX19" s="69"/>
      <c r="BY19" s="69"/>
      <c r="BZ19" s="7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8"/>
      <c r="BM20" s="69"/>
      <c r="BN20" s="69"/>
      <c r="BO20" s="69"/>
      <c r="BP20" s="69"/>
      <c r="BQ20" s="69"/>
      <c r="BR20" s="69"/>
      <c r="BS20" s="69"/>
      <c r="BT20" s="69"/>
      <c r="BU20" s="69"/>
      <c r="BV20" s="69"/>
      <c r="BW20" s="69"/>
      <c r="BX20" s="69"/>
      <c r="BY20" s="69"/>
      <c r="BZ20" s="7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8"/>
      <c r="BM21" s="69"/>
      <c r="BN21" s="69"/>
      <c r="BO21" s="69"/>
      <c r="BP21" s="69"/>
      <c r="BQ21" s="69"/>
      <c r="BR21" s="69"/>
      <c r="BS21" s="69"/>
      <c r="BT21" s="69"/>
      <c r="BU21" s="69"/>
      <c r="BV21" s="69"/>
      <c r="BW21" s="69"/>
      <c r="BX21" s="69"/>
      <c r="BY21" s="69"/>
      <c r="BZ21" s="7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8"/>
      <c r="BM22" s="69"/>
      <c r="BN22" s="69"/>
      <c r="BO22" s="69"/>
      <c r="BP22" s="69"/>
      <c r="BQ22" s="69"/>
      <c r="BR22" s="69"/>
      <c r="BS22" s="69"/>
      <c r="BT22" s="69"/>
      <c r="BU22" s="69"/>
      <c r="BV22" s="69"/>
      <c r="BW22" s="69"/>
      <c r="BX22" s="69"/>
      <c r="BY22" s="69"/>
      <c r="BZ22" s="7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8"/>
      <c r="BM23" s="69"/>
      <c r="BN23" s="69"/>
      <c r="BO23" s="69"/>
      <c r="BP23" s="69"/>
      <c r="BQ23" s="69"/>
      <c r="BR23" s="69"/>
      <c r="BS23" s="69"/>
      <c r="BT23" s="69"/>
      <c r="BU23" s="69"/>
      <c r="BV23" s="69"/>
      <c r="BW23" s="69"/>
      <c r="BX23" s="69"/>
      <c r="BY23" s="69"/>
      <c r="BZ23" s="7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8"/>
      <c r="BM24" s="69"/>
      <c r="BN24" s="69"/>
      <c r="BO24" s="69"/>
      <c r="BP24" s="69"/>
      <c r="BQ24" s="69"/>
      <c r="BR24" s="69"/>
      <c r="BS24" s="69"/>
      <c r="BT24" s="69"/>
      <c r="BU24" s="69"/>
      <c r="BV24" s="69"/>
      <c r="BW24" s="69"/>
      <c r="BX24" s="69"/>
      <c r="BY24" s="69"/>
      <c r="BZ24" s="7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8"/>
      <c r="BM25" s="69"/>
      <c r="BN25" s="69"/>
      <c r="BO25" s="69"/>
      <c r="BP25" s="69"/>
      <c r="BQ25" s="69"/>
      <c r="BR25" s="69"/>
      <c r="BS25" s="69"/>
      <c r="BT25" s="69"/>
      <c r="BU25" s="69"/>
      <c r="BV25" s="69"/>
      <c r="BW25" s="69"/>
      <c r="BX25" s="69"/>
      <c r="BY25" s="69"/>
      <c r="BZ25" s="7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8"/>
      <c r="BM26" s="69"/>
      <c r="BN26" s="69"/>
      <c r="BO26" s="69"/>
      <c r="BP26" s="69"/>
      <c r="BQ26" s="69"/>
      <c r="BR26" s="69"/>
      <c r="BS26" s="69"/>
      <c r="BT26" s="69"/>
      <c r="BU26" s="69"/>
      <c r="BV26" s="69"/>
      <c r="BW26" s="69"/>
      <c r="BX26" s="69"/>
      <c r="BY26" s="69"/>
      <c r="BZ26" s="7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8"/>
      <c r="BM27" s="69"/>
      <c r="BN27" s="69"/>
      <c r="BO27" s="69"/>
      <c r="BP27" s="69"/>
      <c r="BQ27" s="69"/>
      <c r="BR27" s="69"/>
      <c r="BS27" s="69"/>
      <c r="BT27" s="69"/>
      <c r="BU27" s="69"/>
      <c r="BV27" s="69"/>
      <c r="BW27" s="69"/>
      <c r="BX27" s="69"/>
      <c r="BY27" s="69"/>
      <c r="BZ27" s="7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8"/>
      <c r="BM28" s="69"/>
      <c r="BN28" s="69"/>
      <c r="BO28" s="69"/>
      <c r="BP28" s="69"/>
      <c r="BQ28" s="69"/>
      <c r="BR28" s="69"/>
      <c r="BS28" s="69"/>
      <c r="BT28" s="69"/>
      <c r="BU28" s="69"/>
      <c r="BV28" s="69"/>
      <c r="BW28" s="69"/>
      <c r="BX28" s="69"/>
      <c r="BY28" s="69"/>
      <c r="BZ28" s="7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8"/>
      <c r="BM29" s="69"/>
      <c r="BN29" s="69"/>
      <c r="BO29" s="69"/>
      <c r="BP29" s="69"/>
      <c r="BQ29" s="69"/>
      <c r="BR29" s="69"/>
      <c r="BS29" s="69"/>
      <c r="BT29" s="69"/>
      <c r="BU29" s="69"/>
      <c r="BV29" s="69"/>
      <c r="BW29" s="69"/>
      <c r="BX29" s="69"/>
      <c r="BY29" s="69"/>
      <c r="BZ29" s="7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8"/>
      <c r="BM30" s="69"/>
      <c r="BN30" s="69"/>
      <c r="BO30" s="69"/>
      <c r="BP30" s="69"/>
      <c r="BQ30" s="69"/>
      <c r="BR30" s="69"/>
      <c r="BS30" s="69"/>
      <c r="BT30" s="69"/>
      <c r="BU30" s="69"/>
      <c r="BV30" s="69"/>
      <c r="BW30" s="69"/>
      <c r="BX30" s="69"/>
      <c r="BY30" s="69"/>
      <c r="BZ30" s="7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8"/>
      <c r="BM31" s="69"/>
      <c r="BN31" s="69"/>
      <c r="BO31" s="69"/>
      <c r="BP31" s="69"/>
      <c r="BQ31" s="69"/>
      <c r="BR31" s="69"/>
      <c r="BS31" s="69"/>
      <c r="BT31" s="69"/>
      <c r="BU31" s="69"/>
      <c r="BV31" s="69"/>
      <c r="BW31" s="69"/>
      <c r="BX31" s="69"/>
      <c r="BY31" s="69"/>
      <c r="BZ31" s="7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8"/>
      <c r="BM32" s="69"/>
      <c r="BN32" s="69"/>
      <c r="BO32" s="69"/>
      <c r="BP32" s="69"/>
      <c r="BQ32" s="69"/>
      <c r="BR32" s="69"/>
      <c r="BS32" s="69"/>
      <c r="BT32" s="69"/>
      <c r="BU32" s="69"/>
      <c r="BV32" s="69"/>
      <c r="BW32" s="69"/>
      <c r="BX32" s="69"/>
      <c r="BY32" s="69"/>
      <c r="BZ32" s="7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8"/>
      <c r="BM33" s="69"/>
      <c r="BN33" s="69"/>
      <c r="BO33" s="69"/>
      <c r="BP33" s="69"/>
      <c r="BQ33" s="69"/>
      <c r="BR33" s="69"/>
      <c r="BS33" s="69"/>
      <c r="BT33" s="69"/>
      <c r="BU33" s="69"/>
      <c r="BV33" s="69"/>
      <c r="BW33" s="69"/>
      <c r="BX33" s="69"/>
      <c r="BY33" s="69"/>
      <c r="BZ33" s="7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8"/>
      <c r="BM34" s="69"/>
      <c r="BN34" s="69"/>
      <c r="BO34" s="69"/>
      <c r="BP34" s="69"/>
      <c r="BQ34" s="69"/>
      <c r="BR34" s="69"/>
      <c r="BS34" s="69"/>
      <c r="BT34" s="69"/>
      <c r="BU34" s="69"/>
      <c r="BV34" s="69"/>
      <c r="BW34" s="69"/>
      <c r="BX34" s="69"/>
      <c r="BY34" s="69"/>
      <c r="BZ34" s="7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8"/>
      <c r="BM35" s="69"/>
      <c r="BN35" s="69"/>
      <c r="BO35" s="69"/>
      <c r="BP35" s="69"/>
      <c r="BQ35" s="69"/>
      <c r="BR35" s="69"/>
      <c r="BS35" s="69"/>
      <c r="BT35" s="69"/>
      <c r="BU35" s="69"/>
      <c r="BV35" s="69"/>
      <c r="BW35" s="69"/>
      <c r="BX35" s="69"/>
      <c r="BY35" s="69"/>
      <c r="BZ35" s="7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8"/>
      <c r="BM36" s="69"/>
      <c r="BN36" s="69"/>
      <c r="BO36" s="69"/>
      <c r="BP36" s="69"/>
      <c r="BQ36" s="69"/>
      <c r="BR36" s="69"/>
      <c r="BS36" s="69"/>
      <c r="BT36" s="69"/>
      <c r="BU36" s="69"/>
      <c r="BV36" s="69"/>
      <c r="BW36" s="69"/>
      <c r="BX36" s="69"/>
      <c r="BY36" s="69"/>
      <c r="BZ36" s="7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8"/>
      <c r="BM37" s="69"/>
      <c r="BN37" s="69"/>
      <c r="BO37" s="69"/>
      <c r="BP37" s="69"/>
      <c r="BQ37" s="69"/>
      <c r="BR37" s="69"/>
      <c r="BS37" s="69"/>
      <c r="BT37" s="69"/>
      <c r="BU37" s="69"/>
      <c r="BV37" s="69"/>
      <c r="BW37" s="69"/>
      <c r="BX37" s="69"/>
      <c r="BY37" s="69"/>
      <c r="BZ37" s="7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8"/>
      <c r="BM38" s="69"/>
      <c r="BN38" s="69"/>
      <c r="BO38" s="69"/>
      <c r="BP38" s="69"/>
      <c r="BQ38" s="69"/>
      <c r="BR38" s="69"/>
      <c r="BS38" s="69"/>
      <c r="BT38" s="69"/>
      <c r="BU38" s="69"/>
      <c r="BV38" s="69"/>
      <c r="BW38" s="69"/>
      <c r="BX38" s="69"/>
      <c r="BY38" s="69"/>
      <c r="BZ38" s="7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8"/>
      <c r="BM39" s="69"/>
      <c r="BN39" s="69"/>
      <c r="BO39" s="69"/>
      <c r="BP39" s="69"/>
      <c r="BQ39" s="69"/>
      <c r="BR39" s="69"/>
      <c r="BS39" s="69"/>
      <c r="BT39" s="69"/>
      <c r="BU39" s="69"/>
      <c r="BV39" s="69"/>
      <c r="BW39" s="69"/>
      <c r="BX39" s="69"/>
      <c r="BY39" s="69"/>
      <c r="BZ39" s="7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8"/>
      <c r="BM40" s="69"/>
      <c r="BN40" s="69"/>
      <c r="BO40" s="69"/>
      <c r="BP40" s="69"/>
      <c r="BQ40" s="69"/>
      <c r="BR40" s="69"/>
      <c r="BS40" s="69"/>
      <c r="BT40" s="69"/>
      <c r="BU40" s="69"/>
      <c r="BV40" s="69"/>
      <c r="BW40" s="69"/>
      <c r="BX40" s="69"/>
      <c r="BY40" s="69"/>
      <c r="BZ40" s="7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8"/>
      <c r="BM41" s="69"/>
      <c r="BN41" s="69"/>
      <c r="BO41" s="69"/>
      <c r="BP41" s="69"/>
      <c r="BQ41" s="69"/>
      <c r="BR41" s="69"/>
      <c r="BS41" s="69"/>
      <c r="BT41" s="69"/>
      <c r="BU41" s="69"/>
      <c r="BV41" s="69"/>
      <c r="BW41" s="69"/>
      <c r="BX41" s="69"/>
      <c r="BY41" s="69"/>
      <c r="BZ41" s="7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8"/>
      <c r="BM42" s="69"/>
      <c r="BN42" s="69"/>
      <c r="BO42" s="69"/>
      <c r="BP42" s="69"/>
      <c r="BQ42" s="69"/>
      <c r="BR42" s="69"/>
      <c r="BS42" s="69"/>
      <c r="BT42" s="69"/>
      <c r="BU42" s="69"/>
      <c r="BV42" s="69"/>
      <c r="BW42" s="69"/>
      <c r="BX42" s="69"/>
      <c r="BY42" s="69"/>
      <c r="BZ42" s="7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8"/>
      <c r="BM43" s="69"/>
      <c r="BN43" s="69"/>
      <c r="BO43" s="69"/>
      <c r="BP43" s="69"/>
      <c r="BQ43" s="69"/>
      <c r="BR43" s="69"/>
      <c r="BS43" s="69"/>
      <c r="BT43" s="69"/>
      <c r="BU43" s="69"/>
      <c r="BV43" s="69"/>
      <c r="BW43" s="69"/>
      <c r="BX43" s="69"/>
      <c r="BY43" s="69"/>
      <c r="BZ43" s="7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1"/>
      <c r="BM44" s="72"/>
      <c r="BN44" s="72"/>
      <c r="BO44" s="72"/>
      <c r="BP44" s="72"/>
      <c r="BQ44" s="72"/>
      <c r="BR44" s="72"/>
      <c r="BS44" s="72"/>
      <c r="BT44" s="72"/>
      <c r="BU44" s="72"/>
      <c r="BV44" s="72"/>
      <c r="BW44" s="72"/>
      <c r="BX44" s="72"/>
      <c r="BY44" s="72"/>
      <c r="BZ44" s="7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113</v>
      </c>
      <c r="BM47" s="69"/>
      <c r="BN47" s="69"/>
      <c r="BO47" s="69"/>
      <c r="BP47" s="69"/>
      <c r="BQ47" s="69"/>
      <c r="BR47" s="69"/>
      <c r="BS47" s="69"/>
      <c r="BT47" s="69"/>
      <c r="BU47" s="69"/>
      <c r="BV47" s="69"/>
      <c r="BW47" s="69"/>
      <c r="BX47" s="69"/>
      <c r="BY47" s="69"/>
      <c r="BZ47" s="7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12</v>
      </c>
      <c r="BM64" s="61"/>
      <c r="BN64" s="61"/>
      <c r="BO64" s="61"/>
      <c r="BP64" s="61"/>
      <c r="BQ64" s="61"/>
      <c r="BR64" s="61"/>
      <c r="BS64" s="61"/>
      <c r="BT64" s="61"/>
      <c r="BU64" s="61"/>
      <c r="BV64" s="61"/>
      <c r="BW64" s="61"/>
      <c r="BX64" s="61"/>
      <c r="BY64" s="61"/>
      <c r="BZ64" s="6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114</v>
      </c>
      <c r="BM66" s="69"/>
      <c r="BN66" s="69"/>
      <c r="BO66" s="69"/>
      <c r="BP66" s="69"/>
      <c r="BQ66" s="69"/>
      <c r="BR66" s="69"/>
      <c r="BS66" s="69"/>
      <c r="BT66" s="69"/>
      <c r="BU66" s="69"/>
      <c r="BV66" s="69"/>
      <c r="BW66" s="69"/>
      <c r="BX66" s="69"/>
      <c r="BY66" s="69"/>
      <c r="BZ66" s="7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15">
      <c r="C83" s="2" t="s">
        <v>43</v>
      </c>
    </row>
    <row r="84" spans="1:78" x14ac:dyDescent="0.15">
      <c r="C84" s="2"/>
    </row>
    <row r="85" spans="1:78" hidden="1" x14ac:dyDescent="0.15">
      <c r="B85" s="6" t="s">
        <v>44</v>
      </c>
      <c r="C85" s="6"/>
      <c r="D85" s="6"/>
      <c r="E85" s="6" t="s">
        <v>45</v>
      </c>
      <c r="F85" s="6" t="s">
        <v>47</v>
      </c>
      <c r="G85" s="6" t="s">
        <v>48</v>
      </c>
      <c r="H85" s="6" t="s">
        <v>42</v>
      </c>
      <c r="I85" s="6" t="s">
        <v>13</v>
      </c>
      <c r="J85" s="6" t="s">
        <v>49</v>
      </c>
      <c r="K85" s="6" t="s">
        <v>50</v>
      </c>
      <c r="L85" s="6" t="s">
        <v>31</v>
      </c>
      <c r="M85" s="6" t="s">
        <v>35</v>
      </c>
      <c r="N85" s="6" t="s">
        <v>51</v>
      </c>
      <c r="O85" s="6" t="s">
        <v>52</v>
      </c>
    </row>
    <row r="86" spans="1:78" hidden="1" x14ac:dyDescent="0.15">
      <c r="B86" s="6"/>
      <c r="C86" s="6"/>
      <c r="D86" s="6"/>
      <c r="E86" s="6" t="str">
        <f>データ!AI6</f>
        <v/>
      </c>
      <c r="F86" s="6" t="s">
        <v>39</v>
      </c>
      <c r="G86" s="6" t="s">
        <v>39</v>
      </c>
      <c r="H86" s="6" t="str">
        <f>データ!BP6</f>
        <v>【765.47】</v>
      </c>
      <c r="I86" s="6" t="str">
        <f>データ!CA6</f>
        <v>【59.59】</v>
      </c>
      <c r="J86" s="6" t="str">
        <f>データ!CL6</f>
        <v>【257.86】</v>
      </c>
      <c r="K86" s="6" t="str">
        <f>データ!CW6</f>
        <v>【51.30】</v>
      </c>
      <c r="L86" s="6" t="str">
        <f>データ!DH6</f>
        <v>【86.22】</v>
      </c>
      <c r="M86" s="6" t="s">
        <v>39</v>
      </c>
      <c r="N86" s="6" t="s">
        <v>39</v>
      </c>
      <c r="O86" s="6" t="str">
        <f>データ!EO6</f>
        <v>【0.02】</v>
      </c>
    </row>
  </sheetData>
  <sheetProtection algorithmName="SHA-512" hashValue="IrBoVlpKoG6k1aMD1sPkOilVhstJ8k8EPKKuOEIbUkE3XCsP5J/bVdBxYvVLdXYtWkdaFaLgLLOdTjvBaw865Q==" saltValue="jDcVAHps/ehfG6VQt278X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58</v>
      </c>
      <c r="D3" s="30" t="s">
        <v>59</v>
      </c>
      <c r="E3" s="30" t="s">
        <v>7</v>
      </c>
      <c r="F3" s="30" t="s">
        <v>6</v>
      </c>
      <c r="G3" s="30" t="s">
        <v>22</v>
      </c>
      <c r="H3" s="76" t="s">
        <v>55</v>
      </c>
      <c r="I3" s="77"/>
      <c r="J3" s="77"/>
      <c r="K3" s="77"/>
      <c r="L3" s="77"/>
      <c r="M3" s="77"/>
      <c r="N3" s="77"/>
      <c r="O3" s="77"/>
      <c r="P3" s="77"/>
      <c r="Q3" s="77"/>
      <c r="R3" s="77"/>
      <c r="S3" s="77"/>
      <c r="T3" s="77"/>
      <c r="U3" s="77"/>
      <c r="V3" s="77"/>
      <c r="W3" s="77"/>
      <c r="X3" s="78"/>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60</v>
      </c>
      <c r="B4" s="31"/>
      <c r="C4" s="31"/>
      <c r="D4" s="31"/>
      <c r="E4" s="31"/>
      <c r="F4" s="31"/>
      <c r="G4" s="31"/>
      <c r="H4" s="79"/>
      <c r="I4" s="80"/>
      <c r="J4" s="80"/>
      <c r="K4" s="80"/>
      <c r="L4" s="80"/>
      <c r="M4" s="80"/>
      <c r="N4" s="80"/>
      <c r="O4" s="80"/>
      <c r="P4" s="80"/>
      <c r="Q4" s="80"/>
      <c r="R4" s="80"/>
      <c r="S4" s="80"/>
      <c r="T4" s="80"/>
      <c r="U4" s="80"/>
      <c r="V4" s="80"/>
      <c r="W4" s="80"/>
      <c r="X4" s="81"/>
      <c r="Y4" s="83" t="s">
        <v>24</v>
      </c>
      <c r="Z4" s="83"/>
      <c r="AA4" s="83"/>
      <c r="AB4" s="83"/>
      <c r="AC4" s="83"/>
      <c r="AD4" s="83"/>
      <c r="AE4" s="83"/>
      <c r="AF4" s="83"/>
      <c r="AG4" s="83"/>
      <c r="AH4" s="83"/>
      <c r="AI4" s="83"/>
      <c r="AJ4" s="83" t="s">
        <v>46</v>
      </c>
      <c r="AK4" s="83"/>
      <c r="AL4" s="83"/>
      <c r="AM4" s="83"/>
      <c r="AN4" s="83"/>
      <c r="AO4" s="83"/>
      <c r="AP4" s="83"/>
      <c r="AQ4" s="83"/>
      <c r="AR4" s="83"/>
      <c r="AS4" s="83"/>
      <c r="AT4" s="83"/>
      <c r="AU4" s="83" t="s">
        <v>27</v>
      </c>
      <c r="AV4" s="83"/>
      <c r="AW4" s="83"/>
      <c r="AX4" s="83"/>
      <c r="AY4" s="83"/>
      <c r="AZ4" s="83"/>
      <c r="BA4" s="83"/>
      <c r="BB4" s="83"/>
      <c r="BC4" s="83"/>
      <c r="BD4" s="83"/>
      <c r="BE4" s="83"/>
      <c r="BF4" s="83" t="s">
        <v>61</v>
      </c>
      <c r="BG4" s="83"/>
      <c r="BH4" s="83"/>
      <c r="BI4" s="83"/>
      <c r="BJ4" s="83"/>
      <c r="BK4" s="83"/>
      <c r="BL4" s="83"/>
      <c r="BM4" s="83"/>
      <c r="BN4" s="83"/>
      <c r="BO4" s="83"/>
      <c r="BP4" s="83"/>
      <c r="BQ4" s="83" t="s">
        <v>3</v>
      </c>
      <c r="BR4" s="83"/>
      <c r="BS4" s="83"/>
      <c r="BT4" s="83"/>
      <c r="BU4" s="83"/>
      <c r="BV4" s="83"/>
      <c r="BW4" s="83"/>
      <c r="BX4" s="83"/>
      <c r="BY4" s="83"/>
      <c r="BZ4" s="83"/>
      <c r="CA4" s="83"/>
      <c r="CB4" s="83" t="s">
        <v>62</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15">
      <c r="A5" s="28" t="s">
        <v>69</v>
      </c>
      <c r="B5" s="32"/>
      <c r="C5" s="32"/>
      <c r="D5" s="32"/>
      <c r="E5" s="32"/>
      <c r="F5" s="32"/>
      <c r="G5" s="32"/>
      <c r="H5" s="37" t="s">
        <v>57</v>
      </c>
      <c r="I5" s="37" t="s">
        <v>70</v>
      </c>
      <c r="J5" s="37" t="s">
        <v>71</v>
      </c>
      <c r="K5" s="37" t="s">
        <v>72</v>
      </c>
      <c r="L5" s="37" t="s">
        <v>73</v>
      </c>
      <c r="M5" s="37" t="s">
        <v>8</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44</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5" s="27" customFormat="1" x14ac:dyDescent="0.15">
      <c r="A6" s="28" t="s">
        <v>95</v>
      </c>
      <c r="B6" s="33">
        <f t="shared" ref="B6:X6" si="1">B7</f>
        <v>2019</v>
      </c>
      <c r="C6" s="33">
        <f t="shared" si="1"/>
        <v>465259</v>
      </c>
      <c r="D6" s="33">
        <f t="shared" si="1"/>
        <v>47</v>
      </c>
      <c r="E6" s="33">
        <f t="shared" si="1"/>
        <v>17</v>
      </c>
      <c r="F6" s="33">
        <f t="shared" si="1"/>
        <v>5</v>
      </c>
      <c r="G6" s="33">
        <f t="shared" si="1"/>
        <v>0</v>
      </c>
      <c r="H6" s="33" t="str">
        <f t="shared" si="1"/>
        <v>鹿児島県　瀬戸内町</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8.77</v>
      </c>
      <c r="Q6" s="38">
        <f t="shared" si="1"/>
        <v>100</v>
      </c>
      <c r="R6" s="38">
        <f t="shared" si="1"/>
        <v>2808</v>
      </c>
      <c r="S6" s="38">
        <f t="shared" si="1"/>
        <v>8917</v>
      </c>
      <c r="T6" s="38">
        <f t="shared" si="1"/>
        <v>239.65</v>
      </c>
      <c r="U6" s="38">
        <f t="shared" si="1"/>
        <v>37.21</v>
      </c>
      <c r="V6" s="38">
        <f t="shared" si="1"/>
        <v>774</v>
      </c>
      <c r="W6" s="38">
        <f t="shared" si="1"/>
        <v>0.49</v>
      </c>
      <c r="X6" s="38">
        <f t="shared" si="1"/>
        <v>1579.59</v>
      </c>
      <c r="Y6" s="42">
        <f t="shared" ref="Y6:AH6" si="2">IF(Y7="",NA(),Y7)</f>
        <v>101.54</v>
      </c>
      <c r="Z6" s="42">
        <f t="shared" si="2"/>
        <v>101.15</v>
      </c>
      <c r="AA6" s="42">
        <f t="shared" si="2"/>
        <v>159.47</v>
      </c>
      <c r="AB6" s="42">
        <f t="shared" si="2"/>
        <v>100</v>
      </c>
      <c r="AC6" s="42">
        <f t="shared" si="2"/>
        <v>100</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979.89</v>
      </c>
      <c r="BL6" s="42">
        <f t="shared" si="5"/>
        <v>974.93</v>
      </c>
      <c r="BM6" s="42">
        <f t="shared" si="5"/>
        <v>855.8</v>
      </c>
      <c r="BN6" s="42">
        <f t="shared" si="5"/>
        <v>789.46</v>
      </c>
      <c r="BO6" s="42">
        <f t="shared" si="5"/>
        <v>826.83</v>
      </c>
      <c r="BP6" s="38" t="str">
        <f>IF(BP7="","",IF(BP7="-","【-】","【"&amp;SUBSTITUTE(TEXT(BP7,"#,##0.00"),"-","△")&amp;"】"))</f>
        <v>【765.47】</v>
      </c>
      <c r="BQ6" s="42">
        <f t="shared" ref="BQ6:BZ6" si="6">IF(BQ7="",NA(),BQ7)</f>
        <v>56.26</v>
      </c>
      <c r="BR6" s="42">
        <f t="shared" si="6"/>
        <v>69.930000000000007</v>
      </c>
      <c r="BS6" s="42">
        <f t="shared" si="6"/>
        <v>54.24</v>
      </c>
      <c r="BT6" s="42">
        <f t="shared" si="6"/>
        <v>41.09</v>
      </c>
      <c r="BU6" s="42">
        <f t="shared" si="6"/>
        <v>94.59</v>
      </c>
      <c r="BV6" s="42">
        <f t="shared" si="6"/>
        <v>41.34</v>
      </c>
      <c r="BW6" s="42">
        <f t="shared" si="6"/>
        <v>55.32</v>
      </c>
      <c r="BX6" s="42">
        <f t="shared" si="6"/>
        <v>59.8</v>
      </c>
      <c r="BY6" s="42">
        <f t="shared" si="6"/>
        <v>57.77</v>
      </c>
      <c r="BZ6" s="42">
        <f t="shared" si="6"/>
        <v>57.31</v>
      </c>
      <c r="CA6" s="38" t="str">
        <f>IF(CA7="","",IF(CA7="-","【-】","【"&amp;SUBSTITUTE(TEXT(CA7,"#,##0.00"),"-","△")&amp;"】"))</f>
        <v>【59.59】</v>
      </c>
      <c r="CB6" s="42">
        <f t="shared" ref="CB6:CK6" si="7">IF(CB7="",NA(),CB7)</f>
        <v>192.55</v>
      </c>
      <c r="CC6" s="42">
        <f t="shared" si="7"/>
        <v>159.41</v>
      </c>
      <c r="CD6" s="42">
        <f t="shared" si="7"/>
        <v>217.68</v>
      </c>
      <c r="CE6" s="42">
        <f t="shared" si="7"/>
        <v>298.55</v>
      </c>
      <c r="CF6" s="42">
        <f t="shared" si="7"/>
        <v>125.35</v>
      </c>
      <c r="CG6" s="42">
        <f t="shared" si="7"/>
        <v>357.49</v>
      </c>
      <c r="CH6" s="42">
        <f t="shared" si="7"/>
        <v>283.17</v>
      </c>
      <c r="CI6" s="42">
        <f t="shared" si="7"/>
        <v>263.76</v>
      </c>
      <c r="CJ6" s="42">
        <f t="shared" si="7"/>
        <v>274.35000000000002</v>
      </c>
      <c r="CK6" s="42">
        <f t="shared" si="7"/>
        <v>273.52</v>
      </c>
      <c r="CL6" s="38" t="str">
        <f>IF(CL7="","",IF(CL7="-","【-】","【"&amp;SUBSTITUTE(TEXT(CL7,"#,##0.00"),"-","△")&amp;"】"))</f>
        <v>【257.86】</v>
      </c>
      <c r="CM6" s="42">
        <f t="shared" ref="CM6:CV6" si="8">IF(CM7="",NA(),CM7)</f>
        <v>40.520000000000003</v>
      </c>
      <c r="CN6" s="42">
        <f t="shared" si="8"/>
        <v>38.880000000000003</v>
      </c>
      <c r="CO6" s="42">
        <f t="shared" si="8"/>
        <v>39.58</v>
      </c>
      <c r="CP6" s="42">
        <f t="shared" si="8"/>
        <v>42.86</v>
      </c>
      <c r="CQ6" s="42">
        <f t="shared" si="8"/>
        <v>54.33</v>
      </c>
      <c r="CR6" s="42">
        <f t="shared" si="8"/>
        <v>44.69</v>
      </c>
      <c r="CS6" s="42">
        <f t="shared" si="8"/>
        <v>60.65</v>
      </c>
      <c r="CT6" s="42">
        <f t="shared" si="8"/>
        <v>51.75</v>
      </c>
      <c r="CU6" s="42">
        <f t="shared" si="8"/>
        <v>50.68</v>
      </c>
      <c r="CV6" s="42">
        <f t="shared" si="8"/>
        <v>50.14</v>
      </c>
      <c r="CW6" s="38" t="str">
        <f>IF(CW7="","",IF(CW7="-","【-】","【"&amp;SUBSTITUTE(TEXT(CW7,"#,##0.00"),"-","△")&amp;"】"))</f>
        <v>【51.30】</v>
      </c>
      <c r="CX6" s="42">
        <f t="shared" ref="CX6:DG6" si="9">IF(CX7="",NA(),CX7)</f>
        <v>74.8</v>
      </c>
      <c r="CY6" s="42">
        <f t="shared" si="9"/>
        <v>81.78</v>
      </c>
      <c r="CZ6" s="42">
        <f t="shared" si="9"/>
        <v>64.760000000000005</v>
      </c>
      <c r="DA6" s="42">
        <f t="shared" si="9"/>
        <v>49.8</v>
      </c>
      <c r="DB6" s="42">
        <f t="shared" si="9"/>
        <v>58.79</v>
      </c>
      <c r="DC6" s="42">
        <f t="shared" si="9"/>
        <v>69.67</v>
      </c>
      <c r="DD6" s="42">
        <f t="shared" si="9"/>
        <v>84.58</v>
      </c>
      <c r="DE6" s="42">
        <f t="shared" si="9"/>
        <v>84.84</v>
      </c>
      <c r="DF6" s="42">
        <f t="shared" si="9"/>
        <v>84.86</v>
      </c>
      <c r="DG6" s="42">
        <f t="shared" si="9"/>
        <v>84.98</v>
      </c>
      <c r="DH6" s="38" t="str">
        <f>IF(DH7="","",IF(DH7="-","【-】","【"&amp;SUBSTITUTE(TEXT(DH7,"#,##0.00"),"-","△")&amp;"】"))</f>
        <v>【86.22】</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42">
        <f t="shared" si="12"/>
        <v>2.8</v>
      </c>
      <c r="EI6" s="38">
        <f t="shared" si="12"/>
        <v>0</v>
      </c>
      <c r="EJ6" s="42">
        <f t="shared" si="12"/>
        <v>0.02</v>
      </c>
      <c r="EK6" s="42">
        <f t="shared" si="12"/>
        <v>2.0499999999999998</v>
      </c>
      <c r="EL6" s="42">
        <f t="shared" si="12"/>
        <v>0.01</v>
      </c>
      <c r="EM6" s="42">
        <f t="shared" si="12"/>
        <v>0.01</v>
      </c>
      <c r="EN6" s="42">
        <f t="shared" si="12"/>
        <v>0.02</v>
      </c>
      <c r="EO6" s="38" t="str">
        <f>IF(EO7="","",IF(EO7="-","【-】","【"&amp;SUBSTITUTE(TEXT(EO7,"#,##0.00"),"-","△")&amp;"】"))</f>
        <v>【0.02】</v>
      </c>
    </row>
    <row r="7" spans="1:145" s="27" customFormat="1" x14ac:dyDescent="0.15">
      <c r="A7" s="28"/>
      <c r="B7" s="34">
        <v>2019</v>
      </c>
      <c r="C7" s="34">
        <v>465259</v>
      </c>
      <c r="D7" s="34">
        <v>47</v>
      </c>
      <c r="E7" s="34">
        <v>17</v>
      </c>
      <c r="F7" s="34">
        <v>5</v>
      </c>
      <c r="G7" s="34">
        <v>0</v>
      </c>
      <c r="H7" s="34" t="s">
        <v>96</v>
      </c>
      <c r="I7" s="34" t="s">
        <v>97</v>
      </c>
      <c r="J7" s="34" t="s">
        <v>98</v>
      </c>
      <c r="K7" s="34" t="s">
        <v>99</v>
      </c>
      <c r="L7" s="34" t="s">
        <v>100</v>
      </c>
      <c r="M7" s="34" t="s">
        <v>101</v>
      </c>
      <c r="N7" s="39" t="s">
        <v>39</v>
      </c>
      <c r="O7" s="39" t="s">
        <v>102</v>
      </c>
      <c r="P7" s="39">
        <v>8.77</v>
      </c>
      <c r="Q7" s="39">
        <v>100</v>
      </c>
      <c r="R7" s="39">
        <v>2808</v>
      </c>
      <c r="S7" s="39">
        <v>8917</v>
      </c>
      <c r="T7" s="39">
        <v>239.65</v>
      </c>
      <c r="U7" s="39">
        <v>37.21</v>
      </c>
      <c r="V7" s="39">
        <v>774</v>
      </c>
      <c r="W7" s="39">
        <v>0.49</v>
      </c>
      <c r="X7" s="39">
        <v>1579.59</v>
      </c>
      <c r="Y7" s="39">
        <v>101.54</v>
      </c>
      <c r="Z7" s="39">
        <v>101.15</v>
      </c>
      <c r="AA7" s="39">
        <v>159.47</v>
      </c>
      <c r="AB7" s="39">
        <v>100</v>
      </c>
      <c r="AC7" s="39">
        <v>100</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979.89</v>
      </c>
      <c r="BL7" s="39">
        <v>974.93</v>
      </c>
      <c r="BM7" s="39">
        <v>855.8</v>
      </c>
      <c r="BN7" s="39">
        <v>789.46</v>
      </c>
      <c r="BO7" s="39">
        <v>826.83</v>
      </c>
      <c r="BP7" s="39">
        <v>765.47</v>
      </c>
      <c r="BQ7" s="39">
        <v>56.26</v>
      </c>
      <c r="BR7" s="39">
        <v>69.930000000000007</v>
      </c>
      <c r="BS7" s="39">
        <v>54.24</v>
      </c>
      <c r="BT7" s="39">
        <v>41.09</v>
      </c>
      <c r="BU7" s="39">
        <v>94.59</v>
      </c>
      <c r="BV7" s="39">
        <v>41.34</v>
      </c>
      <c r="BW7" s="39">
        <v>55.32</v>
      </c>
      <c r="BX7" s="39">
        <v>59.8</v>
      </c>
      <c r="BY7" s="39">
        <v>57.77</v>
      </c>
      <c r="BZ7" s="39">
        <v>57.31</v>
      </c>
      <c r="CA7" s="39">
        <v>59.59</v>
      </c>
      <c r="CB7" s="39">
        <v>192.55</v>
      </c>
      <c r="CC7" s="39">
        <v>159.41</v>
      </c>
      <c r="CD7" s="39">
        <v>217.68</v>
      </c>
      <c r="CE7" s="39">
        <v>298.55</v>
      </c>
      <c r="CF7" s="39">
        <v>125.35</v>
      </c>
      <c r="CG7" s="39">
        <v>357.49</v>
      </c>
      <c r="CH7" s="39">
        <v>283.17</v>
      </c>
      <c r="CI7" s="39">
        <v>263.76</v>
      </c>
      <c r="CJ7" s="39">
        <v>274.35000000000002</v>
      </c>
      <c r="CK7" s="39">
        <v>273.52</v>
      </c>
      <c r="CL7" s="39">
        <v>257.86</v>
      </c>
      <c r="CM7" s="39">
        <v>40.520000000000003</v>
      </c>
      <c r="CN7" s="39">
        <v>38.880000000000003</v>
      </c>
      <c r="CO7" s="39">
        <v>39.58</v>
      </c>
      <c r="CP7" s="39">
        <v>42.86</v>
      </c>
      <c r="CQ7" s="39">
        <v>54.33</v>
      </c>
      <c r="CR7" s="39">
        <v>44.69</v>
      </c>
      <c r="CS7" s="39">
        <v>60.65</v>
      </c>
      <c r="CT7" s="39">
        <v>51.75</v>
      </c>
      <c r="CU7" s="39">
        <v>50.68</v>
      </c>
      <c r="CV7" s="39">
        <v>50.14</v>
      </c>
      <c r="CW7" s="39">
        <v>51.3</v>
      </c>
      <c r="CX7" s="39">
        <v>74.8</v>
      </c>
      <c r="CY7" s="39">
        <v>81.78</v>
      </c>
      <c r="CZ7" s="39">
        <v>64.760000000000005</v>
      </c>
      <c r="DA7" s="39">
        <v>49.8</v>
      </c>
      <c r="DB7" s="39">
        <v>58.79</v>
      </c>
      <c r="DC7" s="39">
        <v>69.67</v>
      </c>
      <c r="DD7" s="39">
        <v>84.58</v>
      </c>
      <c r="DE7" s="39">
        <v>84.84</v>
      </c>
      <c r="DF7" s="39">
        <v>84.86</v>
      </c>
      <c r="DG7" s="39">
        <v>84.98</v>
      </c>
      <c r="DH7" s="39">
        <v>86.22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2.8</v>
      </c>
      <c r="EI7" s="39">
        <v>0</v>
      </c>
      <c r="EJ7" s="39">
        <v>0.02</v>
      </c>
      <c r="EK7" s="39">
        <v>2.0499999999999998</v>
      </c>
      <c r="EL7" s="39">
        <v>0.01</v>
      </c>
      <c r="EM7" s="39">
        <v>0.01</v>
      </c>
      <c r="EN7" s="39">
        <v>0.02</v>
      </c>
      <c r="EO7" s="39">
        <v>0.02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2021-01-29T05:01:03Z</cp:lastPrinted>
  <dcterms:created xsi:type="dcterms:W3CDTF">2020-12-04T03:10:06Z</dcterms:created>
  <dcterms:modified xsi:type="dcterms:W3CDTF">2021-02-18T00:28:51Z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2021-01-20T01:59:51Z</vt:filetime>
  </property>
</Properties>
</file>