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7 喜界町【済】\"/>
    </mc:Choice>
  </mc:AlternateContent>
  <workbookProtection workbookAlgorithmName="SHA-512" workbookHashValue="VHFZIf9wDpbboJF63Bh6hi2RMOimf9CB0sjn7/nWWJ1GYiaVbtc/6s4wovjn1KUsEH7ktUWfbv1EQHKFG8y5Qg==" workbookSaltValue="NrtDJQiRkkqkH+kqk33qH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<sst xmlns="http://schemas.openxmlformats.org/spreadsheetml/2006/main" count="233" uniqueCount="118">
  <si>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</si>
  <si>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</si>
  <si>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</si>
  <si>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</si>
  <si>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</si>
  <si>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</si>
  <si>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</si>
  <si>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</si>
  <si>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</si>
  <si>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</si>
  <si>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</si>
  <si>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</si>
  <si>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</si>
  <si>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</si>
  <si>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</si>
  <si>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</si>
  <si>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</si>
  <si>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</si>
  <si>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</si>
  <si>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</si>
  <si>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</si>
  <si>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</si>
  <si>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</si>
  <si>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</si>
  <si>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</si>
  <si>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</si>
  <si>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</si>
  <si>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</si>
  <si>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</si>
  <si>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</si>
  <si>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</si>
  <si>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</si>
  <si>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</si>
  <si>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</si>
  <si>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</si>
  <si>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</si>
  <si>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</si>
  <si>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</si>
  <si>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</si>
  <si>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</si>
  <si>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</si>
  <si>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</si>
  <si>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</si>
  <si>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</si>
  <si>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</si>
  <si>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</si>
  <si>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</si>
  <si>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</si>
  <si>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</si>
  <si>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</si>
  <si>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</si>
  <si>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</si>
  <si>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</si>
  <si>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</si>
  <si>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</si>
  <si>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</si>
  <si>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</si>
  <si>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</si>
  <si>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</si>
  <si>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</si>
  <si>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</si>
  <si>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</si>
  <si>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</si>
  <si>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</si>
  <si>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</si>
  <si>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</si>
  <si>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</si>
  <si>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</si>
  <si>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</si>
  <si>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</si>
  <si>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</si>
  <si>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</si>
  <si>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</si>
  <si>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</si>
  <si>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</si>
  <si>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</si>
  <si>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</si>
  <si>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</si>
  <si>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</si>
  <si>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</si>
  <si>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</si>
  <si>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</si>
  <si>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</si>
  <si>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</si>
  <si>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</si>
  <si>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</si>
  <si>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</si>
  <si>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</si>
  <si>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</si>
  <si>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</si>
  <si>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</si>
  <si>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</si>
  <si>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</si>
  <si>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</si>
  <si>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</si>
  <si>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</si>
  <si>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</si>
  <si>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</si>
  <si>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</si>
  <si>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</si>
  <si>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</si>
  <si>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</si>
  <si>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</si>
  <si>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</si>
  <si>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</si>
  <si>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</si>
  <si>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</si>
  <si>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</si>
  <si>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</si>
  <si>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</si>
  <si>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</si>
  <si>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</si>
  <si>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</si>
  <si>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</si>
  <si>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</si>
  <si>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本町では、簡易水道統合事業により浄水場の建設や耐震管への更新等を行うなど、事業費の増大に伴い地方債残高が増加してきた。
　このため、地方債償還金が年々増加し、数年間は給水収益を上回る期間が続くため、厳しい経営状況が予想される。
　令和２年度に、経営戦略を策定し料金体系の見直しなど財源確保に努め、健全かつ安定した経営が維持できるよう改善は図っていく予定である。</t>
    <rPh sb="1" eb="3">
      <t>ホンチョウ</t>
    </rPh>
    <rPh sb="6" eb="10">
      <t>カンイスイドウ</t>
    </rPh>
    <rPh sb="10" eb="12">
      <t>トウゴウ</t>
    </rPh>
    <rPh sb="12" eb="14">
      <t>ジギョウ</t>
    </rPh>
    <rPh sb="17" eb="19">
      <t>ジョウスイ</t>
    </rPh>
    <rPh sb="19" eb="20">
      <t>ジョウ</t>
    </rPh>
    <rPh sb="21" eb="23">
      <t>ケンセツ</t>
    </rPh>
    <rPh sb="24" eb="26">
      <t>タイシン</t>
    </rPh>
    <rPh sb="26" eb="27">
      <t>カン</t>
    </rPh>
    <rPh sb="29" eb="31">
      <t>コウシン</t>
    </rPh>
    <rPh sb="31" eb="32">
      <t>トウ</t>
    </rPh>
    <rPh sb="33" eb="34">
      <t>オコナ</t>
    </rPh>
    <rPh sb="38" eb="41">
      <t>ジギョウヒ</t>
    </rPh>
    <rPh sb="42" eb="44">
      <t>ゾウダイ</t>
    </rPh>
    <rPh sb="45" eb="46">
      <t>トモナ</t>
    </rPh>
    <rPh sb="47" eb="49">
      <t>チホウ</t>
    </rPh>
    <rPh sb="49" eb="50">
      <t>サイ</t>
    </rPh>
    <rPh sb="50" eb="52">
      <t>ザンダカ</t>
    </rPh>
    <rPh sb="53" eb="55">
      <t>ゾウカ</t>
    </rPh>
    <rPh sb="67" eb="70">
      <t>チホウサイ</t>
    </rPh>
    <rPh sb="70" eb="72">
      <t>ショウカン</t>
    </rPh>
    <rPh sb="72" eb="73">
      <t>キン</t>
    </rPh>
    <rPh sb="74" eb="76">
      <t>ネンネン</t>
    </rPh>
    <rPh sb="76" eb="78">
      <t>ゾウカ</t>
    </rPh>
    <rPh sb="80" eb="83">
      <t>スウネンカン</t>
    </rPh>
    <rPh sb="84" eb="86">
      <t>キュウスイ</t>
    </rPh>
    <rPh sb="86" eb="88">
      <t>シュウエキ</t>
    </rPh>
    <rPh sb="89" eb="91">
      <t>ウワマワ</t>
    </rPh>
    <rPh sb="92" eb="94">
      <t>キカン</t>
    </rPh>
    <rPh sb="95" eb="96">
      <t>ツヅ</t>
    </rPh>
    <rPh sb="100" eb="101">
      <t>キビ</t>
    </rPh>
    <rPh sb="103" eb="105">
      <t>ケイエイ</t>
    </rPh>
    <rPh sb="105" eb="107">
      <t>ジョウキョウ</t>
    </rPh>
    <rPh sb="108" eb="110">
      <t>ヨソウ</t>
    </rPh>
    <rPh sb="116" eb="118">
      <t>レイワ</t>
    </rPh>
    <rPh sb="119" eb="121">
      <t>ネンド</t>
    </rPh>
    <rPh sb="123" eb="125">
      <t>ケイエイ</t>
    </rPh>
    <rPh sb="125" eb="127">
      <t>センリャク</t>
    </rPh>
    <rPh sb="128" eb="130">
      <t>サクテイ</t>
    </rPh>
    <rPh sb="131" eb="133">
      <t>リョウキン</t>
    </rPh>
    <rPh sb="133" eb="135">
      <t>タイケイ</t>
    </rPh>
    <rPh sb="136" eb="138">
      <t>ミナオ</t>
    </rPh>
    <rPh sb="141" eb="143">
      <t>ザイゲン</t>
    </rPh>
    <rPh sb="143" eb="145">
      <t>カクホ</t>
    </rPh>
    <rPh sb="146" eb="147">
      <t>ツト</t>
    </rPh>
    <rPh sb="149" eb="151">
      <t>ケンゼン</t>
    </rPh>
    <rPh sb="153" eb="155">
      <t>アンテイ</t>
    </rPh>
    <rPh sb="157" eb="159">
      <t>ケイエイ</t>
    </rPh>
    <rPh sb="160" eb="162">
      <t>イジ</t>
    </rPh>
    <rPh sb="167" eb="169">
      <t>カイゼン</t>
    </rPh>
    <rPh sb="170" eb="171">
      <t>ハカ</t>
    </rPh>
    <rPh sb="175" eb="177">
      <t>ヨテイ</t>
    </rPh>
    <phoneticPr fontId="4"/>
  </si>
  <si>
    <t>③管路更新率
　統合事業の完了により、令和元年度は耐震管への更新を行っていないが、今後は計画的に更新する予定。</t>
    <rPh sb="1" eb="3">
      <t>カンロ</t>
    </rPh>
    <rPh sb="3" eb="5">
      <t>コウシン</t>
    </rPh>
    <rPh sb="5" eb="6">
      <t>リツ</t>
    </rPh>
    <rPh sb="8" eb="10">
      <t>トウゴウ</t>
    </rPh>
    <rPh sb="10" eb="12">
      <t>ジギョウ</t>
    </rPh>
    <rPh sb="13" eb="15">
      <t>カンリョウ</t>
    </rPh>
    <rPh sb="19" eb="21">
      <t>レイワ</t>
    </rPh>
    <rPh sb="21" eb="24">
      <t>ガンネンド</t>
    </rPh>
    <rPh sb="25" eb="28">
      <t>タイシンカン</t>
    </rPh>
    <rPh sb="30" eb="31">
      <t>サラ</t>
    </rPh>
    <rPh sb="31" eb="32">
      <t>シン</t>
    </rPh>
    <rPh sb="33" eb="34">
      <t>オコナ</t>
    </rPh>
    <rPh sb="41" eb="43">
      <t>コンゴ</t>
    </rPh>
    <rPh sb="44" eb="47">
      <t>ケイカクテキ</t>
    </rPh>
    <rPh sb="48" eb="50">
      <t>コウシン</t>
    </rPh>
    <rPh sb="52" eb="54">
      <t>ヨテイ</t>
    </rPh>
    <phoneticPr fontId="4"/>
  </si>
  <si>
    <t>①収益的収支比率
　人口減に伴う給水収益の減少や地方債償還金の増加により、厳しい経営状況が続いている。
　今後は、料金改定等の経営改善策を検討する。
④企業債残高対給水収益比率
　人口減に伴う給水収益の減少や簡易水道統合事業に伴う地方債残高の増加により、H27から2,000％前後で推移している。
　今後は償還のみになり残高が減少するため、比率の改善が予想される。
⑤料金回収率・⑥給水原価
　給水収益の減少、施設維持管理費の増加や地方債償還金の増加により、料金回収率の低下や給水原価が増加している。
　今後は５年後を目途に、料金体系の見直しを行う。
⑦施設利用率
　漏水修繕により配水量が少なくなったため施設利用率がさがった。経営改善にむけて、東部地区の配水池の統廃合などを検討する。
⑧有収率
　類似団体及び全国平均値以上を維持しているが、今後も施設の稼働状況が収益に反映されるよう、漏水対策等を十分に行う。</t>
    <rPh sb="1" eb="4">
      <t>シュウエキテキ</t>
    </rPh>
    <rPh sb="4" eb="6">
      <t>シュウシ</t>
    </rPh>
    <rPh sb="6" eb="8">
      <t>ヒリツ</t>
    </rPh>
    <rPh sb="10" eb="13">
      <t>ジンコウゲン</t>
    </rPh>
    <rPh sb="14" eb="15">
      <t>トモナ</t>
    </rPh>
    <rPh sb="16" eb="18">
      <t>キュウスイ</t>
    </rPh>
    <rPh sb="18" eb="20">
      <t>シュウエキ</t>
    </rPh>
    <rPh sb="21" eb="23">
      <t>ゲンショウ</t>
    </rPh>
    <rPh sb="24" eb="27">
      <t>チホウサイ</t>
    </rPh>
    <rPh sb="27" eb="29">
      <t>ショウカン</t>
    </rPh>
    <rPh sb="31" eb="33">
      <t>ゾウカ</t>
    </rPh>
    <rPh sb="37" eb="38">
      <t>キビ</t>
    </rPh>
    <rPh sb="40" eb="42">
      <t>ケイエイ</t>
    </rPh>
    <rPh sb="42" eb="44">
      <t>ジョウキョウ</t>
    </rPh>
    <rPh sb="45" eb="46">
      <t>ツヅ</t>
    </rPh>
    <rPh sb="53" eb="55">
      <t>コンゴ</t>
    </rPh>
    <rPh sb="57" eb="59">
      <t>リョウキン</t>
    </rPh>
    <rPh sb="59" eb="62">
      <t>カイテイトウ</t>
    </rPh>
    <rPh sb="63" eb="65">
      <t>ケイエイ</t>
    </rPh>
    <rPh sb="65" eb="68">
      <t>カイゼンサク</t>
    </rPh>
    <rPh sb="69" eb="71">
      <t>ケントウ</t>
    </rPh>
    <rPh sb="77" eb="79">
      <t>キギョウ</t>
    </rPh>
    <rPh sb="79" eb="80">
      <t>サイ</t>
    </rPh>
    <rPh sb="80" eb="82">
      <t>ザンダカ</t>
    </rPh>
    <rPh sb="82" eb="83">
      <t>タイ</t>
    </rPh>
    <rPh sb="83" eb="85">
      <t>キュウスイ</t>
    </rPh>
    <rPh sb="85" eb="87">
      <t>シュウエキ</t>
    </rPh>
    <rPh sb="87" eb="89">
      <t>ヒリツ</t>
    </rPh>
    <rPh sb="119" eb="121">
      <t>ザンダカ</t>
    </rPh>
    <rPh sb="122" eb="124">
      <t>ゾウカ</t>
    </rPh>
    <rPh sb="139" eb="141">
      <t>ゼンゴ</t>
    </rPh>
    <rPh sb="142" eb="144">
      <t>スイイ</t>
    </rPh>
    <rPh sb="161" eb="163">
      <t>ザンダカ</t>
    </rPh>
    <rPh sb="164" eb="166">
      <t>ゲンショウ</t>
    </rPh>
    <rPh sb="186" eb="188">
      <t>リョウキン</t>
    </rPh>
    <rPh sb="188" eb="190">
      <t>カイシュウ</t>
    </rPh>
    <rPh sb="190" eb="191">
      <t>リツ</t>
    </rPh>
    <rPh sb="193" eb="195">
      <t>キュウスイ</t>
    </rPh>
    <rPh sb="195" eb="197">
      <t>ゲンカ</t>
    </rPh>
    <rPh sb="199" eb="201">
      <t>キュウスイ</t>
    </rPh>
    <rPh sb="201" eb="203">
      <t>シュウエキ</t>
    </rPh>
    <rPh sb="204" eb="206">
      <t>ゲンショウ</t>
    </rPh>
    <rPh sb="207" eb="209">
      <t>シセツ</t>
    </rPh>
    <rPh sb="209" eb="211">
      <t>イジ</t>
    </rPh>
    <rPh sb="211" eb="214">
      <t>カンリヒ</t>
    </rPh>
    <rPh sb="215" eb="217">
      <t>ゾウカ</t>
    </rPh>
    <rPh sb="218" eb="221">
      <t>チホウサイ</t>
    </rPh>
    <rPh sb="221" eb="224">
      <t>ショウカンキン</t>
    </rPh>
    <rPh sb="225" eb="227">
      <t>ゾウカ</t>
    </rPh>
    <rPh sb="231" eb="233">
      <t>リョウキン</t>
    </rPh>
    <rPh sb="233" eb="235">
      <t>カイシュウ</t>
    </rPh>
    <rPh sb="235" eb="236">
      <t>リツ</t>
    </rPh>
    <rPh sb="237" eb="239">
      <t>テイカ</t>
    </rPh>
    <rPh sb="240" eb="242">
      <t>キュウスイ</t>
    </rPh>
    <rPh sb="242" eb="244">
      <t>ゲンカ</t>
    </rPh>
    <rPh sb="245" eb="247">
      <t>ゾウカ</t>
    </rPh>
    <rPh sb="254" eb="256">
      <t>コンゴ</t>
    </rPh>
    <rPh sb="261" eb="263">
      <t>メド</t>
    </rPh>
    <rPh sb="265" eb="267">
      <t>リョウキン</t>
    </rPh>
    <rPh sb="267" eb="269">
      <t>タイケイ</t>
    </rPh>
    <rPh sb="270" eb="272">
      <t>ミナオ</t>
    </rPh>
    <rPh sb="274" eb="275">
      <t>オコナ</t>
    </rPh>
    <rPh sb="280" eb="282">
      <t>シセツ</t>
    </rPh>
    <rPh sb="282" eb="285">
      <t>リヨウリツ</t>
    </rPh>
    <rPh sb="287" eb="289">
      <t>ロウスイ</t>
    </rPh>
    <rPh sb="289" eb="291">
      <t>シュウゼン</t>
    </rPh>
    <rPh sb="294" eb="296">
      <t>ハイスイ</t>
    </rPh>
    <rPh sb="296" eb="297">
      <t>リョウ</t>
    </rPh>
    <rPh sb="298" eb="299">
      <t>スク</t>
    </rPh>
    <rPh sb="306" eb="308">
      <t>シセツ</t>
    </rPh>
    <rPh sb="308" eb="311">
      <t>リヨウリツ</t>
    </rPh>
    <rPh sb="341" eb="343">
      <t>ケントウ</t>
    </rPh>
    <rPh sb="349" eb="351">
      <t>ユウシュウ</t>
    </rPh>
    <rPh sb="351" eb="352">
      <t>リツ</t>
    </rPh>
    <rPh sb="354" eb="356">
      <t>ルイジ</t>
    </rPh>
    <rPh sb="356" eb="358">
      <t>ダンタイ</t>
    </rPh>
    <rPh sb="358" eb="359">
      <t>オヨ</t>
    </rPh>
    <rPh sb="360" eb="362">
      <t>ゼンコク</t>
    </rPh>
    <rPh sb="362" eb="365">
      <t>ヘイキンチ</t>
    </rPh>
    <rPh sb="365" eb="367">
      <t>イジョウ</t>
    </rPh>
    <rPh sb="368" eb="370">
      <t>イジ</t>
    </rPh>
    <rPh sb="398" eb="400">
      <t>ロウスイ</t>
    </rPh>
    <rPh sb="400" eb="402">
      <t>タイサク</t>
    </rPh>
    <rPh sb="402" eb="403">
      <t>トウ</t>
    </rPh>
    <rPh sb="404" eb="406">
      <t>ジュウブン</t>
    </rPh>
    <rPh sb="407" eb="4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</si>
</sst>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4.87</c:v>
                </c:pt>
                <c:pt idx="1">
                  <c:v>9.09</c:v>
                </c:pt>
                <c:pt idx="2">
                  <c:v>5.81</c:v>
                </c:pt>
                <c:pt idx="3">
                  <c:v>0.89</c:v>
                </c:pt>
                <c:pt idx="4" formatCode="#,##0.00;&quot;△&quot;#,##0.00">
                  <c:v>0</c:v>
                </c:pt>
              </c:numCache>
            </c:numRef>
          </c:val>
          <c:extLst>
            <c:ext xmlns:c16="http://schemas.microsoft.com/office/drawing/2014/chart" uri="{C3380CC4-5D6E-409C-BE32-E72D297353CC}">
              <c16:uniqueId val="{00000000-3723-4F9A-81C5-013051D2C0E3}"/>
            </c:ext>
          </c:extLst>
        </c:ser>
        <c:dLbls>
          <c:showLegendKey val="0"/>
          <c:showVal val="0"/>
          <c:showCatName val="0"/>
          <c:showSerName val="0"/>
          <c:showPercent val="0"/>
          <c:showBubbleSize val="0"/>
        </c:dLbls>
        <c:gapWidth val="150"/>
        <c:axId val="556439504"/>
        <c:axId val="55643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3723-4F9A-81C5-013051D2C0E3}"/>
            </c:ext>
          </c:extLst>
        </c:ser>
        <c:dLbls>
          <c:showLegendKey val="0"/>
          <c:showVal val="0"/>
          <c:showCatName val="0"/>
          <c:showSerName val="0"/>
          <c:showPercent val="0"/>
          <c:showBubbleSize val="0"/>
        </c:dLbls>
        <c:marker val="1"/>
        <c:smooth val="0"/>
        <c:axId val="556439504"/>
        <c:axId val="556439896"/>
      </c:lineChart>
      <c:dateAx>
        <c:axId val="556439504"/>
        <c:scaling>
          <c:orientation val="minMax"/>
        </c:scaling>
        <c:delete val="1"/>
        <c:axPos val="b"/>
        <c:numFmt formatCode="&quot;H&quot;yy" sourceLinked="1"/>
        <c:majorTickMark val="none"/>
        <c:minorTickMark val="none"/>
        <c:tickLblPos val="none"/>
        <c:crossAx val="556439896"/>
        <c:crosses val="autoZero"/>
        <c:auto val="1"/>
        <c:lblOffset val="100"/>
        <c:baseTimeUnit val="years"/>
      </c:dateAx>
      <c:valAx>
        <c:axId val="55643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3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62.76</c:v>
                </c:pt>
                <c:pt idx="1">
                  <c:v>64.209999999999994</c:v>
                </c:pt>
                <c:pt idx="2">
                  <c:v>65.94</c:v>
                </c:pt>
                <c:pt idx="3">
                  <c:v>57.44</c:v>
                </c:pt>
                <c:pt idx="4">
                  <c:v>56.97</c:v>
                </c:pt>
              </c:numCache>
            </c:numRef>
          </c:val>
          <c:extLst>
            <c:ext xmlns:c16="http://schemas.microsoft.com/office/drawing/2014/chart" uri="{C3380CC4-5D6E-409C-BE32-E72D297353CC}">
              <c16:uniqueId val="{00000000-1513-494D-A26A-47B78200650A}"/>
            </c:ext>
          </c:extLst>
        </c:ser>
        <c:dLbls>
          <c:showLegendKey val="0"/>
          <c:showVal val="0"/>
          <c:showCatName val="0"/>
          <c:showSerName val="0"/>
          <c:showPercent val="0"/>
          <c:showBubbleSize val="0"/>
        </c:dLbls>
        <c:gapWidth val="150"/>
        <c:axId val="816052632"/>
        <c:axId val="8160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1513-494D-A26A-47B78200650A}"/>
            </c:ext>
          </c:extLst>
        </c:ser>
        <c:dLbls>
          <c:showLegendKey val="0"/>
          <c:showVal val="0"/>
          <c:showCatName val="0"/>
          <c:showSerName val="0"/>
          <c:showPercent val="0"/>
          <c:showBubbleSize val="0"/>
        </c:dLbls>
        <c:marker val="1"/>
        <c:smooth val="0"/>
        <c:axId val="816052632"/>
        <c:axId val="816053024"/>
      </c:lineChart>
      <c:dateAx>
        <c:axId val="816052632"/>
        <c:scaling>
          <c:orientation val="minMax"/>
        </c:scaling>
        <c:delete val="1"/>
        <c:axPos val="b"/>
        <c:numFmt formatCode="&quot;H&quot;yy" sourceLinked="1"/>
        <c:majorTickMark val="none"/>
        <c:minorTickMark val="none"/>
        <c:tickLblPos val="none"/>
        <c:crossAx val="816053024"/>
        <c:crosses val="autoZero"/>
        <c:auto val="1"/>
        <c:lblOffset val="100"/>
        <c:baseTimeUnit val="years"/>
      </c:dateAx>
      <c:valAx>
        <c:axId val="8160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98.21</c:v>
                </c:pt>
                <c:pt idx="1">
                  <c:v>98.62</c:v>
                </c:pt>
                <c:pt idx="2">
                  <c:v>98.26</c:v>
                </c:pt>
                <c:pt idx="3">
                  <c:v>99.29</c:v>
                </c:pt>
                <c:pt idx="4">
                  <c:v>96.26</c:v>
                </c:pt>
              </c:numCache>
            </c:numRef>
          </c:val>
          <c:extLst>
            <c:ext xmlns:c16="http://schemas.microsoft.com/office/drawing/2014/chart" uri="{C3380CC4-5D6E-409C-BE32-E72D297353CC}">
              <c16:uniqueId val="{00000000-2819-45AB-8C2B-96AD05F01CC8}"/>
            </c:ext>
          </c:extLst>
        </c:ser>
        <c:dLbls>
          <c:showLegendKey val="0"/>
          <c:showVal val="0"/>
          <c:showCatName val="0"/>
          <c:showSerName val="0"/>
          <c:showPercent val="0"/>
          <c:showBubbleSize val="0"/>
        </c:dLbls>
        <c:gapWidth val="150"/>
        <c:axId val="816368088"/>
        <c:axId val="8163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2819-45AB-8C2B-96AD05F01CC8}"/>
            </c:ext>
          </c:extLst>
        </c:ser>
        <c:dLbls>
          <c:showLegendKey val="0"/>
          <c:showVal val="0"/>
          <c:showCatName val="0"/>
          <c:showSerName val="0"/>
          <c:showPercent val="0"/>
          <c:showBubbleSize val="0"/>
        </c:dLbls>
        <c:marker val="1"/>
        <c:smooth val="0"/>
        <c:axId val="816368088"/>
        <c:axId val="816368480"/>
      </c:lineChart>
      <c:dateAx>
        <c:axId val="816368088"/>
        <c:scaling>
          <c:orientation val="minMax"/>
        </c:scaling>
        <c:delete val="1"/>
        <c:axPos val="b"/>
        <c:numFmt formatCode="&quot;H&quot;yy" sourceLinked="1"/>
        <c:majorTickMark val="none"/>
        <c:minorTickMark val="none"/>
        <c:tickLblPos val="none"/>
        <c:crossAx val="816368480"/>
        <c:crosses val="autoZero"/>
        <c:auto val="1"/>
        <c:lblOffset val="100"/>
        <c:baseTimeUnit val="years"/>
      </c:dateAx>
      <c:valAx>
        <c:axId val="8163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3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58.04</c:v>
                </c:pt>
                <c:pt idx="1">
                  <c:v>63.3</c:v>
                </c:pt>
                <c:pt idx="2">
                  <c:v>51.21</c:v>
                </c:pt>
                <c:pt idx="3">
                  <c:v>54.33</c:v>
                </c:pt>
                <c:pt idx="4">
                  <c:v>55.43</c:v>
                </c:pt>
              </c:numCache>
            </c:numRef>
          </c:val>
          <c:extLst>
            <c:ext xmlns:c16="http://schemas.microsoft.com/office/drawing/2014/chart" uri="{C3380CC4-5D6E-409C-BE32-E72D297353CC}">
              <c16:uniqueId val="{00000000-C08D-4DC3-834F-E158957CFD7E}"/>
            </c:ext>
          </c:extLst>
        </c:ser>
        <c:dLbls>
          <c:showLegendKey val="0"/>
          <c:showVal val="0"/>
          <c:showCatName val="0"/>
          <c:showSerName val="0"/>
          <c:showPercent val="0"/>
          <c:showBubbleSize val="0"/>
        </c:dLbls>
        <c:gapWidth val="150"/>
        <c:axId val="554204560"/>
        <c:axId val="55420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C08D-4DC3-834F-E158957CFD7E}"/>
            </c:ext>
          </c:extLst>
        </c:ser>
        <c:dLbls>
          <c:showLegendKey val="0"/>
          <c:showVal val="0"/>
          <c:showCatName val="0"/>
          <c:showSerName val="0"/>
          <c:showPercent val="0"/>
          <c:showBubbleSize val="0"/>
        </c:dLbls>
        <c:marker val="1"/>
        <c:smooth val="0"/>
        <c:axId val="554204560"/>
        <c:axId val="554204952"/>
      </c:lineChart>
      <c:dateAx>
        <c:axId val="554204560"/>
        <c:scaling>
          <c:orientation val="minMax"/>
        </c:scaling>
        <c:delete val="1"/>
        <c:axPos val="b"/>
        <c:numFmt formatCode="&quot;H&quot;yy" sourceLinked="1"/>
        <c:majorTickMark val="none"/>
        <c:minorTickMark val="none"/>
        <c:tickLblPos val="none"/>
        <c:crossAx val="554204952"/>
        <c:crosses val="autoZero"/>
        <c:auto val="1"/>
        <c:lblOffset val="100"/>
        <c:baseTimeUnit val="years"/>
      </c:dateAx>
      <c:valAx>
        <c:axId val="55420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2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2-4D67-A7CB-745D57344260}"/>
            </c:ext>
          </c:extLst>
        </c:ser>
        <c:dLbls>
          <c:showLegendKey val="0"/>
          <c:showVal val="0"/>
          <c:showCatName val="0"/>
          <c:showSerName val="0"/>
          <c:showPercent val="0"/>
          <c:showBubbleSize val="0"/>
        </c:dLbls>
        <c:gapWidth val="150"/>
        <c:axId val="686035224"/>
        <c:axId val="6860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2-4D67-A7CB-745D57344260}"/>
            </c:ext>
          </c:extLst>
        </c:ser>
        <c:dLbls>
          <c:showLegendKey val="0"/>
          <c:showVal val="0"/>
          <c:showCatName val="0"/>
          <c:showSerName val="0"/>
          <c:showPercent val="0"/>
          <c:showBubbleSize val="0"/>
        </c:dLbls>
        <c:marker val="1"/>
        <c:smooth val="0"/>
        <c:axId val="686035224"/>
        <c:axId val="686035616"/>
      </c:lineChart>
      <c:dateAx>
        <c:axId val="686035224"/>
        <c:scaling>
          <c:orientation val="minMax"/>
        </c:scaling>
        <c:delete val="1"/>
        <c:axPos val="b"/>
        <c:numFmt formatCode="&quot;H&quot;yy" sourceLinked="1"/>
        <c:majorTickMark val="none"/>
        <c:minorTickMark val="none"/>
        <c:tickLblPos val="none"/>
        <c:crossAx val="686035616"/>
        <c:crosses val="autoZero"/>
        <c:auto val="1"/>
        <c:lblOffset val="100"/>
        <c:baseTimeUnit val="years"/>
      </c:dateAx>
      <c:valAx>
        <c:axId val="6860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3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8-40C5-9F03-D5067461AD83}"/>
            </c:ext>
          </c:extLst>
        </c:ser>
        <c:dLbls>
          <c:showLegendKey val="0"/>
          <c:showVal val="0"/>
          <c:showCatName val="0"/>
          <c:showSerName val="0"/>
          <c:showPercent val="0"/>
          <c:showBubbleSize val="0"/>
        </c:dLbls>
        <c:gapWidth val="150"/>
        <c:axId val="686036792"/>
        <c:axId val="55439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8-40C5-9F03-D5067461AD83}"/>
            </c:ext>
          </c:extLst>
        </c:ser>
        <c:dLbls>
          <c:showLegendKey val="0"/>
          <c:showVal val="0"/>
          <c:showCatName val="0"/>
          <c:showSerName val="0"/>
          <c:showPercent val="0"/>
          <c:showBubbleSize val="0"/>
        </c:dLbls>
        <c:marker val="1"/>
        <c:smooth val="0"/>
        <c:axId val="686036792"/>
        <c:axId val="554398872"/>
      </c:lineChart>
      <c:dateAx>
        <c:axId val="686036792"/>
        <c:scaling>
          <c:orientation val="minMax"/>
        </c:scaling>
        <c:delete val="1"/>
        <c:axPos val="b"/>
        <c:numFmt formatCode="&quot;H&quot;yy" sourceLinked="1"/>
        <c:majorTickMark val="none"/>
        <c:minorTickMark val="none"/>
        <c:tickLblPos val="none"/>
        <c:crossAx val="554398872"/>
        <c:crosses val="autoZero"/>
        <c:auto val="1"/>
        <c:lblOffset val="100"/>
        <c:baseTimeUnit val="years"/>
      </c:dateAx>
      <c:valAx>
        <c:axId val="5543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2-4E38-AC9D-6A58BFAE58C9}"/>
            </c:ext>
          </c:extLst>
        </c:ser>
        <c:dLbls>
          <c:showLegendKey val="0"/>
          <c:showVal val="0"/>
          <c:showCatName val="0"/>
          <c:showSerName val="0"/>
          <c:showPercent val="0"/>
          <c:showBubbleSize val="0"/>
        </c:dLbls>
        <c:gapWidth val="150"/>
        <c:axId val="554400048"/>
        <c:axId val="55440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2-4E38-AC9D-6A58BFAE58C9}"/>
            </c:ext>
          </c:extLst>
        </c:ser>
        <c:dLbls>
          <c:showLegendKey val="0"/>
          <c:showVal val="0"/>
          <c:showCatName val="0"/>
          <c:showSerName val="0"/>
          <c:showPercent val="0"/>
          <c:showBubbleSize val="0"/>
        </c:dLbls>
        <c:marker val="1"/>
        <c:smooth val="0"/>
        <c:axId val="554400048"/>
        <c:axId val="554400440"/>
      </c:lineChart>
      <c:dateAx>
        <c:axId val="554400048"/>
        <c:scaling>
          <c:orientation val="minMax"/>
        </c:scaling>
        <c:delete val="1"/>
        <c:axPos val="b"/>
        <c:numFmt formatCode="&quot;H&quot;yy" sourceLinked="1"/>
        <c:majorTickMark val="none"/>
        <c:minorTickMark val="none"/>
        <c:tickLblPos val="none"/>
        <c:crossAx val="554400440"/>
        <c:crosses val="autoZero"/>
        <c:auto val="1"/>
        <c:lblOffset val="100"/>
        <c:baseTimeUnit val="years"/>
      </c:dateAx>
      <c:valAx>
        <c:axId val="55440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0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0-4B9F-A59A-0E149F7D5387}"/>
            </c:ext>
          </c:extLst>
        </c:ser>
        <c:dLbls>
          <c:showLegendKey val="0"/>
          <c:showVal val="0"/>
          <c:showCatName val="0"/>
          <c:showSerName val="0"/>
          <c:showPercent val="0"/>
          <c:showBubbleSize val="0"/>
        </c:dLbls>
        <c:gapWidth val="150"/>
        <c:axId val="554155856"/>
        <c:axId val="55415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0-4B9F-A59A-0E149F7D5387}"/>
            </c:ext>
          </c:extLst>
        </c:ser>
        <c:dLbls>
          <c:showLegendKey val="0"/>
          <c:showVal val="0"/>
          <c:showCatName val="0"/>
          <c:showSerName val="0"/>
          <c:showPercent val="0"/>
          <c:showBubbleSize val="0"/>
        </c:dLbls>
        <c:marker val="1"/>
        <c:smooth val="0"/>
        <c:axId val="554155856"/>
        <c:axId val="554156248"/>
      </c:lineChart>
      <c:dateAx>
        <c:axId val="554155856"/>
        <c:scaling>
          <c:orientation val="minMax"/>
        </c:scaling>
        <c:delete val="1"/>
        <c:axPos val="b"/>
        <c:numFmt formatCode="&quot;H&quot;yy" sourceLinked="1"/>
        <c:majorTickMark val="none"/>
        <c:minorTickMark val="none"/>
        <c:tickLblPos val="none"/>
        <c:crossAx val="554156248"/>
        <c:crosses val="autoZero"/>
        <c:auto val="1"/>
        <c:lblOffset val="100"/>
        <c:baseTimeUnit val="years"/>
      </c:dateAx>
      <c:valAx>
        <c:axId val="55415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5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1991.15</c:v>
                </c:pt>
                <c:pt idx="1">
                  <c:v>2053.7600000000002</c:v>
                </c:pt>
                <c:pt idx="2">
                  <c:v>2147.36</c:v>
                </c:pt>
                <c:pt idx="3">
                  <c:v>2125.5</c:v>
                </c:pt>
                <c:pt idx="4">
                  <c:v>2041.27</c:v>
                </c:pt>
              </c:numCache>
            </c:numRef>
          </c:val>
          <c:extLst>
            <c:ext xmlns:c16="http://schemas.microsoft.com/office/drawing/2014/chart" uri="{C3380CC4-5D6E-409C-BE32-E72D297353CC}">
              <c16:uniqueId val="{00000000-BD72-4158-B864-FE8EC6C4E38C}"/>
            </c:ext>
          </c:extLst>
        </c:ser>
        <c:dLbls>
          <c:showLegendKey val="0"/>
          <c:showVal val="0"/>
          <c:showCatName val="0"/>
          <c:showSerName val="0"/>
          <c:showPercent val="0"/>
          <c:showBubbleSize val="0"/>
        </c:dLbls>
        <c:gapWidth val="150"/>
        <c:axId val="556577712"/>
        <c:axId val="55657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BD72-4158-B864-FE8EC6C4E38C}"/>
            </c:ext>
          </c:extLst>
        </c:ser>
        <c:dLbls>
          <c:showLegendKey val="0"/>
          <c:showVal val="0"/>
          <c:showCatName val="0"/>
          <c:showSerName val="0"/>
          <c:showPercent val="0"/>
          <c:showBubbleSize val="0"/>
        </c:dLbls>
        <c:marker val="1"/>
        <c:smooth val="0"/>
        <c:axId val="556577712"/>
        <c:axId val="556578104"/>
      </c:lineChart>
      <c:dateAx>
        <c:axId val="556577712"/>
        <c:scaling>
          <c:orientation val="minMax"/>
        </c:scaling>
        <c:delete val="1"/>
        <c:axPos val="b"/>
        <c:numFmt formatCode="&quot;H&quot;yy" sourceLinked="1"/>
        <c:majorTickMark val="none"/>
        <c:minorTickMark val="none"/>
        <c:tickLblPos val="none"/>
        <c:crossAx val="556578104"/>
        <c:crosses val="autoZero"/>
        <c:auto val="1"/>
        <c:lblOffset val="100"/>
        <c:baseTimeUnit val="years"/>
      </c:dateAx>
      <c:valAx>
        <c:axId val="55657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7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48.03</c:v>
                </c:pt>
                <c:pt idx="1">
                  <c:v>44.72</c:v>
                </c:pt>
                <c:pt idx="2">
                  <c:v>42.09</c:v>
                </c:pt>
                <c:pt idx="3">
                  <c:v>33.15</c:v>
                </c:pt>
                <c:pt idx="4">
                  <c:v>28.71</c:v>
                </c:pt>
              </c:numCache>
            </c:numRef>
          </c:val>
          <c:extLst>
            <c:ext xmlns:c16="http://schemas.microsoft.com/office/drawing/2014/chart" uri="{C3380CC4-5D6E-409C-BE32-E72D297353CC}">
              <c16:uniqueId val="{00000000-70D2-4F53-903E-DB4E4E41A3EB}"/>
            </c:ext>
          </c:extLst>
        </c:ser>
        <c:dLbls>
          <c:showLegendKey val="0"/>
          <c:showVal val="0"/>
          <c:showCatName val="0"/>
          <c:showSerName val="0"/>
          <c:showPercent val="0"/>
          <c:showBubbleSize val="0"/>
        </c:dLbls>
        <c:gapWidth val="150"/>
        <c:axId val="815482984"/>
        <c:axId val="81548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70D2-4F53-903E-DB4E4E41A3EB}"/>
            </c:ext>
          </c:extLst>
        </c:ser>
        <c:dLbls>
          <c:showLegendKey val="0"/>
          <c:showVal val="0"/>
          <c:showCatName val="0"/>
          <c:showSerName val="0"/>
          <c:showPercent val="0"/>
          <c:showBubbleSize val="0"/>
        </c:dLbls>
        <c:marker val="1"/>
        <c:smooth val="0"/>
        <c:axId val="815482984"/>
        <c:axId val="815483376"/>
      </c:lineChart>
      <c:dateAx>
        <c:axId val="815482984"/>
        <c:scaling>
          <c:orientation val="minMax"/>
        </c:scaling>
        <c:delete val="1"/>
        <c:axPos val="b"/>
        <c:numFmt formatCode="&quot;H&quot;yy" sourceLinked="1"/>
        <c:majorTickMark val="none"/>
        <c:minorTickMark val="none"/>
        <c:tickLblPos val="none"/>
        <c:crossAx val="815483376"/>
        <c:crosses val="autoZero"/>
        <c:auto val="1"/>
        <c:lblOffset val="100"/>
        <c:baseTimeUnit val="years"/>
      </c:dateAx>
      <c:valAx>
        <c:axId val="8154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8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287.8</c:v>
                </c:pt>
                <c:pt idx="1">
                  <c:v>311.52999999999997</c:v>
                </c:pt>
                <c:pt idx="2">
                  <c:v>332.31</c:v>
                </c:pt>
                <c:pt idx="3">
                  <c:v>421.59</c:v>
                </c:pt>
                <c:pt idx="4">
                  <c:v>491.87</c:v>
                </c:pt>
              </c:numCache>
            </c:numRef>
          </c:val>
          <c:extLst>
            <c:ext xmlns:c16="http://schemas.microsoft.com/office/drawing/2014/chart" uri="{C3380CC4-5D6E-409C-BE32-E72D297353CC}">
              <c16:uniqueId val="{00000000-F4CA-4318-93CC-5F3C997AAD04}"/>
            </c:ext>
          </c:extLst>
        </c:ser>
        <c:dLbls>
          <c:showLegendKey val="0"/>
          <c:showVal val="0"/>
          <c:showCatName val="0"/>
          <c:showSerName val="0"/>
          <c:showPercent val="0"/>
          <c:showBubbleSize val="0"/>
        </c:dLbls>
        <c:gapWidth val="150"/>
        <c:axId val="554197000"/>
        <c:axId val="55419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F4CA-4318-93CC-5F3C997AAD04}"/>
            </c:ext>
          </c:extLst>
        </c:ser>
        <c:dLbls>
          <c:showLegendKey val="0"/>
          <c:showVal val="0"/>
          <c:showCatName val="0"/>
          <c:showSerName val="0"/>
          <c:showPercent val="0"/>
          <c:showBubbleSize val="0"/>
        </c:dLbls>
        <c:marker val="1"/>
        <c:smooth val="0"/>
        <c:axId val="554197000"/>
        <c:axId val="554197392"/>
      </c:lineChart>
      <c:dateAx>
        <c:axId val="554197000"/>
        <c:scaling>
          <c:orientation val="minMax"/>
        </c:scaling>
        <c:delete val="1"/>
        <c:axPos val="b"/>
        <c:numFmt formatCode="&quot;H&quot;yy" sourceLinked="1"/>
        <c:majorTickMark val="none"/>
        <c:minorTickMark val="none"/>
        <c:tickLblPos val="none"/>
        <c:crossAx val="554197392"/>
        <c:crosses val="autoZero"/>
        <c:auto val="1"/>
        <c:lblOffset val="100"/>
        <c:baseTimeUnit val="years"/>
      </c:dateAx>
      <c:valAx>
        <c:axId val="55419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喜界町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6958</v>
      </c>
      <c r="AM8" s="51"/>
      <c r="AN8" s="51"/>
      <c r="AO8" s="51"/>
      <c r="AP8" s="51"/>
      <c r="AQ8" s="51"/>
      <c r="AR8" s="51"/>
      <c r="AS8" s="51"/>
      <c r="AT8" s="47">
        <f>データ!$S$6</f>
        <v>56.82</v>
      </c>
      <c r="AU8" s="47"/>
      <c r="AV8" s="47"/>
      <c r="AW8" s="47"/>
      <c r="AX8" s="47"/>
      <c r="AY8" s="47"/>
      <c r="AZ8" s="47"/>
      <c r="BA8" s="47"/>
      <c r="BB8" s="47">
        <f>データ!$T$6</f>
        <v>122.46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99.99</v>
      </c>
      <c r="Q10" s="47"/>
      <c r="R10" s="47"/>
      <c r="S10" s="47"/>
      <c r="T10" s="47"/>
      <c r="U10" s="47"/>
      <c r="V10" s="47"/>
      <c r="W10" s="51">
        <f>データ!$Q$6</f>
        <v>2250</v>
      </c>
      <c r="X10" s="51"/>
      <c r="Y10" s="51"/>
      <c r="Z10" s="51"/>
      <c r="AA10" s="51"/>
      <c r="AB10" s="51"/>
      <c r="AC10" s="51"/>
      <c r="AD10" s="2"/>
      <c r="AE10" s="2"/>
      <c r="AF10" s="2"/>
      <c r="AG10" s="2"/>
      <c r="AH10" s="2"/>
      <c r="AI10" s="2"/>
      <c r="AJ10" s="2"/>
      <c r="AK10" s="2"/>
      <c r="AL10" s="51">
        <f>データ!$U$6</f>
        <v>6878</v>
      </c>
      <c r="AM10" s="51"/>
      <c r="AN10" s="51"/>
      <c r="AO10" s="51"/>
      <c r="AP10" s="51"/>
      <c r="AQ10" s="51"/>
      <c r="AR10" s="51"/>
      <c r="AS10" s="51"/>
      <c r="AT10" s="47">
        <f>データ!$V$6</f>
        <v>34</v>
      </c>
      <c r="AU10" s="47"/>
      <c r="AV10" s="47"/>
      <c r="AW10" s="47"/>
      <c r="AX10" s="47"/>
      <c r="AY10" s="47"/>
      <c r="AZ10" s="47"/>
      <c r="BA10" s="47"/>
      <c r="BB10" s="47">
        <f>データ!$W$6</f>
        <v>202.29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6"/>
      <c r="BN59" s="76"/>
      <c r="BO59" s="76"/>
      <c r="BP59" s="76"/>
      <c r="BQ59" s="76"/>
      <c r="BR59" s="76"/>
      <c r="BS59" s="76"/>
      <c r="BT59" s="76"/>
      <c r="BU59" s="76"/>
      <c r="BV59" s="76"/>
      <c r="BW59" s="76"/>
      <c r="BX59" s="76"/>
      <c r="BY59" s="76"/>
      <c r="BZ59" s="77"/>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8"/>
      <c r="BM60" s="76"/>
      <c r="BN60" s="76"/>
      <c r="BO60" s="76"/>
      <c r="BP60" s="76"/>
      <c r="BQ60" s="76"/>
      <c r="BR60" s="76"/>
      <c r="BS60" s="76"/>
      <c r="BT60" s="76"/>
      <c r="BU60" s="76"/>
      <c r="BV60" s="76"/>
      <c r="BW60" s="76"/>
      <c r="BX60" s="76"/>
      <c r="BY60" s="76"/>
      <c r="BZ60" s="77"/>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Rln0zpHQedyH1vKQhUmI3I6UzH6f+gI7nf7p+LRQwEyAuXyK/CiyrvqwCOPshaKngLVVbwgT2lrWHjapLP8ByQ==" saltValue="Xnw5Ef33EHTrHCkgyf+V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465291</v>
      </c>
      <c r="D6" s="34">
        <f t="shared" si="3"/>
        <v>47</v>
      </c>
      <c r="E6" s="34">
        <f t="shared" si="3"/>
        <v>1</v>
      </c>
      <c r="F6" s="34">
        <f t="shared" si="3"/>
        <v>0</v>
      </c>
      <c r="G6" s="34">
        <f t="shared" si="3"/>
        <v>0</v>
      </c>
      <c r="H6" s="34" t="str">
        <f t="shared" si="3"/>
        <v>鹿児島県　喜界町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99.99</v>
      </c>
      <c r="Q6" s="35">
        <f t="shared" si="3"/>
        <v>2250</v>
      </c>
      <c r="R6" s="35">
        <f t="shared" si="3"/>
        <v>6958</v>
      </c>
      <c r="S6" s="35">
        <f t="shared" si="3"/>
        <v>56.82</v>
      </c>
      <c r="T6" s="35">
        <f t="shared" si="3"/>
        <v>122.46</v>
      </c>
      <c r="U6" s="35">
        <f t="shared" si="3"/>
        <v>6878</v>
      </c>
      <c r="V6" s="35">
        <f t="shared" si="3"/>
        <v>34</v>
      </c>
      <c r="W6" s="35">
        <f t="shared" si="3"/>
        <v>202.29</v>
      </c>
      <c r="X6" s="36">
        <f>IF(X7="",NA(),X7)</f>
        <v>58.04</v>
      </c>
      <c r="Y6" s="36">
        <f t="shared" ref="Y6:AG6" si="4">IF(Y7="",NA(),Y7)</f>
        <v>63.3</v>
      </c>
      <c r="Z6" s="36">
        <f t="shared" si="4"/>
        <v>51.21</v>
      </c>
      <c r="AA6" s="36">
        <f t="shared" si="4"/>
        <v>54.33</v>
      </c>
      <c r="AB6" s="36">
        <f t="shared" si="4"/>
        <v>55.43</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1991.15</v>
      </c>
      <c r="BF6" s="36">
        <f t="shared" ref="BF6:BN6" si="7">IF(BF7="",NA(),BF7)</f>
        <v>2053.7600000000002</v>
      </c>
      <c r="BG6" s="36">
        <f t="shared" si="7"/>
        <v>2147.36</v>
      </c>
      <c r="BH6" s="36">
        <f t="shared" si="7"/>
        <v>2125.5</v>
      </c>
      <c r="BI6" s="36">
        <f t="shared" si="7"/>
        <v>2041.27</v>
      </c>
      <c r="BJ6" s="36">
        <f t="shared" si="7"/>
        <v>1280.18</v>
      </c>
      <c r="BK6" s="36">
        <f t="shared" si="7"/>
        <v>1346.23</v>
      </c>
      <c r="BL6" s="36">
        <f t="shared" si="7"/>
        <v>1295.06</v>
      </c>
      <c r="BM6" s="36">
        <f t="shared" si="7"/>
        <v>1168.7</v>
      </c>
      <c r="BN6" s="36">
        <f t="shared" si="7"/>
        <v>1245.46</v>
      </c>
      <c r="BO6" s="35" t="str">
        <f>IF(BO7="","",IF(BO7="-","【-】","【"&amp;SUBSTITUTE(TEXT(BO7,"#,##0.00"),"-","△")&amp;"】"))</f>
        <v>【1,084.05】</v>
      </c>
      <c r="BP6" s="36">
        <f>IF(BP7="",NA(),BP7)</f>
        <v>48.03</v>
      </c>
      <c r="BQ6" s="36">
        <f t="shared" ref="BQ6:BY6" si="8">IF(BQ7="",NA(),BQ7)</f>
        <v>44.72</v>
      </c>
      <c r="BR6" s="36">
        <f t="shared" si="8"/>
        <v>42.09</v>
      </c>
      <c r="BS6" s="36">
        <f t="shared" si="8"/>
        <v>33.15</v>
      </c>
      <c r="BT6" s="36">
        <f t="shared" si="8"/>
        <v>28.71</v>
      </c>
      <c r="BU6" s="36">
        <f t="shared" si="8"/>
        <v>53.62</v>
      </c>
      <c r="BV6" s="36">
        <f t="shared" si="8"/>
        <v>53.41</v>
      </c>
      <c r="BW6" s="36">
        <f t="shared" si="8"/>
        <v>53.29</v>
      </c>
      <c r="BX6" s="36">
        <f t="shared" si="8"/>
        <v>53.59</v>
      </c>
      <c r="BY6" s="36">
        <f t="shared" si="8"/>
        <v>51.08</v>
      </c>
      <c r="BZ6" s="35" t="str">
        <f>IF(BZ7="","",IF(BZ7="-","【-】","【"&amp;SUBSTITUTE(TEXT(BZ7,"#,##0.00"),"-","△")&amp;"】"))</f>
        <v>【53.46】</v>
      </c>
      <c r="CA6" s="36">
        <f>IF(CA7="",NA(),CA7)</f>
        <v>287.8</v>
      </c>
      <c r="CB6" s="36">
        <f t="shared" ref="CB6:CJ6" si="9">IF(CB7="",NA(),CB7)</f>
        <v>311.52999999999997</v>
      </c>
      <c r="CC6" s="36">
        <f t="shared" si="9"/>
        <v>332.31</v>
      </c>
      <c r="CD6" s="36">
        <f t="shared" si="9"/>
        <v>421.59</v>
      </c>
      <c r="CE6" s="36">
        <f t="shared" si="9"/>
        <v>491.87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62.76</v>
      </c>
      <c r="CM6" s="36">
        <f t="shared" ref="CM6:CU6" si="10">IF(CM7="",NA(),CM7)</f>
        <v>64.209999999999994</v>
      </c>
      <c r="CN6" s="36">
        <f t="shared" si="10"/>
        <v>65.94</v>
      </c>
      <c r="CO6" s="36">
        <f t="shared" si="10"/>
        <v>57.44</v>
      </c>
      <c r="CP6" s="36">
        <f t="shared" si="10"/>
        <v>56.97</v>
      </c>
      <c r="CQ6" s="36">
        <f t="shared" si="10"/>
        <v>58.1</v>
      </c>
      <c r="CR6" s="36">
        <f t="shared" si="10"/>
        <v>56.19</v>
      </c>
      <c r="CS6" s="36">
        <f t="shared" si="10"/>
        <v>56.65</v>
      </c>
      <c r="CT6" s="36">
        <f t="shared" si="10"/>
        <v>56.41</v>
      </c>
      <c r="CU6" s="36">
        <f t="shared" si="10"/>
        <v>54.9</v>
      </c>
      <c r="CV6" s="35" t="str">
        <f>IF(CV7="","",IF(CV7="-","【-】","【"&amp;SUBSTITUTE(TEXT(CV7,"#,##0.00"),"-","△")&amp;"】"))</f>
        <v>【54.90】</v>
      </c>
      <c r="CW6" s="36">
        <f>IF(CW7="",NA(),CW7)</f>
        <v>98.21</v>
      </c>
      <c r="CX6" s="36">
        <f t="shared" ref="CX6:DF6" si="11">IF(CX7="",NA(),CX7)</f>
        <v>98.62</v>
      </c>
      <c r="CY6" s="36">
        <f t="shared" si="11"/>
        <v>98.26</v>
      </c>
      <c r="CZ6" s="36">
        <f t="shared" si="11"/>
        <v>99.29</v>
      </c>
      <c r="DA6" s="36">
        <f t="shared" si="11"/>
        <v>96.26</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4.87</v>
      </c>
      <c r="EE6" s="36">
        <f t="shared" ref="EE6:EM6" si="14">IF(EE7="",NA(),EE7)</f>
        <v>9.09</v>
      </c>
      <c r="EF6" s="36">
        <f t="shared" si="14"/>
        <v>5.81</v>
      </c>
      <c r="EG6" s="36">
        <f t="shared" si="14"/>
        <v>0.89</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465291</v>
      </c>
      <c r="D7" s="38">
        <v>47</v>
      </c>
      <c r="E7" s="38">
        <v>1</v>
      </c>
      <c r="F7" s="38">
        <v>0</v>
      </c>
      <c r="G7" s="38">
        <v>0</v>
      </c>
      <c r="H7" s="38" t="s">
        <v>95</v>
      </c>
      <c r="I7" s="38" t="s">
        <v>96</v>
      </c>
      <c r="J7" s="38" t="s">
        <v>97</v>
      </c>
      <c r="K7" s="38" t="s">
        <v>98</v>
      </c>
      <c r="L7" s="38" t="s">
        <v>99</v>
      </c>
      <c r="M7" s="38" t="s">
        <v>100</v>
      </c>
      <c r="N7" s="39" t="s">
        <v>101</v>
      </c>
      <c r="O7" s="39" t="s">
        <v>102</v>
      </c>
      <c r="P7" s="39">
        <v>99.99</v>
      </c>
      <c r="Q7" s="39">
        <v>2250</v>
      </c>
      <c r="R7" s="39">
        <v>6958</v>
      </c>
      <c r="S7" s="39">
        <v>56.82</v>
      </c>
      <c r="T7" s="39">
        <v>122.46</v>
      </c>
      <c r="U7" s="39">
        <v>6878</v>
      </c>
      <c r="V7" s="39">
        <v>34</v>
      </c>
      <c r="W7" s="39">
        <v>202.29</v>
      </c>
      <c r="X7" s="39">
        <v>58.04</v>
      </c>
      <c r="Y7" s="39">
        <v>63.3</v>
      </c>
      <c r="Z7" s="39">
        <v>51.21</v>
      </c>
      <c r="AA7" s="39">
        <v>54.33</v>
      </c>
      <c r="AB7" s="39">
        <v>55.43</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1991.15</v>
      </c>
      <c r="BF7" s="39">
        <v>2053.7600000000002</v>
      </c>
      <c r="BG7" s="39">
        <v>2147.36</v>
      </c>
      <c r="BH7" s="39">
        <v>2125.5</v>
      </c>
      <c r="BI7" s="39">
        <v>2041.27</v>
      </c>
      <c r="BJ7" s="39">
        <v>1280.18</v>
      </c>
      <c r="BK7" s="39">
        <v>1346.23</v>
      </c>
      <c r="BL7" s="39">
        <v>1295.06</v>
      </c>
      <c r="BM7" s="39">
        <v>1168.7</v>
      </c>
      <c r="BN7" s="39">
        <v>1245.46</v>
      </c>
      <c r="BO7" s="39">
        <v>1084.05</v>
      </c>
      <c r="BP7" s="39">
        <v>48.03</v>
      </c>
      <c r="BQ7" s="39">
        <v>44.72</v>
      </c>
      <c r="BR7" s="39">
        <v>42.09</v>
      </c>
      <c r="BS7" s="39">
        <v>33.15</v>
      </c>
      <c r="BT7" s="39">
        <v>28.71</v>
      </c>
      <c r="BU7" s="39">
        <v>53.62</v>
      </c>
      <c r="BV7" s="39">
        <v>53.41</v>
      </c>
      <c r="BW7" s="39">
        <v>53.29</v>
      </c>
      <c r="BX7" s="39">
        <v>53.59</v>
      </c>
      <c r="BY7" s="39">
        <v>51.08</v>
      </c>
      <c r="BZ7" s="39">
        <v>53.46</v>
      </c>
      <c r="CA7" s="39">
        <v>287.8</v>
      </c>
      <c r="CB7" s="39">
        <v>311.52999999999997</v>
      </c>
      <c r="CC7" s="39">
        <v>332.31</v>
      </c>
      <c r="CD7" s="39">
        <v>421.59</v>
      </c>
      <c r="CE7" s="39">
        <v>491.87</v>
      </c>
      <c r="CF7" s="39">
        <v>287.7</v>
      </c>
      <c r="CG7" s="39">
        <v>277.39999999999998</v>
      </c>
      <c r="CH7" s="39">
        <v>259.02</v>
      </c>
      <c r="CI7" s="39">
        <v>259.79000000000002</v>
      </c>
      <c r="CJ7" s="39">
        <v>262.13</v>
      </c>
      <c r="CK7" s="39">
        <v>300.47000000000003</v>
      </c>
      <c r="CL7" s="39">
        <v>62.76</v>
      </c>
      <c r="CM7" s="39">
        <v>64.209999999999994</v>
      </c>
      <c r="CN7" s="39">
        <v>65.94</v>
      </c>
      <c r="CO7" s="39">
        <v>57.44</v>
      </c>
      <c r="CP7" s="39">
        <v>56.97</v>
      </c>
      <c r="CQ7" s="39">
        <v>58.1</v>
      </c>
      <c r="CR7" s="39">
        <v>56.19</v>
      </c>
      <c r="CS7" s="39">
        <v>56.65</v>
      </c>
      <c r="CT7" s="39">
        <v>56.41</v>
      </c>
      <c r="CU7" s="39">
        <v>54.9</v>
      </c>
      <c r="CV7" s="39">
        <v>54.9</v>
      </c>
      <c r="CW7" s="39">
        <v>98.21</v>
      </c>
      <c r="CX7" s="39">
        <v>98.62</v>
      </c>
      <c r="CY7" s="39">
        <v>98.26</v>
      </c>
      <c r="CZ7" s="39">
        <v>99.29</v>
      </c>
      <c r="DA7" s="39">
        <v>96.26</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4.87</v>
      </c>
      <c r="EE7" s="39">
        <v>9.09</v>
      </c>
      <c r="EF7" s="39">
        <v>5.81</v>
      </c>
      <c r="EG7" s="39">
        <v>0.89</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2021-01-28T00:52:57Z</cp:lastPrinted>
  <dcterms:created xsi:type="dcterms:W3CDTF">2020-12-04T02:23:22Z</dcterms:created>
  <dcterms:modified xsi:type="dcterms:W3CDTF">2021-02-18T00:31:18Z</dcterms:modified>
  <cp:category/>
</cp:coreProperties>
</file>