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39 天城町\"/>
    </mc:Choice>
  </mc:AlternateContent>
  <workbookProtection workbookAlgorithmName="SHA-512" workbookHashValue="QSlZ38I5N/RuyI8OSKmm8rJw/ZhXjDxGJpLXyHqifVnXQCEpIb0vriP9OHxD5GCVvWCt8DDc8Ni8VbK3vH/tjQ==" workbookSaltValue="o9ixvYSPoWrQk3FovOrQe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<sst xmlns="http://schemas.openxmlformats.org/spreadsheetml/2006/main" count="233" uniqueCount="117">
  <si>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</si>
  <si>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</si>
  <si>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</si>
  <si>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</si>
  <si>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</si>
  <si>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</si>
  <si>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</si>
  <si>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</si>
  <si>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</si>
  <si>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</si>
  <si>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</si>
  <si>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</si>
  <si>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</si>
  <si>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</si>
  <si>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</si>
  <si>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</si>
  <si>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</si>
  <si>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</si>
  <si>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</si>
  <si>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</si>
  <si>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</si>
  <si>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</si>
  <si>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</si>
  <si>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</si>
  <si>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</si>
  <si>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</si>
  <si>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</si>
  <si>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</si>
  <si>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</si>
  <si>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</si>
  <si>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</si>
  <si>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</si>
  <si>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</si>
  <si>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</si>
  <si>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</si>
  <si>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</si>
  <si>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</si>
  <si>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</si>
  <si>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</si>
  <si>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</si>
  <si>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</si>
  <si>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</si>
  <si>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</si>
  <si>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</si>
  <si>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</si>
  <si>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</si>
  <si>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</si>
  <si>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</si>
  <si>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</si>
  <si>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</si>
  <si>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</si>
  <si>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</si>
  <si>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</si>
  <si>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</si>
  <si>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</si>
  <si>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</si>
  <si>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</si>
  <si>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</si>
  <si>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</si>
  <si>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</si>
  <si>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</si>
  <si>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</si>
  <si>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</si>
  <si>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</si>
  <si>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</si>
  <si>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</si>
  <si>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</si>
  <si>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</si>
  <si>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</si>
  <si>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</si>
  <si>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</si>
  <si>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</si>
  <si>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</si>
  <si>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</si>
  <si>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</si>
  <si>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</si>
  <si>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</si>
  <si>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</si>
  <si>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</si>
  <si>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</si>
  <si>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</si>
  <si>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</si>
  <si>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</si>
  <si>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</si>
  <si>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</si>
  <si>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</si>
  <si>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</si>
  <si>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</si>
  <si>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</si>
  <si>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</si>
  <si>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</si>
  <si>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</si>
  <si>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</si>
  <si>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</si>
  <si>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</si>
  <si>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</si>
  <si>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天城町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</si>
  <si>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</si>
  <si>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</si>
  <si>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</si>
  <si>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</si>
  <si>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</si>
  <si>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</si>
  <si>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</si>
  <si>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</si>
  <si>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</si>
  <si>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</si>
  <si>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</si>
  <si>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</si>
  <si>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</si>
  <si>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</si>
  <si>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</si>
  <si>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</si>
  <si>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</si>
  <si>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収益的収支比率について全国平均「76.03」類似団体平均「72.76」に対し本町は、「61.24」と経営状況が悪く 、今後も経費の抑制・有収水量の向上につとめ対応していく。　　　　　　　　　　　　　　　　
④企業債残高対給水収益比率：平均値より低い水準で良好といえるが、今後は将来負担の適正化を図りながら計画的な投資を行う必要がある。
⑤料金回収率：近年は平均値より上回っているが、５０％台と低水準である。企業債償還金を料金収入で賄えず一般会計繰入金より補填しているため数値が低い状態である。
　　　　　　　　　　　　　　　　　　　　　　　　　　　　　　⑥給水原価：類似団体より低い傾向にある。企業債償還金が総費用の主な割合を占めているため、償還金が減少していくことにより給水原価は低くなると考えられる
　　　　　　　　　　　　　　　　  　　　　　　　　　　⑦施設利用率：利用率は高い傾向にあるが、給水人口が減少する中で有収率90％台であることから、漏水による配水量も多くなっていると考えられる。漏水部分を差し引くことにより利用率は今よりも低くなるとみられ、今後の水需要動向によっては効率的な事業運営計画を検討する必要がある。
⑧有収率:現在は漏水調査を継続的に行い発見次第修復している状況である。今後も継続的な漏水調査を実施することにより、速やかな発見・修繕といった適正な維持管理に努めていく。
　　　　　　　　　　　　　　　　　　　　　　　　　　　　</t>
    <rPh sb="48" eb="49">
      <t>チョウ</t>
    </rPh>
    <rPh sb="64" eb="65">
      <t>ワル</t>
    </rPh>
    <rPh sb="208" eb="210">
      <t>リョウコウ</t>
    </rPh>
    <rPh sb="216" eb="218">
      <t>コンゴ</t>
    </rPh>
    <phoneticPr fontId="4"/>
  </si>
  <si>
    <t>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施設整備については、単年度の収支が悪化しないよう十分に配慮し、地方債の償還金が経営を圧迫しないようにかつ、将来負担の適正化を考慮しながら遂行していかなければならない。</t>
    <phoneticPr fontId="4"/>
  </si>
  <si>
    <t>老朽化が進行する中で対象となる管路の更新を行っていく。管路の更新計画を早期に策定し、効率的かつ計画的な施設更新を推進していく。また、管種については大規模災害に備え、耐震管等を推奨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</si>
</sst>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4.22</c:v>
                </c:pt>
                <c:pt idx="1">
                  <c:v>0.4</c:v>
                </c:pt>
                <c:pt idx="2">
                  <c:v>2.42</c:v>
                </c:pt>
                <c:pt idx="3">
                  <c:v>2.57</c:v>
                </c:pt>
                <c:pt idx="4" formatCode="#,##0.00;&quot;△&quot;#,##0.00">
                  <c:v>0</c:v>
                </c:pt>
              </c:numCache>
            </c:numRef>
          </c:val>
          <c:extLst>
            <c:ext xmlns:c16="http://schemas.microsoft.com/office/drawing/2014/chart" uri="{C3380CC4-5D6E-409C-BE32-E72D297353CC}">
              <c16:uniqueId val="{00000000-95D8-4C5F-9826-A81EAE15196A}"/>
            </c:ext>
          </c:extLst>
        </c:ser>
        <c:dLbls>
          <c:showLegendKey val="0"/>
          <c:showVal val="0"/>
          <c:showCatName val="0"/>
          <c:showSerName val="0"/>
          <c:showPercent val="0"/>
          <c:showBubbleSize val="0"/>
        </c:dLbls>
        <c:gapWidth val="150"/>
        <c:axId val="397977792"/>
        <c:axId val="39797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95D8-4C5F-9826-A81EAE15196A}"/>
            </c:ext>
          </c:extLst>
        </c:ser>
        <c:dLbls>
          <c:showLegendKey val="0"/>
          <c:showVal val="0"/>
          <c:showCatName val="0"/>
          <c:showSerName val="0"/>
          <c:showPercent val="0"/>
          <c:showBubbleSize val="0"/>
        </c:dLbls>
        <c:marker val="1"/>
        <c:smooth val="0"/>
        <c:axId val="397977792"/>
        <c:axId val="397978576"/>
      </c:lineChart>
      <c:dateAx>
        <c:axId val="397977792"/>
        <c:scaling>
          <c:orientation val="minMax"/>
        </c:scaling>
        <c:delete val="1"/>
        <c:axPos val="b"/>
        <c:numFmt formatCode="&quot;H&quot;yy" sourceLinked="1"/>
        <c:majorTickMark val="none"/>
        <c:minorTickMark val="none"/>
        <c:tickLblPos val="none"/>
        <c:crossAx val="397978576"/>
        <c:crosses val="autoZero"/>
        <c:auto val="1"/>
        <c:lblOffset val="100"/>
        <c:baseTimeUnit val="years"/>
      </c:dateAx>
      <c:valAx>
        <c:axId val="39797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58.68</c:v>
                </c:pt>
                <c:pt idx="1">
                  <c:v>58.64</c:v>
                </c:pt>
                <c:pt idx="2">
                  <c:v>59.27</c:v>
                </c:pt>
                <c:pt idx="3">
                  <c:v>58.04</c:v>
                </c:pt>
                <c:pt idx="4">
                  <c:v>57.6</c:v>
                </c:pt>
              </c:numCache>
            </c:numRef>
          </c:val>
          <c:extLst>
            <c:ext xmlns:c16="http://schemas.microsoft.com/office/drawing/2014/chart" uri="{C3380CC4-5D6E-409C-BE32-E72D297353CC}">
              <c16:uniqueId val="{00000000-693B-41B1-A67C-9D8DCE154087}"/>
            </c:ext>
          </c:extLst>
        </c:ser>
        <c:dLbls>
          <c:showLegendKey val="0"/>
          <c:showVal val="0"/>
          <c:showCatName val="0"/>
          <c:showSerName val="0"/>
          <c:showPercent val="0"/>
          <c:showBubbleSize val="0"/>
        </c:dLbls>
        <c:gapWidth val="150"/>
        <c:axId val="401476080"/>
        <c:axId val="40147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693B-41B1-A67C-9D8DCE154087}"/>
            </c:ext>
          </c:extLst>
        </c:ser>
        <c:dLbls>
          <c:showLegendKey val="0"/>
          <c:showVal val="0"/>
          <c:showCatName val="0"/>
          <c:showSerName val="0"/>
          <c:showPercent val="0"/>
          <c:showBubbleSize val="0"/>
        </c:dLbls>
        <c:marker val="1"/>
        <c:smooth val="0"/>
        <c:axId val="401476080"/>
        <c:axId val="401476472"/>
      </c:lineChart>
      <c:dateAx>
        <c:axId val="401476080"/>
        <c:scaling>
          <c:orientation val="minMax"/>
        </c:scaling>
        <c:delete val="1"/>
        <c:axPos val="b"/>
        <c:numFmt formatCode="&quot;H&quot;yy" sourceLinked="1"/>
        <c:majorTickMark val="none"/>
        <c:minorTickMark val="none"/>
        <c:tickLblPos val="none"/>
        <c:crossAx val="401476472"/>
        <c:crosses val="autoZero"/>
        <c:auto val="1"/>
        <c:lblOffset val="100"/>
        <c:baseTimeUnit val="years"/>
      </c:dateAx>
      <c:valAx>
        <c:axId val="40147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7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F90A-418B-BC1D-566FD3801B3A}"/>
            </c:ext>
          </c:extLst>
        </c:ser>
        <c:dLbls>
          <c:showLegendKey val="0"/>
          <c:showVal val="0"/>
          <c:showCatName val="0"/>
          <c:showSerName val="0"/>
          <c:showPercent val="0"/>
          <c:showBubbleSize val="0"/>
        </c:dLbls>
        <c:gapWidth val="150"/>
        <c:axId val="401543560"/>
        <c:axId val="40154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F90A-418B-BC1D-566FD3801B3A}"/>
            </c:ext>
          </c:extLst>
        </c:ser>
        <c:dLbls>
          <c:showLegendKey val="0"/>
          <c:showVal val="0"/>
          <c:showCatName val="0"/>
          <c:showSerName val="0"/>
          <c:showPercent val="0"/>
          <c:showBubbleSize val="0"/>
        </c:dLbls>
        <c:marker val="1"/>
        <c:smooth val="0"/>
        <c:axId val="401543560"/>
        <c:axId val="401543952"/>
      </c:lineChart>
      <c:dateAx>
        <c:axId val="401543560"/>
        <c:scaling>
          <c:orientation val="minMax"/>
        </c:scaling>
        <c:delete val="1"/>
        <c:axPos val="b"/>
        <c:numFmt formatCode="&quot;H&quot;yy" sourceLinked="1"/>
        <c:majorTickMark val="none"/>
        <c:minorTickMark val="none"/>
        <c:tickLblPos val="none"/>
        <c:crossAx val="401543952"/>
        <c:crosses val="autoZero"/>
        <c:auto val="1"/>
        <c:lblOffset val="100"/>
        <c:baseTimeUnit val="years"/>
      </c:dateAx>
      <c:valAx>
        <c:axId val="40154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4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77.53</c:v>
                </c:pt>
                <c:pt idx="1">
                  <c:v>77.819999999999993</c:v>
                </c:pt>
                <c:pt idx="2">
                  <c:v>70.87</c:v>
                </c:pt>
                <c:pt idx="3">
                  <c:v>76.77</c:v>
                </c:pt>
                <c:pt idx="4">
                  <c:v>61.24</c:v>
                </c:pt>
              </c:numCache>
            </c:numRef>
          </c:val>
          <c:extLst>
            <c:ext xmlns:c16="http://schemas.microsoft.com/office/drawing/2014/chart" uri="{C3380CC4-5D6E-409C-BE32-E72D297353CC}">
              <c16:uniqueId val="{00000000-38B3-45CA-BF41-2C3A8CD8B6EC}"/>
            </c:ext>
          </c:extLst>
        </c:ser>
        <c:dLbls>
          <c:showLegendKey val="0"/>
          <c:showVal val="0"/>
          <c:showCatName val="0"/>
          <c:showSerName val="0"/>
          <c:showPercent val="0"/>
          <c:showBubbleSize val="0"/>
        </c:dLbls>
        <c:gapWidth val="150"/>
        <c:axId val="397979752"/>
        <c:axId val="39798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38B3-45CA-BF41-2C3A8CD8B6EC}"/>
            </c:ext>
          </c:extLst>
        </c:ser>
        <c:dLbls>
          <c:showLegendKey val="0"/>
          <c:showVal val="0"/>
          <c:showCatName val="0"/>
          <c:showSerName val="0"/>
          <c:showPercent val="0"/>
          <c:showBubbleSize val="0"/>
        </c:dLbls>
        <c:marker val="1"/>
        <c:smooth val="0"/>
        <c:axId val="397979752"/>
        <c:axId val="397980144"/>
      </c:lineChart>
      <c:dateAx>
        <c:axId val="397979752"/>
        <c:scaling>
          <c:orientation val="minMax"/>
        </c:scaling>
        <c:delete val="1"/>
        <c:axPos val="b"/>
        <c:numFmt formatCode="&quot;H&quot;yy" sourceLinked="1"/>
        <c:majorTickMark val="none"/>
        <c:minorTickMark val="none"/>
        <c:tickLblPos val="none"/>
        <c:crossAx val="397980144"/>
        <c:crosses val="autoZero"/>
        <c:auto val="1"/>
        <c:lblOffset val="100"/>
        <c:baseTimeUnit val="years"/>
      </c:dateAx>
      <c:valAx>
        <c:axId val="39798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7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A-4642-8928-F711E181D662}"/>
            </c:ext>
          </c:extLst>
        </c:ser>
        <c:dLbls>
          <c:showLegendKey val="0"/>
          <c:showVal val="0"/>
          <c:showCatName val="0"/>
          <c:showSerName val="0"/>
          <c:showPercent val="0"/>
          <c:showBubbleSize val="0"/>
        </c:dLbls>
        <c:gapWidth val="150"/>
        <c:axId val="397981320"/>
        <c:axId val="40139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A-4642-8928-F711E181D662}"/>
            </c:ext>
          </c:extLst>
        </c:ser>
        <c:dLbls>
          <c:showLegendKey val="0"/>
          <c:showVal val="0"/>
          <c:showCatName val="0"/>
          <c:showSerName val="0"/>
          <c:showPercent val="0"/>
          <c:showBubbleSize val="0"/>
        </c:dLbls>
        <c:marker val="1"/>
        <c:smooth val="0"/>
        <c:axId val="397981320"/>
        <c:axId val="401399592"/>
      </c:lineChart>
      <c:dateAx>
        <c:axId val="397981320"/>
        <c:scaling>
          <c:orientation val="minMax"/>
        </c:scaling>
        <c:delete val="1"/>
        <c:axPos val="b"/>
        <c:numFmt formatCode="&quot;H&quot;yy" sourceLinked="1"/>
        <c:majorTickMark val="none"/>
        <c:minorTickMark val="none"/>
        <c:tickLblPos val="none"/>
        <c:crossAx val="401399592"/>
        <c:crosses val="autoZero"/>
        <c:auto val="1"/>
        <c:lblOffset val="100"/>
        <c:baseTimeUnit val="years"/>
      </c:dateAx>
      <c:valAx>
        <c:axId val="40139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8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0-458B-932E-333485C20B3D}"/>
            </c:ext>
          </c:extLst>
        </c:ser>
        <c:dLbls>
          <c:showLegendKey val="0"/>
          <c:showVal val="0"/>
          <c:showCatName val="0"/>
          <c:showSerName val="0"/>
          <c:showPercent val="0"/>
          <c:showBubbleSize val="0"/>
        </c:dLbls>
        <c:gapWidth val="150"/>
        <c:axId val="401400768"/>
        <c:axId val="40140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0-458B-932E-333485C20B3D}"/>
            </c:ext>
          </c:extLst>
        </c:ser>
        <c:dLbls>
          <c:showLegendKey val="0"/>
          <c:showVal val="0"/>
          <c:showCatName val="0"/>
          <c:showSerName val="0"/>
          <c:showPercent val="0"/>
          <c:showBubbleSize val="0"/>
        </c:dLbls>
        <c:marker val="1"/>
        <c:smooth val="0"/>
        <c:axId val="401400768"/>
        <c:axId val="401401160"/>
      </c:lineChart>
      <c:dateAx>
        <c:axId val="401400768"/>
        <c:scaling>
          <c:orientation val="minMax"/>
        </c:scaling>
        <c:delete val="1"/>
        <c:axPos val="b"/>
        <c:numFmt formatCode="&quot;H&quot;yy" sourceLinked="1"/>
        <c:majorTickMark val="none"/>
        <c:minorTickMark val="none"/>
        <c:tickLblPos val="none"/>
        <c:crossAx val="401401160"/>
        <c:crosses val="autoZero"/>
        <c:auto val="1"/>
        <c:lblOffset val="100"/>
        <c:baseTimeUnit val="years"/>
      </c:dateAx>
      <c:valAx>
        <c:axId val="40140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2F-4586-852F-28D5276FAF42}"/>
            </c:ext>
          </c:extLst>
        </c:ser>
        <c:dLbls>
          <c:showLegendKey val="0"/>
          <c:showVal val="0"/>
          <c:showCatName val="0"/>
          <c:showSerName val="0"/>
          <c:showPercent val="0"/>
          <c:showBubbleSize val="0"/>
        </c:dLbls>
        <c:gapWidth val="150"/>
        <c:axId val="401402336"/>
        <c:axId val="40140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2F-4586-852F-28D5276FAF42}"/>
            </c:ext>
          </c:extLst>
        </c:ser>
        <c:dLbls>
          <c:showLegendKey val="0"/>
          <c:showVal val="0"/>
          <c:showCatName val="0"/>
          <c:showSerName val="0"/>
          <c:showPercent val="0"/>
          <c:showBubbleSize val="0"/>
        </c:dLbls>
        <c:marker val="1"/>
        <c:smooth val="0"/>
        <c:axId val="401402336"/>
        <c:axId val="401402728"/>
      </c:lineChart>
      <c:dateAx>
        <c:axId val="401402336"/>
        <c:scaling>
          <c:orientation val="minMax"/>
        </c:scaling>
        <c:delete val="1"/>
        <c:axPos val="b"/>
        <c:numFmt formatCode="&quot;H&quot;yy" sourceLinked="1"/>
        <c:majorTickMark val="none"/>
        <c:minorTickMark val="none"/>
        <c:tickLblPos val="none"/>
        <c:crossAx val="401402728"/>
        <c:crosses val="autoZero"/>
        <c:auto val="1"/>
        <c:lblOffset val="100"/>
        <c:baseTimeUnit val="years"/>
      </c:dateAx>
      <c:valAx>
        <c:axId val="40140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8-467E-8169-514726A83B6E}"/>
            </c:ext>
          </c:extLst>
        </c:ser>
        <c:dLbls>
          <c:showLegendKey val="0"/>
          <c:showVal val="0"/>
          <c:showCatName val="0"/>
          <c:showSerName val="0"/>
          <c:showPercent val="0"/>
          <c:showBubbleSize val="0"/>
        </c:dLbls>
        <c:gapWidth val="150"/>
        <c:axId val="401084560"/>
        <c:axId val="40108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8-467E-8169-514726A83B6E}"/>
            </c:ext>
          </c:extLst>
        </c:ser>
        <c:dLbls>
          <c:showLegendKey val="0"/>
          <c:showVal val="0"/>
          <c:showCatName val="0"/>
          <c:showSerName val="0"/>
          <c:showPercent val="0"/>
          <c:showBubbleSize val="0"/>
        </c:dLbls>
        <c:marker val="1"/>
        <c:smooth val="0"/>
        <c:axId val="401084560"/>
        <c:axId val="401084952"/>
      </c:lineChart>
      <c:dateAx>
        <c:axId val="401084560"/>
        <c:scaling>
          <c:orientation val="minMax"/>
        </c:scaling>
        <c:delete val="1"/>
        <c:axPos val="b"/>
        <c:numFmt formatCode="&quot;H&quot;yy" sourceLinked="1"/>
        <c:majorTickMark val="none"/>
        <c:minorTickMark val="none"/>
        <c:tickLblPos val="none"/>
        <c:crossAx val="401084952"/>
        <c:crosses val="autoZero"/>
        <c:auto val="1"/>
        <c:lblOffset val="100"/>
        <c:baseTimeUnit val="years"/>
      </c:dateAx>
      <c:valAx>
        <c:axId val="4010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590.04</c:v>
                </c:pt>
                <c:pt idx="1">
                  <c:v>618.96</c:v>
                </c:pt>
                <c:pt idx="2">
                  <c:v>631.35</c:v>
                </c:pt>
                <c:pt idx="3">
                  <c:v>673.7</c:v>
                </c:pt>
                <c:pt idx="4">
                  <c:v>791.79</c:v>
                </c:pt>
              </c:numCache>
            </c:numRef>
          </c:val>
          <c:extLst>
            <c:ext xmlns:c16="http://schemas.microsoft.com/office/drawing/2014/chart" uri="{C3380CC4-5D6E-409C-BE32-E72D297353CC}">
              <c16:uniqueId val="{00000000-41DB-47DD-B819-AB812D8C711E}"/>
            </c:ext>
          </c:extLst>
        </c:ser>
        <c:dLbls>
          <c:showLegendKey val="0"/>
          <c:showVal val="0"/>
          <c:showCatName val="0"/>
          <c:showSerName val="0"/>
          <c:showPercent val="0"/>
          <c:showBubbleSize val="0"/>
        </c:dLbls>
        <c:gapWidth val="150"/>
        <c:axId val="401086128"/>
        <c:axId val="4010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41DB-47DD-B819-AB812D8C711E}"/>
            </c:ext>
          </c:extLst>
        </c:ser>
        <c:dLbls>
          <c:showLegendKey val="0"/>
          <c:showVal val="0"/>
          <c:showCatName val="0"/>
          <c:showSerName val="0"/>
          <c:showPercent val="0"/>
          <c:showBubbleSize val="0"/>
        </c:dLbls>
        <c:marker val="1"/>
        <c:smooth val="0"/>
        <c:axId val="401086128"/>
        <c:axId val="401086520"/>
      </c:lineChart>
      <c:dateAx>
        <c:axId val="401086128"/>
        <c:scaling>
          <c:orientation val="minMax"/>
        </c:scaling>
        <c:delete val="1"/>
        <c:axPos val="b"/>
        <c:numFmt formatCode="&quot;H&quot;yy" sourceLinked="1"/>
        <c:majorTickMark val="none"/>
        <c:minorTickMark val="none"/>
        <c:tickLblPos val="none"/>
        <c:crossAx val="401086520"/>
        <c:crosses val="autoZero"/>
        <c:auto val="1"/>
        <c:lblOffset val="100"/>
        <c:baseTimeUnit val="years"/>
      </c:dateAx>
      <c:valAx>
        <c:axId val="4010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67.86</c:v>
                </c:pt>
                <c:pt idx="1">
                  <c:v>68.849999999999994</c:v>
                </c:pt>
                <c:pt idx="2">
                  <c:v>66.37</c:v>
                </c:pt>
                <c:pt idx="3">
                  <c:v>61.88</c:v>
                </c:pt>
                <c:pt idx="4">
                  <c:v>53.59</c:v>
                </c:pt>
              </c:numCache>
            </c:numRef>
          </c:val>
          <c:extLst>
            <c:ext xmlns:c16="http://schemas.microsoft.com/office/drawing/2014/chart" uri="{C3380CC4-5D6E-409C-BE32-E72D297353CC}">
              <c16:uniqueId val="{00000000-4F4C-43CA-9BFD-2AAC84435785}"/>
            </c:ext>
          </c:extLst>
        </c:ser>
        <c:dLbls>
          <c:showLegendKey val="0"/>
          <c:showVal val="0"/>
          <c:showCatName val="0"/>
          <c:showSerName val="0"/>
          <c:showPercent val="0"/>
          <c:showBubbleSize val="0"/>
        </c:dLbls>
        <c:gapWidth val="150"/>
        <c:axId val="401087696"/>
        <c:axId val="40147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4F4C-43CA-9BFD-2AAC84435785}"/>
            </c:ext>
          </c:extLst>
        </c:ser>
        <c:dLbls>
          <c:showLegendKey val="0"/>
          <c:showVal val="0"/>
          <c:showCatName val="0"/>
          <c:showSerName val="0"/>
          <c:showPercent val="0"/>
          <c:showBubbleSize val="0"/>
        </c:dLbls>
        <c:marker val="1"/>
        <c:smooth val="0"/>
        <c:axId val="401087696"/>
        <c:axId val="401473336"/>
      </c:lineChart>
      <c:dateAx>
        <c:axId val="401087696"/>
        <c:scaling>
          <c:orientation val="minMax"/>
        </c:scaling>
        <c:delete val="1"/>
        <c:axPos val="b"/>
        <c:numFmt formatCode="&quot;H&quot;yy" sourceLinked="1"/>
        <c:majorTickMark val="none"/>
        <c:minorTickMark val="none"/>
        <c:tickLblPos val="none"/>
        <c:crossAx val="401473336"/>
        <c:crosses val="autoZero"/>
        <c:auto val="1"/>
        <c:lblOffset val="100"/>
        <c:baseTimeUnit val="years"/>
      </c:dateAx>
      <c:valAx>
        <c:axId val="40147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213.9</c:v>
                </c:pt>
                <c:pt idx="1">
                  <c:v>212.71</c:v>
                </c:pt>
                <c:pt idx="2">
                  <c:v>214.97</c:v>
                </c:pt>
                <c:pt idx="3">
                  <c:v>230.88</c:v>
                </c:pt>
                <c:pt idx="4">
                  <c:v>249.94</c:v>
                </c:pt>
              </c:numCache>
            </c:numRef>
          </c:val>
          <c:extLst>
            <c:ext xmlns:c16="http://schemas.microsoft.com/office/drawing/2014/chart" uri="{C3380CC4-5D6E-409C-BE32-E72D297353CC}">
              <c16:uniqueId val="{00000000-AF1F-4AA6-BA48-6AEDB01F1CDF}"/>
            </c:ext>
          </c:extLst>
        </c:ser>
        <c:dLbls>
          <c:showLegendKey val="0"/>
          <c:showVal val="0"/>
          <c:showCatName val="0"/>
          <c:showSerName val="0"/>
          <c:showPercent val="0"/>
          <c:showBubbleSize val="0"/>
        </c:dLbls>
        <c:gapWidth val="150"/>
        <c:axId val="401474512"/>
        <c:axId val="40147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AF1F-4AA6-BA48-6AEDB01F1CDF}"/>
            </c:ext>
          </c:extLst>
        </c:ser>
        <c:dLbls>
          <c:showLegendKey val="0"/>
          <c:showVal val="0"/>
          <c:showCatName val="0"/>
          <c:showSerName val="0"/>
          <c:showPercent val="0"/>
          <c:showBubbleSize val="0"/>
        </c:dLbls>
        <c:marker val="1"/>
        <c:smooth val="0"/>
        <c:axId val="401474512"/>
        <c:axId val="401474904"/>
      </c:lineChart>
      <c:dateAx>
        <c:axId val="401474512"/>
        <c:scaling>
          <c:orientation val="minMax"/>
        </c:scaling>
        <c:delete val="1"/>
        <c:axPos val="b"/>
        <c:numFmt formatCode="&quot;H&quot;yy" sourceLinked="1"/>
        <c:majorTickMark val="none"/>
        <c:minorTickMark val="none"/>
        <c:tickLblPos val="none"/>
        <c:crossAx val="401474904"/>
        <c:crosses val="autoZero"/>
        <c:auto val="1"/>
        <c:lblOffset val="100"/>
        <c:baseTimeUnit val="years"/>
      </c:dateAx>
      <c:valAx>
        <c:axId val="40147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鹿児島県　天城町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79" t="str">
        <f>データ!$M$6</f>
        <v>非設置</v>
      </c>
      <c r="AE8" s="79"/>
      <c r="AF8" s="79"/>
      <c r="AG8" s="79"/>
      <c r="AH8" s="79"/>
      <c r="AI8" s="79"/>
      <c r="AJ8" s="79"/>
      <c r="AK8" s="2"/>
      <c r="AL8" s="73">
        <f>データ!$R$6</f>
        <v>5914</v>
      </c>
      <c r="AM8" s="73"/>
      <c r="AN8" s="73"/>
      <c r="AO8" s="73"/>
      <c r="AP8" s="73"/>
      <c r="AQ8" s="73"/>
      <c r="AR8" s="73"/>
      <c r="AS8" s="73"/>
      <c r="AT8" s="72">
        <f>データ!$S$6</f>
        <v>80.400000000000006</v>
      </c>
      <c r="AU8" s="72"/>
      <c r="AV8" s="72"/>
      <c r="AW8" s="72"/>
      <c r="AX8" s="72"/>
      <c r="AY8" s="72"/>
      <c r="AZ8" s="72"/>
      <c r="BA8" s="72"/>
      <c r="BB8" s="72">
        <f>データ!$T$6</f>
        <v>73.56</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99.93</v>
      </c>
      <c r="Q10" s="72"/>
      <c r="R10" s="72"/>
      <c r="S10" s="72"/>
      <c r="T10" s="72"/>
      <c r="U10" s="72"/>
      <c r="V10" s="72"/>
      <c r="W10" s="73">
        <f>データ!$Q$6</f>
        <v>2706</v>
      </c>
      <c r="X10" s="73"/>
      <c r="Y10" s="73"/>
      <c r="Z10" s="73"/>
      <c r="AA10" s="73"/>
      <c r="AB10" s="73"/>
      <c r="AC10" s="73"/>
      <c r="AD10" s="2"/>
      <c r="AE10" s="2"/>
      <c r="AF10" s="2"/>
      <c r="AG10" s="2"/>
      <c r="AH10" s="2"/>
      <c r="AI10" s="2"/>
      <c r="AJ10" s="2"/>
      <c r="AK10" s="2"/>
      <c r="AL10" s="73">
        <f>データ!$U$6</f>
        <v>5826</v>
      </c>
      <c r="AM10" s="73"/>
      <c r="AN10" s="73"/>
      <c r="AO10" s="73"/>
      <c r="AP10" s="73"/>
      <c r="AQ10" s="73"/>
      <c r="AR10" s="73"/>
      <c r="AS10" s="73"/>
      <c r="AT10" s="72">
        <f>データ!$V$6</f>
        <v>9.5</v>
      </c>
      <c r="AU10" s="72"/>
      <c r="AV10" s="72"/>
      <c r="AW10" s="72"/>
      <c r="AX10" s="72"/>
      <c r="AY10" s="72"/>
      <c r="AZ10" s="72"/>
      <c r="BA10" s="72"/>
      <c r="BB10" s="72">
        <f>データ!$W$6</f>
        <v>613.26</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116</v>
      </c>
      <c r="BM47" s="65"/>
      <c r="BN47" s="65"/>
      <c r="BO47" s="65"/>
      <c r="BP47" s="65"/>
      <c r="BQ47" s="65"/>
      <c r="BR47" s="65"/>
      <c r="BS47" s="65"/>
      <c r="BT47" s="65"/>
      <c r="BU47" s="65"/>
      <c r="BV47" s="65"/>
      <c r="BW47" s="65"/>
      <c r="BX47" s="65"/>
      <c r="BY47" s="65"/>
      <c r="BZ47" s="6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xBK+A/bOQ3sARyVyREWxwT3juY+1jnjqtXD1O/KOYsN/GuH+PLRLFsW4HmI4u9FW+/qK6LB0iuj5t0DEUEuEKQ==" saltValue="LtGrfgClZCAL5b8vZjEE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2019</v>
      </c>
      <c r="C6" s="34">
        <f t="shared" ref="C6:W6" si="3">C7</f>
        <v>465313</v>
      </c>
      <c r="D6" s="34">
        <f t="shared" si="3"/>
        <v>47</v>
      </c>
      <c r="E6" s="34">
        <f t="shared" si="3"/>
        <v>1</v>
      </c>
      <c r="F6" s="34">
        <f t="shared" si="3"/>
        <v>0</v>
      </c>
      <c r="G6" s="34">
        <f t="shared" si="3"/>
        <v>0</v>
      </c>
      <c r="H6" s="34" t="str">
        <f t="shared" si="3"/>
        <v>鹿児島県　天城町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99.93</v>
      </c>
      <c r="Q6" s="35">
        <f t="shared" si="3"/>
        <v>2706</v>
      </c>
      <c r="R6" s="35">
        <f t="shared" si="3"/>
        <v>5914</v>
      </c>
      <c r="S6" s="35">
        <f t="shared" si="3"/>
        <v>80.400000000000006</v>
      </c>
      <c r="T6" s="35">
        <f t="shared" si="3"/>
        <v>73.56</v>
      </c>
      <c r="U6" s="35">
        <f t="shared" si="3"/>
        <v>5826</v>
      </c>
      <c r="V6" s="35">
        <f t="shared" si="3"/>
        <v>9.5</v>
      </c>
      <c r="W6" s="35">
        <f t="shared" si="3"/>
        <v>613.26</v>
      </c>
      <c r="X6" s="36">
        <f>IF(X7="",NA(),X7)</f>
        <v>77.53</v>
      </c>
      <c r="Y6" s="36">
        <f t="shared" ref="Y6:AG6" si="4">IF(Y7="",NA(),Y7)</f>
        <v>77.819999999999993</v>
      </c>
      <c r="Z6" s="36">
        <f t="shared" si="4"/>
        <v>70.87</v>
      </c>
      <c r="AA6" s="36">
        <f t="shared" si="4"/>
        <v>76.77</v>
      </c>
      <c r="AB6" s="36">
        <f t="shared" si="4"/>
        <v>61.24</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590.04</v>
      </c>
      <c r="BF6" s="36">
        <f t="shared" ref="BF6:BN6" si="7">IF(BF7="",NA(),BF7)</f>
        <v>618.96</v>
      </c>
      <c r="BG6" s="36">
        <f t="shared" si="7"/>
        <v>631.35</v>
      </c>
      <c r="BH6" s="36">
        <f t="shared" si="7"/>
        <v>673.7</v>
      </c>
      <c r="BI6" s="36">
        <f t="shared" si="7"/>
        <v>791.79</v>
      </c>
      <c r="BJ6" s="36">
        <f t="shared" si="7"/>
        <v>1280.18</v>
      </c>
      <c r="BK6" s="36">
        <f t="shared" si="7"/>
        <v>1346.23</v>
      </c>
      <c r="BL6" s="36">
        <f t="shared" si="7"/>
        <v>1295.06</v>
      </c>
      <c r="BM6" s="36">
        <f t="shared" si="7"/>
        <v>1168.7</v>
      </c>
      <c r="BN6" s="36">
        <f t="shared" si="7"/>
        <v>1245.46</v>
      </c>
      <c r="BO6" s="35" t="str">
        <f>IF(BO7="","",IF(BO7="-","【-】","【"&amp;SUBSTITUTE(TEXT(BO7,"#,##0.00"),"-","△")&amp;"】"))</f>
        <v>【1,084.05】</v>
      </c>
      <c r="BP6" s="36">
        <f>IF(BP7="",NA(),BP7)</f>
        <v>67.86</v>
      </c>
      <c r="BQ6" s="36">
        <f t="shared" ref="BQ6:BY6" si="8">IF(BQ7="",NA(),BQ7)</f>
        <v>68.849999999999994</v>
      </c>
      <c r="BR6" s="36">
        <f t="shared" si="8"/>
        <v>66.37</v>
      </c>
      <c r="BS6" s="36">
        <f t="shared" si="8"/>
        <v>61.88</v>
      </c>
      <c r="BT6" s="36">
        <f t="shared" si="8"/>
        <v>53.59</v>
      </c>
      <c r="BU6" s="36">
        <f t="shared" si="8"/>
        <v>53.62</v>
      </c>
      <c r="BV6" s="36">
        <f t="shared" si="8"/>
        <v>53.41</v>
      </c>
      <c r="BW6" s="36">
        <f t="shared" si="8"/>
        <v>53.29</v>
      </c>
      <c r="BX6" s="36">
        <f t="shared" si="8"/>
        <v>53.59</v>
      </c>
      <c r="BY6" s="36">
        <f t="shared" si="8"/>
        <v>51.08</v>
      </c>
      <c r="BZ6" s="35" t="str">
        <f>IF(BZ7="","",IF(BZ7="-","【-】","【"&amp;SUBSTITUTE(TEXT(BZ7,"#,##0.00"),"-","△")&amp;"】"))</f>
        <v>【53.46】</v>
      </c>
      <c r="CA6" s="36">
        <f>IF(CA7="",NA(),CA7)</f>
        <v>213.9</v>
      </c>
      <c r="CB6" s="36">
        <f t="shared" ref="CB6:CJ6" si="9">IF(CB7="",NA(),CB7)</f>
        <v>212.71</v>
      </c>
      <c r="CC6" s="36">
        <f t="shared" si="9"/>
        <v>214.97</v>
      </c>
      <c r="CD6" s="36">
        <f t="shared" si="9"/>
        <v>230.88</v>
      </c>
      <c r="CE6" s="36">
        <f t="shared" si="9"/>
        <v>249.94</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58.68</v>
      </c>
      <c r="CM6" s="36">
        <f t="shared" ref="CM6:CU6" si="10">IF(CM7="",NA(),CM7)</f>
        <v>58.64</v>
      </c>
      <c r="CN6" s="36">
        <f t="shared" si="10"/>
        <v>59.27</v>
      </c>
      <c r="CO6" s="36">
        <f t="shared" si="10"/>
        <v>58.04</v>
      </c>
      <c r="CP6" s="36">
        <f t="shared" si="10"/>
        <v>57.6</v>
      </c>
      <c r="CQ6" s="36">
        <f t="shared" si="10"/>
        <v>58.1</v>
      </c>
      <c r="CR6" s="36">
        <f t="shared" si="10"/>
        <v>56.19</v>
      </c>
      <c r="CS6" s="36">
        <f t="shared" si="10"/>
        <v>56.65</v>
      </c>
      <c r="CT6" s="36">
        <f t="shared" si="10"/>
        <v>56.41</v>
      </c>
      <c r="CU6" s="36">
        <f t="shared" si="10"/>
        <v>54.9</v>
      </c>
      <c r="CV6" s="35" t="str">
        <f>IF(CV7="","",IF(CV7="-","【-】","【"&amp;SUBSTITUTE(TEXT(CV7,"#,##0.00"),"-","△")&amp;"】"))</f>
        <v>【54.90】</v>
      </c>
      <c r="CW6" s="36">
        <f>IF(CW7="",NA(),CW7)</f>
        <v>90.91</v>
      </c>
      <c r="CX6" s="36">
        <f t="shared" ref="CX6:DF6" si="11">IF(CX7="",NA(),CX7)</f>
        <v>90.91</v>
      </c>
      <c r="CY6" s="36">
        <f t="shared" si="11"/>
        <v>90.91</v>
      </c>
      <c r="CZ6" s="36">
        <f t="shared" si="11"/>
        <v>90.91</v>
      </c>
      <c r="DA6" s="36">
        <f t="shared" si="11"/>
        <v>90.91</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4.22</v>
      </c>
      <c r="EE6" s="36">
        <f t="shared" ref="EE6:EM6" si="14">IF(EE7="",NA(),EE7)</f>
        <v>0.4</v>
      </c>
      <c r="EF6" s="36">
        <f t="shared" si="14"/>
        <v>2.42</v>
      </c>
      <c r="EG6" s="36">
        <f t="shared" si="14"/>
        <v>2.57</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c r="A7" s="29"/>
      <c r="B7" s="38">
        <v>2019</v>
      </c>
      <c r="C7" s="38">
        <v>465313</v>
      </c>
      <c r="D7" s="38">
        <v>47</v>
      </c>
      <c r="E7" s="38">
        <v>1</v>
      </c>
      <c r="F7" s="38">
        <v>0</v>
      </c>
      <c r="G7" s="38">
        <v>0</v>
      </c>
      <c r="H7" s="38" t="s">
        <v>96</v>
      </c>
      <c r="I7" s="38" t="s">
        <v>97</v>
      </c>
      <c r="J7" s="38" t="s">
        <v>98</v>
      </c>
      <c r="K7" s="38" t="s">
        <v>99</v>
      </c>
      <c r="L7" s="38" t="s">
        <v>100</v>
      </c>
      <c r="M7" s="38" t="s">
        <v>101</v>
      </c>
      <c r="N7" s="39" t="s">
        <v>102</v>
      </c>
      <c r="O7" s="39" t="s">
        <v>103</v>
      </c>
      <c r="P7" s="39">
        <v>99.93</v>
      </c>
      <c r="Q7" s="39">
        <v>2706</v>
      </c>
      <c r="R7" s="39">
        <v>5914</v>
      </c>
      <c r="S7" s="39">
        <v>80.400000000000006</v>
      </c>
      <c r="T7" s="39">
        <v>73.56</v>
      </c>
      <c r="U7" s="39">
        <v>5826</v>
      </c>
      <c r="V7" s="39">
        <v>9.5</v>
      </c>
      <c r="W7" s="39">
        <v>613.26</v>
      </c>
      <c r="X7" s="39">
        <v>77.53</v>
      </c>
      <c r="Y7" s="39">
        <v>77.819999999999993</v>
      </c>
      <c r="Z7" s="39">
        <v>70.87</v>
      </c>
      <c r="AA7" s="39">
        <v>76.77</v>
      </c>
      <c r="AB7" s="39">
        <v>61.24</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590.04</v>
      </c>
      <c r="BF7" s="39">
        <v>618.96</v>
      </c>
      <c r="BG7" s="39">
        <v>631.35</v>
      </c>
      <c r="BH7" s="39">
        <v>673.7</v>
      </c>
      <c r="BI7" s="39">
        <v>791.79</v>
      </c>
      <c r="BJ7" s="39">
        <v>1280.18</v>
      </c>
      <c r="BK7" s="39">
        <v>1346.23</v>
      </c>
      <c r="BL7" s="39">
        <v>1295.06</v>
      </c>
      <c r="BM7" s="39">
        <v>1168.7</v>
      </c>
      <c r="BN7" s="39">
        <v>1245.46</v>
      </c>
      <c r="BO7" s="39">
        <v>1084.05</v>
      </c>
      <c r="BP7" s="39">
        <v>67.86</v>
      </c>
      <c r="BQ7" s="39">
        <v>68.849999999999994</v>
      </c>
      <c r="BR7" s="39">
        <v>66.37</v>
      </c>
      <c r="BS7" s="39">
        <v>61.88</v>
      </c>
      <c r="BT7" s="39">
        <v>53.59</v>
      </c>
      <c r="BU7" s="39">
        <v>53.62</v>
      </c>
      <c r="BV7" s="39">
        <v>53.41</v>
      </c>
      <c r="BW7" s="39">
        <v>53.29</v>
      </c>
      <c r="BX7" s="39">
        <v>53.59</v>
      </c>
      <c r="BY7" s="39">
        <v>51.08</v>
      </c>
      <c r="BZ7" s="39">
        <v>53.46</v>
      </c>
      <c r="CA7" s="39">
        <v>213.9</v>
      </c>
      <c r="CB7" s="39">
        <v>212.71</v>
      </c>
      <c r="CC7" s="39">
        <v>214.97</v>
      </c>
      <c r="CD7" s="39">
        <v>230.88</v>
      </c>
      <c r="CE7" s="39">
        <v>249.94</v>
      </c>
      <c r="CF7" s="39">
        <v>287.7</v>
      </c>
      <c r="CG7" s="39">
        <v>277.39999999999998</v>
      </c>
      <c r="CH7" s="39">
        <v>259.02</v>
      </c>
      <c r="CI7" s="39">
        <v>259.79000000000002</v>
      </c>
      <c r="CJ7" s="39">
        <v>262.13</v>
      </c>
      <c r="CK7" s="39">
        <v>300.47000000000003</v>
      </c>
      <c r="CL7" s="39">
        <v>58.68</v>
      </c>
      <c r="CM7" s="39">
        <v>58.64</v>
      </c>
      <c r="CN7" s="39">
        <v>59.27</v>
      </c>
      <c r="CO7" s="39">
        <v>58.04</v>
      </c>
      <c r="CP7" s="39">
        <v>57.6</v>
      </c>
      <c r="CQ7" s="39">
        <v>58.1</v>
      </c>
      <c r="CR7" s="39">
        <v>56.19</v>
      </c>
      <c r="CS7" s="39">
        <v>56.65</v>
      </c>
      <c r="CT7" s="39">
        <v>56.41</v>
      </c>
      <c r="CU7" s="39">
        <v>54.9</v>
      </c>
      <c r="CV7" s="39">
        <v>54.9</v>
      </c>
      <c r="CW7" s="39">
        <v>90.91</v>
      </c>
      <c r="CX7" s="39">
        <v>90.91</v>
      </c>
      <c r="CY7" s="39">
        <v>90.91</v>
      </c>
      <c r="CZ7" s="39">
        <v>90.91</v>
      </c>
      <c r="DA7" s="39">
        <v>90.91</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4.22</v>
      </c>
      <c r="EE7" s="39">
        <v>0.4</v>
      </c>
      <c r="EF7" s="39">
        <v>2.42</v>
      </c>
      <c r="EG7" s="39">
        <v>2.57</v>
      </c>
      <c r="EH7" s="39">
        <v>0</v>
      </c>
      <c r="EI7" s="39">
        <v>0.76</v>
      </c>
      <c r="EJ7" s="39">
        <v>0.8</v>
      </c>
      <c r="EK7" s="39">
        <v>0.96</v>
      </c>
      <c r="EL7" s="39">
        <v>0.65</v>
      </c>
      <c r="EM7" s="39">
        <v>0.52</v>
      </c>
      <c r="EN7" s="39">
        <v>0.56000000000000005</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 t="shared" ref="B10:E10" si="15">DATEVALUE($B7+12-B11&amp;"/1/"&amp;B12)</f>
        <v>46388</v>
      </c>
      <c r="C10" s="42">
        <f t="shared" si="15"/>
        <v>46753</v>
      </c>
      <c r="D10" s="42">
        <f t="shared" si="15"/>
        <v>47119</v>
      </c>
      <c r="E10" s="42">
        <f t="shared" si="15"/>
        <v>47484</v>
      </c>
      <c r="F10" s="43">
        <f>DATEVALUE($B7+12-F11&amp;"/1/"&amp;F12)</f>
        <v>47849</v>
      </c>
    </row>
    <row r="11" spans="1:144">
      <c r="B11">
        <v>4</v>
      </c>
      <c r="C11">
        <v>3</v>
      </c>
      <c r="D11">
        <v>2</v>
      </c>
      <c r="E11">
        <v>1</v>
      </c>
      <c r="F11">
        <v>0</v>
      </c>
      <c r="G11" t="s">
        <v>109</v>
      </c>
    </row>
    <row r="12" spans="1:144">
      <c r="B12">
        <v>1</v>
      </c>
      <c r="C12">
        <v>1</v>
      </c>
      <c r="D12">
        <v>1</v>
      </c>
      <c r="E12">
        <v>1</v>
      </c>
      <c r="F12">
        <v>1</v>
      </c>
      <c r="G12" t="s">
        <v>110</v>
      </c>
    </row>
    <row r="13" spans="1:144">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2020-12-04T02:23:23Z</dcterms:created>
  <dcterms:modified xsi:type="dcterms:W3CDTF">2021-02-05T06:12:41Z</dcterms:modified>
  <cp:category/>
</cp:coreProperties>
</file>