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j010036\共有（川井田）\61 公営企業決算統計\R02\02決算統計関連調査\030112 公営企業に係る経営比較分析表（平成元年度決算）の分析等について\④市町村から回答\40 伊仙町\"/>
    </mc:Choice>
  </mc:AlternateContent>
  <workbookProtection workbookAlgorithmName="SHA-512" workbookHashValue="20dFb2ZIoyoKzHPTpZFfA2jn7QatjcMrfnUtvkx0qcj5/2wKdcfbnYqCjkZReg2qLCOdh4maW90wdvLgx+gm7Q==" workbookSaltValue="CP21gu+4ZEobALHLcveK5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E85" i="4"/>
  <c r="AT10" i="4"/>
  <c r="AL10" i="4"/>
  <c r="W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<sst xmlns="http://schemas.openxmlformats.org/spreadsheetml/2006/main" count="228" uniqueCount="113">
  <si>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</si>
  <si>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</si>
  <si>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</si>
  <si>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</si>
  <si>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</si>
  <si>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</si>
  <si>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</si>
  <si>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</si>
  <si>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</si>
  <si>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</si>
  <si>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</si>
  <si>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</si>
  <si>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</si>
  <si>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</si>
  <si>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</si>
  <si>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</si>
  <si>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</si>
  <si>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</si>
  <si>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</si>
  <si>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</si>
  <si>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</si>
  <si>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</si>
  <si>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</si>
  <si>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</si>
  <si>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</si>
  <si>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</si>
  <si>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</si>
  <si>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</si>
  <si>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</si>
  <si>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</si>
  <si>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</si>
  <si>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</si>
  <si>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</si>
  <si>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</si>
  <si>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</si>
  <si>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</si>
  <si>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</si>
  <si>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</si>
  <si>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</si>
  <si>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</si>
  <si>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</si>
  <si>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</si>
  <si>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</si>
  <si>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</si>
  <si>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</si>
  <si>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</si>
  <si>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</si>
  <si>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</si>
  <si>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</si>
  <si>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</si>
  <si>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</si>
  <si>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</si>
  <si>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</si>
  <si>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</si>
  <si>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</si>
  <si>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</si>
  <si>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</si>
  <si>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</si>
  <si>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</si>
  <si>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</si>
  <si>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</si>
  <si>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</si>
  <si>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</si>
  <si>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</si>
  <si>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</si>
  <si>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</si>
  <si>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</si>
  <si>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</si>
  <si>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</si>
  <si>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</si>
  <si>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</si>
  <si>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</si>
  <si>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</si>
  <si>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</si>
  <si>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</si>
  <si>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</si>
  <si>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</si>
  <si>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</si>
  <si>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</si>
  <si>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</si>
  <si>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</si>
  <si>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</si>
  <si>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</si>
  <si>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</si>
  <si>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</si>
  <si>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</si>
  <si>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</si>
  <si>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</si>
  <si>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</si>
  <si>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</si>
  <si>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</si>
  <si>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</si>
  <si>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</si>
  <si>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伊仙町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</si>
  <si>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</si>
  <si>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</si>
  <si>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</si>
  <si>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</si>
  <si>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</si>
  <si>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</si>
  <si>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</si>
  <si>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</si>
  <si>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</si>
  <si>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</si>
  <si>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</si>
  <si>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</si>
  <si>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</si>
  <si>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</si>
  <si>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</si>
  <si>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</si>
  <si>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当町の上水道事業は簡易水道事業の統合が控えている。統合により企業債残高や繰出金の増加、企業債償還負担の増大が懸念される。
今後は料金回収率を向上させるために、長期の計画的な料金見直しや経費削減等を行うと同時に、受託工事収益や手数料等、給水収益以外の収益確保等の対策に取り組み、繰出金等に依存しない独立採算に近づけるよう経営の健全化を図る必要がある。
同時に統合までの管路更新や施設老朽化対策の為の企業債発行等の投資に関しては、将来への負担や今後の経営状況を踏まえた上で、計画的に行っていく必要がある。　　　　　　　　　　　　</t>
    <rPh sb="4" eb="7">
      <t>ジョウスイドウ</t>
    </rPh>
    <rPh sb="7" eb="9">
      <t>ジギョウ</t>
    </rPh>
    <rPh sb="10" eb="12">
      <t>カンイ</t>
    </rPh>
    <rPh sb="12" eb="14">
      <t>スイドウ</t>
    </rPh>
    <rPh sb="14" eb="16">
      <t>ジギョウ</t>
    </rPh>
    <rPh sb="26" eb="28">
      <t>トウゴウ</t>
    </rPh>
    <rPh sb="31" eb="33">
      <t>キギョウ</t>
    </rPh>
    <rPh sb="33" eb="34">
      <t>サイ</t>
    </rPh>
    <rPh sb="34" eb="36">
      <t>ザンダカ</t>
    </rPh>
    <rPh sb="37" eb="39">
      <t>クリダ</t>
    </rPh>
    <rPh sb="39" eb="40">
      <t>キン</t>
    </rPh>
    <rPh sb="41" eb="43">
      <t>ゾウカ</t>
    </rPh>
    <rPh sb="62" eb="64">
      <t>コンゴ</t>
    </rPh>
    <rPh sb="65" eb="67">
      <t>リョウキン</t>
    </rPh>
    <rPh sb="67" eb="69">
      <t>カイシュウ</t>
    </rPh>
    <rPh sb="69" eb="70">
      <t>リツ</t>
    </rPh>
    <rPh sb="71" eb="73">
      <t>コウジョウ</t>
    </rPh>
    <rPh sb="80" eb="82">
      <t>チョウキ</t>
    </rPh>
    <rPh sb="83" eb="86">
      <t>ケイカクテキ</t>
    </rPh>
    <rPh sb="87" eb="89">
      <t>リョウキン</t>
    </rPh>
    <rPh sb="89" eb="91">
      <t>ミナオ</t>
    </rPh>
    <rPh sb="93" eb="95">
      <t>ケイヒ</t>
    </rPh>
    <rPh sb="95" eb="97">
      <t>サクゲン</t>
    </rPh>
    <rPh sb="97" eb="98">
      <t>ナド</t>
    </rPh>
    <rPh sb="99" eb="100">
      <t>オコナ</t>
    </rPh>
    <rPh sb="102" eb="104">
      <t>ドウジ</t>
    </rPh>
    <rPh sb="113" eb="116">
      <t>テスウリョウ</t>
    </rPh>
    <rPh sb="116" eb="117">
      <t>ナド</t>
    </rPh>
    <rPh sb="129" eb="130">
      <t>トウ</t>
    </rPh>
    <rPh sb="131" eb="133">
      <t>タイサク</t>
    </rPh>
    <rPh sb="134" eb="135">
      <t>ト</t>
    </rPh>
    <rPh sb="136" eb="137">
      <t>ク</t>
    </rPh>
    <rPh sb="139" eb="141">
      <t>クリデ</t>
    </rPh>
    <rPh sb="141" eb="142">
      <t>キン</t>
    </rPh>
    <rPh sb="142" eb="143">
      <t>ナド</t>
    </rPh>
    <rPh sb="144" eb="146">
      <t>イゾン</t>
    </rPh>
    <rPh sb="149" eb="151">
      <t>ドクリツ</t>
    </rPh>
    <rPh sb="151" eb="153">
      <t>サイサン</t>
    </rPh>
    <rPh sb="154" eb="155">
      <t>チカ</t>
    </rPh>
    <rPh sb="160" eb="162">
      <t>ケイエイ</t>
    </rPh>
    <rPh sb="163" eb="166">
      <t>ケンゼンカ</t>
    </rPh>
    <rPh sb="167" eb="168">
      <t>ハカ</t>
    </rPh>
    <rPh sb="169" eb="171">
      <t>ヒツヨウ</t>
    </rPh>
    <rPh sb="176" eb="178">
      <t>ドウジ</t>
    </rPh>
    <rPh sb="179" eb="181">
      <t>トウゴウ</t>
    </rPh>
    <rPh sb="184" eb="186">
      <t>カンロ</t>
    </rPh>
    <rPh sb="186" eb="188">
      <t>コウシン</t>
    </rPh>
    <rPh sb="189" eb="191">
      <t>シセツ</t>
    </rPh>
    <rPh sb="191" eb="194">
      <t>ロウキュウカ</t>
    </rPh>
    <rPh sb="194" eb="196">
      <t>タイサク</t>
    </rPh>
    <rPh sb="197" eb="198">
      <t>タメ</t>
    </rPh>
    <rPh sb="199" eb="201">
      <t>キギョウ</t>
    </rPh>
    <rPh sb="201" eb="202">
      <t>サイ</t>
    </rPh>
    <rPh sb="202" eb="204">
      <t>ハッコウ</t>
    </rPh>
    <rPh sb="204" eb="205">
      <t>ナド</t>
    </rPh>
    <rPh sb="206" eb="208">
      <t>トウシ</t>
    </rPh>
    <rPh sb="209" eb="210">
      <t>カン</t>
    </rPh>
    <rPh sb="214" eb="216">
      <t>ショウライ</t>
    </rPh>
    <rPh sb="218" eb="220">
      <t>フタン</t>
    </rPh>
    <rPh sb="221" eb="223">
      <t>コンゴ</t>
    </rPh>
    <rPh sb="224" eb="226">
      <t>ケイエイ</t>
    </rPh>
    <rPh sb="226" eb="228">
      <t>ジョウキョウ</t>
    </rPh>
    <rPh sb="229" eb="230">
      <t>フ</t>
    </rPh>
    <rPh sb="233" eb="234">
      <t>ウエ</t>
    </rPh>
    <rPh sb="236" eb="238">
      <t>ケイカク</t>
    </rPh>
    <rPh sb="238" eb="239">
      <t>テキ</t>
    </rPh>
    <rPh sb="240" eb="241">
      <t>オコナ</t>
    </rPh>
    <rPh sb="245" eb="247">
      <t>ヒツヨウ</t>
    </rPh>
    <phoneticPr fontId="7"/>
  </si>
  <si>
    <r>
      <t>①令和元年度</t>
    </r>
    <r>
      <rPr>
        <sz val="9"/>
        <rFont val="ＭＳ ゴシック"/>
        <family val="3"/>
        <charset val="128"/>
      </rPr>
      <t>は使用水量及び給水収益ともに前年度と比べほぼ横ばいになったが、</t>
    </r>
    <r>
      <rPr>
        <sz val="9"/>
        <color theme="1"/>
        <rFont val="ＭＳ ゴシック"/>
        <family val="3"/>
        <charset val="128"/>
      </rPr>
      <t>今後も基準外繰入金減少は想定されるため、給水収益増加の為に計画的な料金の見直しや、手数料、受託工事収益確保の対策が必要である。
②平成27年度以降は欠損金は発生していないが、経常収支比率に記載の対策を行い、欠損金が発生しないようにする必要である。
③未払金増減に伴う数値の変動はあるが、現金預金等の流動資産が確保されており、支払能力がある状態を示している。今後は事業統合による企業債等の負債増加に備えて、計画的な料金改定等を実施し、手元流動性を維持する資産管理が必要となる。
④施設の老朽化に伴い平成27年度から企業債を財源に工事を行っているため、指標は前年度対比悪化している。今後も管路更新等の為に企業債発行や、事業統合による企業債残高の増加に備えるため、計画的な料金見直しを行い本指標の悪化を抑制する必要がある。
⑤給水費用を給水収益で賄えていないことが明らかである為、繰入金等に依存するのではなく、計画的な料金見直し、及び費用節約、削減に努める必要がある。
⑥経常費用は平成29年度と比較し増加した、今後も節水等による有収水量減少が想定されるため、より一層の費用削減に注力していく必要がある。
⑦高い指標であるが、今後は人口減少等による有収水量低下が見込まれ、また、簡易水道の統合も控えていることから、高い施設利用率を維持するための対策を検討する必要がある。
⑧漏水があるため、管路の更新を行い、指標の維持・向上に努める必要がある。</t>
    </r>
    <rPh sb="1" eb="2">
      <t>レイ</t>
    </rPh>
    <rPh sb="2" eb="3">
      <t>ワ</t>
    </rPh>
    <rPh sb="3" eb="5">
      <t>ガンネン</t>
    </rPh>
    <rPh sb="5" eb="6">
      <t>ド</t>
    </rPh>
    <rPh sb="11" eb="12">
      <t>オヨ</t>
    </rPh>
    <rPh sb="13" eb="15">
      <t>キュウスイ</t>
    </rPh>
    <rPh sb="15" eb="17">
      <t>シュウエキ</t>
    </rPh>
    <rPh sb="20" eb="23">
      <t>ゼンネンド</t>
    </rPh>
    <rPh sb="24" eb="25">
      <t>クラ</t>
    </rPh>
    <rPh sb="28" eb="29">
      <t>ヨコ</t>
    </rPh>
    <rPh sb="37" eb="39">
      <t>コンゴ</t>
    </rPh>
    <rPh sb="40" eb="42">
      <t>キジュン</t>
    </rPh>
    <rPh sb="42" eb="43">
      <t>ガイ</t>
    </rPh>
    <rPh sb="43" eb="45">
      <t>クリイレ</t>
    </rPh>
    <rPh sb="45" eb="46">
      <t>キン</t>
    </rPh>
    <rPh sb="46" eb="48">
      <t>ゲンショウ</t>
    </rPh>
    <rPh sb="49" eb="51">
      <t>ソウテイ</t>
    </rPh>
    <rPh sb="57" eb="59">
      <t>キュウスイ</t>
    </rPh>
    <rPh sb="59" eb="61">
      <t>シュウエキ</t>
    </rPh>
    <rPh sb="61" eb="63">
      <t>ゾウカ</t>
    </rPh>
    <rPh sb="64" eb="65">
      <t>タメ</t>
    </rPh>
    <rPh sb="66" eb="69">
      <t>ケイカクテキ</t>
    </rPh>
    <rPh sb="70" eb="72">
      <t>リョウキン</t>
    </rPh>
    <rPh sb="73" eb="75">
      <t>ミナオ</t>
    </rPh>
    <rPh sb="78" eb="81">
      <t>テスウリョウ</t>
    </rPh>
    <rPh sb="82" eb="84">
      <t>ジュタク</t>
    </rPh>
    <rPh sb="84" eb="86">
      <t>コウジ</t>
    </rPh>
    <rPh sb="86" eb="88">
      <t>シュウエキ</t>
    </rPh>
    <rPh sb="88" eb="90">
      <t>カクホ</t>
    </rPh>
    <rPh sb="91" eb="93">
      <t>タイサク</t>
    </rPh>
    <rPh sb="94" eb="96">
      <t>ヒツヨウ</t>
    </rPh>
    <rPh sb="106" eb="108">
      <t>ネンド</t>
    </rPh>
    <rPh sb="108" eb="110">
      <t>イコウ</t>
    </rPh>
    <rPh sb="111" eb="114">
      <t>ケッソンキン</t>
    </rPh>
    <rPh sb="115" eb="117">
      <t>ハッセイ</t>
    </rPh>
    <rPh sb="124" eb="126">
      <t>ケイジョウ</t>
    </rPh>
    <rPh sb="126" eb="128">
      <t>シュウシ</t>
    </rPh>
    <rPh sb="128" eb="130">
      <t>ヒリツ</t>
    </rPh>
    <rPh sb="134" eb="136">
      <t>タイサク</t>
    </rPh>
    <rPh sb="137" eb="138">
      <t>オコナ</t>
    </rPh>
    <rPh sb="140" eb="143">
      <t>ケッソンキン</t>
    </rPh>
    <rPh sb="144" eb="146">
      <t>ハッセイ</t>
    </rPh>
    <rPh sb="154" eb="156">
      <t>ヒツヨウ</t>
    </rPh>
    <rPh sb="180" eb="182">
      <t>ゲンキン</t>
    </rPh>
    <rPh sb="182" eb="184">
      <t>ヨキン</t>
    </rPh>
    <rPh sb="184" eb="185">
      <t>ナド</t>
    </rPh>
    <rPh sb="186" eb="188">
      <t>リュウドウ</t>
    </rPh>
    <rPh sb="188" eb="190">
      <t>シサン</t>
    </rPh>
    <rPh sb="191" eb="193">
      <t>カクホ</t>
    </rPh>
    <rPh sb="218" eb="220">
      <t>ジギョウ</t>
    </rPh>
    <rPh sb="220" eb="222">
      <t>トウゴウ</t>
    </rPh>
    <rPh sb="228" eb="229">
      <t>ナド</t>
    </rPh>
    <rPh sb="239" eb="242">
      <t>ケイカクテキ</t>
    </rPh>
    <rPh sb="243" eb="245">
      <t>リョウキン</t>
    </rPh>
    <rPh sb="245" eb="247">
      <t>カイテイ</t>
    </rPh>
    <rPh sb="247" eb="248">
      <t>ナド</t>
    </rPh>
    <rPh sb="249" eb="251">
      <t>ジッシ</t>
    </rPh>
    <rPh sb="276" eb="278">
      <t>シセツ</t>
    </rPh>
    <rPh sb="279" eb="282">
      <t>ロウキュウカ</t>
    </rPh>
    <rPh sb="283" eb="284">
      <t>トモナ</t>
    </rPh>
    <rPh sb="285" eb="287">
      <t>ヘイセイ</t>
    </rPh>
    <rPh sb="289" eb="291">
      <t>ネンド</t>
    </rPh>
    <rPh sb="293" eb="295">
      <t>キギョウ</t>
    </rPh>
    <rPh sb="295" eb="296">
      <t>サイ</t>
    </rPh>
    <rPh sb="297" eb="299">
      <t>ザイゲン</t>
    </rPh>
    <rPh sb="300" eb="302">
      <t>コウジ</t>
    </rPh>
    <rPh sb="303" eb="304">
      <t>オコナ</t>
    </rPh>
    <rPh sb="311" eb="313">
      <t>シヒョウ</t>
    </rPh>
    <rPh sb="314" eb="317">
      <t>ゼンネンド</t>
    </rPh>
    <rPh sb="317" eb="319">
      <t>タイヒ</t>
    </rPh>
    <rPh sb="319" eb="321">
      <t>アッカ</t>
    </rPh>
    <rPh sb="333" eb="334">
      <t>ナド</t>
    </rPh>
    <rPh sb="344" eb="346">
      <t>ジギョウ</t>
    </rPh>
    <rPh sb="346" eb="348">
      <t>トウゴウ</t>
    </rPh>
    <rPh sb="351" eb="353">
      <t>キギョウ</t>
    </rPh>
    <rPh sb="353" eb="354">
      <t>サイ</t>
    </rPh>
    <rPh sb="354" eb="356">
      <t>ザンダカ</t>
    </rPh>
    <rPh sb="357" eb="359">
      <t>ゾウカ</t>
    </rPh>
    <rPh sb="360" eb="361">
      <t>ソナ</t>
    </rPh>
    <rPh sb="366" eb="369">
      <t>ケイカクテキ</t>
    </rPh>
    <rPh sb="378" eb="379">
      <t>ホン</t>
    </rPh>
    <rPh sb="379" eb="381">
      <t>シヒョウ</t>
    </rPh>
    <rPh sb="382" eb="384">
      <t>アッカ</t>
    </rPh>
    <rPh sb="385" eb="387">
      <t>ヨクセイ</t>
    </rPh>
    <rPh sb="397" eb="399">
      <t>キュウスイ</t>
    </rPh>
    <rPh sb="399" eb="401">
      <t>ヒヨウ</t>
    </rPh>
    <rPh sb="402" eb="404">
      <t>キュウスイ</t>
    </rPh>
    <rPh sb="404" eb="406">
      <t>シュウエキ</t>
    </rPh>
    <rPh sb="407" eb="408">
      <t>マカナ</t>
    </rPh>
    <rPh sb="416" eb="417">
      <t>アキ</t>
    </rPh>
    <rPh sb="422" eb="423">
      <t>タメ</t>
    </rPh>
    <rPh sb="424" eb="426">
      <t>クリイレ</t>
    </rPh>
    <rPh sb="426" eb="427">
      <t>キン</t>
    </rPh>
    <rPh sb="427" eb="428">
      <t>ナド</t>
    </rPh>
    <rPh sb="429" eb="431">
      <t>イゾン</t>
    </rPh>
    <rPh sb="439" eb="442">
      <t>ケイカクテキ</t>
    </rPh>
    <rPh sb="443" eb="445">
      <t>リョウキン</t>
    </rPh>
    <rPh sb="445" eb="447">
      <t>ミナオ</t>
    </rPh>
    <rPh sb="449" eb="450">
      <t>オヨ</t>
    </rPh>
    <rPh sb="451" eb="453">
      <t>ヒヨウ</t>
    </rPh>
    <rPh sb="453" eb="455">
      <t>セツヤク</t>
    </rPh>
    <rPh sb="456" eb="458">
      <t>サクゲン</t>
    </rPh>
    <rPh sb="459" eb="460">
      <t>ツト</t>
    </rPh>
    <rPh sb="462" eb="464">
      <t>ヒツヨウ</t>
    </rPh>
    <rPh sb="470" eb="472">
      <t>ケイジョウ</t>
    </rPh>
    <rPh sb="472" eb="474">
      <t>ヒヨウ</t>
    </rPh>
    <rPh sb="475" eb="477">
      <t>ヘイセイ</t>
    </rPh>
    <rPh sb="479" eb="481">
      <t>ネンド</t>
    </rPh>
    <rPh sb="482" eb="484">
      <t>ヒカク</t>
    </rPh>
    <rPh sb="485" eb="487">
      <t>ゾウカ</t>
    </rPh>
    <rPh sb="490" eb="492">
      <t>コンゴ</t>
    </rPh>
    <rPh sb="493" eb="495">
      <t>セッスイ</t>
    </rPh>
    <rPh sb="495" eb="496">
      <t>トウ</t>
    </rPh>
    <rPh sb="499" eb="500">
      <t>ユウ</t>
    </rPh>
    <rPh sb="500" eb="501">
      <t>シュウ</t>
    </rPh>
    <rPh sb="501" eb="503">
      <t>スイリョウ</t>
    </rPh>
    <rPh sb="503" eb="505">
      <t>ゲンショウ</t>
    </rPh>
    <rPh sb="516" eb="518">
      <t>イッソウ</t>
    </rPh>
    <rPh sb="519" eb="521">
      <t>ヒヨウ</t>
    </rPh>
    <rPh sb="521" eb="523">
      <t>サクゲン</t>
    </rPh>
    <rPh sb="524" eb="526">
      <t>チュウリョク</t>
    </rPh>
    <rPh sb="530" eb="532">
      <t>ヒツヨウ</t>
    </rPh>
    <rPh sb="538" eb="539">
      <t>タカ</t>
    </rPh>
    <rPh sb="540" eb="542">
      <t>シヒョウ</t>
    </rPh>
    <rPh sb="547" eb="549">
      <t>コンゴ</t>
    </rPh>
    <rPh sb="554" eb="555">
      <t>ナド</t>
    </rPh>
    <rPh sb="558" eb="560">
      <t>ユウシュウ</t>
    </rPh>
    <rPh sb="565" eb="567">
      <t>ミコ</t>
    </rPh>
    <rPh sb="591" eb="592">
      <t>タカ</t>
    </rPh>
    <rPh sb="593" eb="595">
      <t>シセツ</t>
    </rPh>
    <rPh sb="595" eb="598">
      <t>リヨウリツ</t>
    </rPh>
    <rPh sb="599" eb="601">
      <t>イジ</t>
    </rPh>
    <rPh sb="606" eb="608">
      <t>タイサク</t>
    </rPh>
    <rPh sb="621" eb="623">
      <t>ロウスイ</t>
    </rPh>
    <rPh sb="629" eb="631">
      <t>カンロ</t>
    </rPh>
    <rPh sb="632" eb="634">
      <t>コウシン</t>
    </rPh>
    <rPh sb="635" eb="636">
      <t>オコナ</t>
    </rPh>
    <rPh sb="638" eb="640">
      <t>シヒョウ</t>
    </rPh>
    <rPh sb="641" eb="643">
      <t>イジ</t>
    </rPh>
    <rPh sb="644" eb="646">
      <t>コウジョウ</t>
    </rPh>
    <rPh sb="647" eb="648">
      <t>ツト</t>
    </rPh>
    <rPh sb="650" eb="652">
      <t>ヒツヨウ</t>
    </rPh>
    <phoneticPr fontId="7"/>
  </si>
  <si>
    <t>①資産全体のうち約66%の減価償却が行われている。（100%に近いほど老朽化が進んでいることを示す。）経営の健全性を維持しつつ老朽化の進捗を抑制するために収支比率や企業債残高なども考慮した更新投資計画を立案する必要がある。
②今後、法定耐用年数を超えた管路の発生が見込まれるため、有形固定資産減価償却率と同様の対応が必要である。
③施設の老朽化に伴い平成27年度から企業債を発行し管路更新、施設整備を行ったことにより平成26年以前より指標が高くなっている。管路経年比率からわかるように今後の経年管の発生による多額の施設整備等が見込まれるが、将来への償還金の負担等も踏まえて計画的に投資を進めていく必要がある。</t>
    <rPh sb="1" eb="3">
      <t>シサン</t>
    </rPh>
    <rPh sb="3" eb="5">
      <t>ゼンタイ</t>
    </rPh>
    <rPh sb="8" eb="9">
      <t>ヤク</t>
    </rPh>
    <rPh sb="13" eb="15">
      <t>ゲンカ</t>
    </rPh>
    <rPh sb="15" eb="17">
      <t>ショウキャク</t>
    </rPh>
    <rPh sb="18" eb="19">
      <t>オコナ</t>
    </rPh>
    <rPh sb="31" eb="32">
      <t>チカ</t>
    </rPh>
    <rPh sb="35" eb="38">
      <t>ロウキュウカ</t>
    </rPh>
    <rPh sb="39" eb="40">
      <t>スス</t>
    </rPh>
    <rPh sb="47" eb="48">
      <t>シメ</t>
    </rPh>
    <rPh sb="51" eb="53">
      <t>ケイエイ</t>
    </rPh>
    <rPh sb="54" eb="57">
      <t>ケンゼンセイ</t>
    </rPh>
    <rPh sb="58" eb="60">
      <t>イジ</t>
    </rPh>
    <rPh sb="63" eb="66">
      <t>ロウキュウカ</t>
    </rPh>
    <rPh sb="67" eb="69">
      <t>シンチョク</t>
    </rPh>
    <rPh sb="70" eb="72">
      <t>ヨクセイ</t>
    </rPh>
    <rPh sb="90" eb="92">
      <t>コウリョ</t>
    </rPh>
    <rPh sb="94" eb="96">
      <t>コウシン</t>
    </rPh>
    <rPh sb="101" eb="103">
      <t>リツアン</t>
    </rPh>
    <rPh sb="113" eb="115">
      <t>コンゴ</t>
    </rPh>
    <rPh sb="116" eb="118">
      <t>ホウテイ</t>
    </rPh>
    <rPh sb="118" eb="120">
      <t>タイヨウ</t>
    </rPh>
    <rPh sb="120" eb="122">
      <t>ネンスウ</t>
    </rPh>
    <rPh sb="123" eb="124">
      <t>コ</t>
    </rPh>
    <rPh sb="126" eb="128">
      <t>カンロ</t>
    </rPh>
    <rPh sb="129" eb="131">
      <t>ハッセイ</t>
    </rPh>
    <rPh sb="132" eb="134">
      <t>ミコ</t>
    </rPh>
    <rPh sb="140" eb="142">
      <t>ユウケイ</t>
    </rPh>
    <rPh sb="142" eb="144">
      <t>コテイ</t>
    </rPh>
    <rPh sb="144" eb="146">
      <t>シサン</t>
    </rPh>
    <rPh sb="146" eb="148">
      <t>ゲンカ</t>
    </rPh>
    <rPh sb="148" eb="150">
      <t>ショウキャク</t>
    </rPh>
    <rPh sb="150" eb="151">
      <t>リツ</t>
    </rPh>
    <rPh sb="152" eb="154">
      <t>ドウヨウ</t>
    </rPh>
    <rPh sb="155" eb="157">
      <t>タイオウ</t>
    </rPh>
    <rPh sb="158" eb="160">
      <t>ヒツヨウ</t>
    </rPh>
    <rPh sb="166" eb="168">
      <t>シセツ</t>
    </rPh>
    <rPh sb="169" eb="172">
      <t>ロウキュウカ</t>
    </rPh>
    <rPh sb="173" eb="174">
      <t>トモナ</t>
    </rPh>
    <rPh sb="195" eb="197">
      <t>シセツ</t>
    </rPh>
    <rPh sb="197" eb="199">
      <t>セイビ</t>
    </rPh>
    <rPh sb="208" eb="210">
      <t>ヘイセイ</t>
    </rPh>
    <rPh sb="212" eb="213">
      <t>ネン</t>
    </rPh>
    <rPh sb="213" eb="215">
      <t>イゼン</t>
    </rPh>
    <rPh sb="217" eb="219">
      <t>シヒョウ</t>
    </rPh>
    <rPh sb="220" eb="221">
      <t>タカ</t>
    </rPh>
    <rPh sb="228" eb="230">
      <t>カンロ</t>
    </rPh>
    <rPh sb="230" eb="232">
      <t>ケイネン</t>
    </rPh>
    <rPh sb="232" eb="234">
      <t>ヒリツ</t>
    </rPh>
    <rPh sb="242" eb="244">
      <t>コンゴ</t>
    </rPh>
    <rPh sb="245" eb="247">
      <t>ケイネン</t>
    </rPh>
    <rPh sb="247" eb="248">
      <t>カン</t>
    </rPh>
    <rPh sb="249" eb="251">
      <t>ハッセイ</t>
    </rPh>
    <rPh sb="254" eb="256">
      <t>タガク</t>
    </rPh>
    <rPh sb="257" eb="259">
      <t>シセツ</t>
    </rPh>
    <rPh sb="259" eb="261">
      <t>セイビ</t>
    </rPh>
    <rPh sb="261" eb="262">
      <t>トウ</t>
    </rPh>
    <rPh sb="263" eb="265">
      <t>ミコ</t>
    </rPh>
    <rPh sb="270" eb="272">
      <t>ショウライ</t>
    </rPh>
    <rPh sb="274" eb="276">
      <t>ショウカン</t>
    </rPh>
    <rPh sb="276" eb="277">
      <t>キン</t>
    </rPh>
    <rPh sb="278" eb="281">
      <t>フタントウ</t>
    </rPh>
    <rPh sb="282" eb="283">
      <t>フ</t>
    </rPh>
    <rPh sb="286" eb="289">
      <t>ケイカクテキ</t>
    </rPh>
    <rPh sb="290" eb="292">
      <t>トウシ</t>
    </rPh>
    <rPh sb="293" eb="294">
      <t>スス</t>
    </rPh>
    <rPh sb="298" eb="300">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</si>
</sst>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1.69</c:v>
                </c:pt>
                <c:pt idx="1">
                  <c:v>4.05</c:v>
                </c:pt>
                <c:pt idx="2">
                  <c:v>2.34</c:v>
                </c:pt>
                <c:pt idx="3">
                  <c:v>3.75</c:v>
                </c:pt>
                <c:pt idx="4">
                  <c:v>3.75</c:v>
                </c:pt>
              </c:numCache>
            </c:numRef>
          </c:val>
          <c:extLst>
            <c:ext xmlns:c16="http://schemas.microsoft.com/office/drawing/2014/chart" uri="{C3380CC4-5D6E-409C-BE32-E72D297353CC}">
              <c16:uniqueId val="{00000000-7932-4684-AF62-6C19626B5AFC}"/>
            </c:ext>
          </c:extLst>
        </c:ser>
        <c:dLbls>
          <c:showLegendKey val="0"/>
          <c:showVal val="0"/>
          <c:showCatName val="0"/>
          <c:showSerName val="0"/>
          <c:showPercent val="0"/>
          <c:showBubbleSize val="0"/>
        </c:dLbls>
        <c:gapWidth val="150"/>
        <c:axId val="431325840"/>
        <c:axId val="43132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0.4</c:v>
                </c:pt>
                <c:pt idx="3">
                  <c:v>0.32</c:v>
                </c:pt>
                <c:pt idx="4">
                  <c:v>0.81</c:v>
                </c:pt>
              </c:numCache>
            </c:numRef>
          </c:val>
          <c:smooth val="0"/>
          <c:extLst>
            <c:ext xmlns:c16="http://schemas.microsoft.com/office/drawing/2014/chart" uri="{C3380CC4-5D6E-409C-BE32-E72D297353CC}">
              <c16:uniqueId val="{00000001-7932-4684-AF62-6C19626B5AFC}"/>
            </c:ext>
          </c:extLst>
        </c:ser>
        <c:dLbls>
          <c:showLegendKey val="0"/>
          <c:showVal val="0"/>
          <c:showCatName val="0"/>
          <c:showSerName val="0"/>
          <c:showPercent val="0"/>
          <c:showBubbleSize val="0"/>
        </c:dLbls>
        <c:marker val="1"/>
        <c:smooth val="0"/>
        <c:axId val="431325840"/>
        <c:axId val="431326232"/>
      </c:lineChart>
      <c:dateAx>
        <c:axId val="431325840"/>
        <c:scaling>
          <c:orientation val="minMax"/>
        </c:scaling>
        <c:delete val="1"/>
        <c:axPos val="b"/>
        <c:numFmt formatCode="&quot;H&quot;yy" sourceLinked="1"/>
        <c:majorTickMark val="none"/>
        <c:minorTickMark val="none"/>
        <c:tickLblPos val="none"/>
        <c:crossAx val="431326232"/>
        <c:crosses val="autoZero"/>
        <c:auto val="1"/>
        <c:lblOffset val="100"/>
        <c:baseTimeUnit val="years"/>
      </c:dateAx>
      <c:valAx>
        <c:axId val="43132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32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85.22</c:v>
                </c:pt>
                <c:pt idx="1">
                  <c:v>87.87</c:v>
                </c:pt>
                <c:pt idx="2">
                  <c:v>83.49</c:v>
                </c:pt>
                <c:pt idx="3">
                  <c:v>82.32</c:v>
                </c:pt>
                <c:pt idx="4">
                  <c:v>82.44</c:v>
                </c:pt>
              </c:numCache>
            </c:numRef>
          </c:val>
          <c:extLst>
            <c:ext xmlns:c16="http://schemas.microsoft.com/office/drawing/2014/chart" uri="{C3380CC4-5D6E-409C-BE32-E72D297353CC}">
              <c16:uniqueId val="{00000000-0264-4D68-AAB7-0A164356931D}"/>
            </c:ext>
          </c:extLst>
        </c:ser>
        <c:dLbls>
          <c:showLegendKey val="0"/>
          <c:showVal val="0"/>
          <c:showCatName val="0"/>
          <c:showSerName val="0"/>
          <c:showPercent val="0"/>
          <c:showBubbleSize val="0"/>
        </c:dLbls>
        <c:gapWidth val="150"/>
        <c:axId val="432196920"/>
        <c:axId val="43219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39.909999999999997</c:v>
                </c:pt>
                <c:pt idx="1">
                  <c:v>41.09</c:v>
                </c:pt>
                <c:pt idx="2">
                  <c:v>38.979999999999997</c:v>
                </c:pt>
                <c:pt idx="3">
                  <c:v>39.61</c:v>
                </c:pt>
                <c:pt idx="4">
                  <c:v>41.06</c:v>
                </c:pt>
              </c:numCache>
            </c:numRef>
          </c:val>
          <c:smooth val="0"/>
          <c:extLst>
            <c:ext xmlns:c16="http://schemas.microsoft.com/office/drawing/2014/chart" uri="{C3380CC4-5D6E-409C-BE32-E72D297353CC}">
              <c16:uniqueId val="{00000001-0264-4D68-AAB7-0A164356931D}"/>
            </c:ext>
          </c:extLst>
        </c:ser>
        <c:dLbls>
          <c:showLegendKey val="0"/>
          <c:showVal val="0"/>
          <c:showCatName val="0"/>
          <c:showSerName val="0"/>
          <c:showPercent val="0"/>
          <c:showBubbleSize val="0"/>
        </c:dLbls>
        <c:marker val="1"/>
        <c:smooth val="0"/>
        <c:axId val="432196920"/>
        <c:axId val="432197312"/>
      </c:lineChart>
      <c:dateAx>
        <c:axId val="432196920"/>
        <c:scaling>
          <c:orientation val="minMax"/>
        </c:scaling>
        <c:delete val="1"/>
        <c:axPos val="b"/>
        <c:numFmt formatCode="&quot;H&quot;yy" sourceLinked="1"/>
        <c:majorTickMark val="none"/>
        <c:minorTickMark val="none"/>
        <c:tickLblPos val="none"/>
        <c:crossAx val="432197312"/>
        <c:crosses val="autoZero"/>
        <c:auto val="1"/>
        <c:lblOffset val="100"/>
        <c:baseTimeUnit val="years"/>
      </c:dateAx>
      <c:valAx>
        <c:axId val="4321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9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80.010000000000005</c:v>
                </c:pt>
                <c:pt idx="1">
                  <c:v>80.010000000000005</c:v>
                </c:pt>
                <c:pt idx="2">
                  <c:v>80.010000000000005</c:v>
                </c:pt>
                <c:pt idx="3">
                  <c:v>80.010000000000005</c:v>
                </c:pt>
                <c:pt idx="4">
                  <c:v>80.010000000000005</c:v>
                </c:pt>
              </c:numCache>
            </c:numRef>
          </c:val>
          <c:extLst>
            <c:ext xmlns:c16="http://schemas.microsoft.com/office/drawing/2014/chart" uri="{C3380CC4-5D6E-409C-BE32-E72D297353CC}">
              <c16:uniqueId val="{00000000-9A5E-4A3F-A257-5C26A4596E06}"/>
            </c:ext>
          </c:extLst>
        </c:ser>
        <c:dLbls>
          <c:showLegendKey val="0"/>
          <c:showVal val="0"/>
          <c:showCatName val="0"/>
          <c:showSerName val="0"/>
          <c:showPercent val="0"/>
          <c:showBubbleSize val="0"/>
        </c:dLbls>
        <c:gapWidth val="150"/>
        <c:axId val="432198488"/>
        <c:axId val="43219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75.62</c:v>
                </c:pt>
                <c:pt idx="1">
                  <c:v>75.91</c:v>
                </c:pt>
                <c:pt idx="2">
                  <c:v>75.010000000000005</c:v>
                </c:pt>
                <c:pt idx="3">
                  <c:v>72.959999999999994</c:v>
                </c:pt>
                <c:pt idx="4">
                  <c:v>72.42</c:v>
                </c:pt>
              </c:numCache>
            </c:numRef>
          </c:val>
          <c:smooth val="0"/>
          <c:extLst>
            <c:ext xmlns:c16="http://schemas.microsoft.com/office/drawing/2014/chart" uri="{C3380CC4-5D6E-409C-BE32-E72D297353CC}">
              <c16:uniqueId val="{00000001-9A5E-4A3F-A257-5C26A4596E06}"/>
            </c:ext>
          </c:extLst>
        </c:ser>
        <c:dLbls>
          <c:showLegendKey val="0"/>
          <c:showVal val="0"/>
          <c:showCatName val="0"/>
          <c:showSerName val="0"/>
          <c:showPercent val="0"/>
          <c:showBubbleSize val="0"/>
        </c:dLbls>
        <c:marker val="1"/>
        <c:smooth val="0"/>
        <c:axId val="432198488"/>
        <c:axId val="432198880"/>
      </c:lineChart>
      <c:dateAx>
        <c:axId val="432198488"/>
        <c:scaling>
          <c:orientation val="minMax"/>
        </c:scaling>
        <c:delete val="1"/>
        <c:axPos val="b"/>
        <c:numFmt formatCode="&quot;H&quot;yy" sourceLinked="1"/>
        <c:majorTickMark val="none"/>
        <c:minorTickMark val="none"/>
        <c:tickLblPos val="none"/>
        <c:crossAx val="432198880"/>
        <c:crosses val="autoZero"/>
        <c:auto val="1"/>
        <c:lblOffset val="100"/>
        <c:baseTimeUnit val="years"/>
      </c:dateAx>
      <c:valAx>
        <c:axId val="4321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9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128.24</c:v>
                </c:pt>
                <c:pt idx="1">
                  <c:v>121.64</c:v>
                </c:pt>
                <c:pt idx="2">
                  <c:v>103.57</c:v>
                </c:pt>
                <c:pt idx="3">
                  <c:v>104.91</c:v>
                </c:pt>
                <c:pt idx="4">
                  <c:v>108.21</c:v>
                </c:pt>
              </c:numCache>
            </c:numRef>
          </c:val>
          <c:extLst>
            <c:ext xmlns:c16="http://schemas.microsoft.com/office/drawing/2014/chart" uri="{C3380CC4-5D6E-409C-BE32-E72D297353CC}">
              <c16:uniqueId val="{00000000-2D1A-4682-BC96-A9E3415D9800}"/>
            </c:ext>
          </c:extLst>
        </c:ser>
        <c:dLbls>
          <c:showLegendKey val="0"/>
          <c:showVal val="0"/>
          <c:showCatName val="0"/>
          <c:showSerName val="0"/>
          <c:showPercent val="0"/>
          <c:showBubbleSize val="0"/>
        </c:dLbls>
        <c:gapWidth val="150"/>
        <c:axId val="431327408"/>
        <c:axId val="43132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108.35</c:v>
                </c:pt>
                <c:pt idx="1">
                  <c:v>114.74</c:v>
                </c:pt>
                <c:pt idx="2">
                  <c:v>104.85</c:v>
                </c:pt>
                <c:pt idx="3">
                  <c:v>107.64</c:v>
                </c:pt>
                <c:pt idx="4">
                  <c:v>108.22</c:v>
                </c:pt>
              </c:numCache>
            </c:numRef>
          </c:val>
          <c:smooth val="0"/>
          <c:extLst>
            <c:ext xmlns:c16="http://schemas.microsoft.com/office/drawing/2014/chart" uri="{C3380CC4-5D6E-409C-BE32-E72D297353CC}">
              <c16:uniqueId val="{00000001-2D1A-4682-BC96-A9E3415D9800}"/>
            </c:ext>
          </c:extLst>
        </c:ser>
        <c:dLbls>
          <c:showLegendKey val="0"/>
          <c:showVal val="0"/>
          <c:showCatName val="0"/>
          <c:showSerName val="0"/>
          <c:showPercent val="0"/>
          <c:showBubbleSize val="0"/>
        </c:dLbls>
        <c:marker val="1"/>
        <c:smooth val="0"/>
        <c:axId val="431327408"/>
        <c:axId val="431327800"/>
      </c:lineChart>
      <c:dateAx>
        <c:axId val="431327408"/>
        <c:scaling>
          <c:orientation val="minMax"/>
        </c:scaling>
        <c:delete val="1"/>
        <c:axPos val="b"/>
        <c:numFmt formatCode="&quot;H&quot;yy" sourceLinked="1"/>
        <c:majorTickMark val="none"/>
        <c:minorTickMark val="none"/>
        <c:tickLblPos val="none"/>
        <c:crossAx val="431327800"/>
        <c:crosses val="autoZero"/>
        <c:auto val="1"/>
        <c:lblOffset val="100"/>
        <c:baseTimeUnit val="years"/>
      </c:dateAx>
      <c:valAx>
        <c:axId val="431327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132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69.81</c:v>
                </c:pt>
                <c:pt idx="1">
                  <c:v>68.180000000000007</c:v>
                </c:pt>
                <c:pt idx="2">
                  <c:v>67.239999999999995</c:v>
                </c:pt>
                <c:pt idx="3">
                  <c:v>67.13</c:v>
                </c:pt>
                <c:pt idx="4">
                  <c:v>66.52</c:v>
                </c:pt>
              </c:numCache>
            </c:numRef>
          </c:val>
          <c:extLst>
            <c:ext xmlns:c16="http://schemas.microsoft.com/office/drawing/2014/chart" uri="{C3380CC4-5D6E-409C-BE32-E72D297353CC}">
              <c16:uniqueId val="{00000000-936F-4DF6-9EEC-C1B584911B64}"/>
            </c:ext>
          </c:extLst>
        </c:ser>
        <c:dLbls>
          <c:showLegendKey val="0"/>
          <c:showVal val="0"/>
          <c:showCatName val="0"/>
          <c:showSerName val="0"/>
          <c:showPercent val="0"/>
          <c:showBubbleSize val="0"/>
        </c:dLbls>
        <c:gapWidth val="150"/>
        <c:axId val="431328976"/>
        <c:axId val="43132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51.89</c:v>
                </c:pt>
                <c:pt idx="3">
                  <c:v>54.09</c:v>
                </c:pt>
                <c:pt idx="4">
                  <c:v>52.73</c:v>
                </c:pt>
              </c:numCache>
            </c:numRef>
          </c:val>
          <c:smooth val="0"/>
          <c:extLst>
            <c:ext xmlns:c16="http://schemas.microsoft.com/office/drawing/2014/chart" uri="{C3380CC4-5D6E-409C-BE32-E72D297353CC}">
              <c16:uniqueId val="{00000001-936F-4DF6-9EEC-C1B584911B64}"/>
            </c:ext>
          </c:extLst>
        </c:ser>
        <c:dLbls>
          <c:showLegendKey val="0"/>
          <c:showVal val="0"/>
          <c:showCatName val="0"/>
          <c:showSerName val="0"/>
          <c:showPercent val="0"/>
          <c:showBubbleSize val="0"/>
        </c:dLbls>
        <c:marker val="1"/>
        <c:smooth val="0"/>
        <c:axId val="431328976"/>
        <c:axId val="431329368"/>
      </c:lineChart>
      <c:dateAx>
        <c:axId val="431328976"/>
        <c:scaling>
          <c:orientation val="minMax"/>
        </c:scaling>
        <c:delete val="1"/>
        <c:axPos val="b"/>
        <c:numFmt formatCode="&quot;H&quot;yy" sourceLinked="1"/>
        <c:majorTickMark val="none"/>
        <c:minorTickMark val="none"/>
        <c:tickLblPos val="none"/>
        <c:crossAx val="431329368"/>
        <c:crosses val="autoZero"/>
        <c:auto val="1"/>
        <c:lblOffset val="100"/>
        <c:baseTimeUnit val="years"/>
      </c:dateAx>
      <c:valAx>
        <c:axId val="43132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32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28-4F6F-9B39-8A0F4C63B888}"/>
            </c:ext>
          </c:extLst>
        </c:ser>
        <c:dLbls>
          <c:showLegendKey val="0"/>
          <c:showVal val="0"/>
          <c:showCatName val="0"/>
          <c:showSerName val="0"/>
          <c:showPercent val="0"/>
          <c:showBubbleSize val="0"/>
        </c:dLbls>
        <c:gapWidth val="150"/>
        <c:axId val="436433288"/>
        <c:axId val="43643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11.68</c:v>
                </c:pt>
                <c:pt idx="1">
                  <c:v>14.01</c:v>
                </c:pt>
                <c:pt idx="2">
                  <c:v>14.74</c:v>
                </c:pt>
                <c:pt idx="3">
                  <c:v>18.68</c:v>
                </c:pt>
                <c:pt idx="4">
                  <c:v>19.91</c:v>
                </c:pt>
              </c:numCache>
            </c:numRef>
          </c:val>
          <c:smooth val="0"/>
          <c:extLst>
            <c:ext xmlns:c16="http://schemas.microsoft.com/office/drawing/2014/chart" uri="{C3380CC4-5D6E-409C-BE32-E72D297353CC}">
              <c16:uniqueId val="{00000001-8C28-4F6F-9B39-8A0F4C63B888}"/>
            </c:ext>
          </c:extLst>
        </c:ser>
        <c:dLbls>
          <c:showLegendKey val="0"/>
          <c:showVal val="0"/>
          <c:showCatName val="0"/>
          <c:showSerName val="0"/>
          <c:showPercent val="0"/>
          <c:showBubbleSize val="0"/>
        </c:dLbls>
        <c:marker val="1"/>
        <c:smooth val="0"/>
        <c:axId val="436433288"/>
        <c:axId val="436433680"/>
      </c:lineChart>
      <c:dateAx>
        <c:axId val="436433288"/>
        <c:scaling>
          <c:orientation val="minMax"/>
        </c:scaling>
        <c:delete val="1"/>
        <c:axPos val="b"/>
        <c:numFmt formatCode="&quot;H&quot;yy" sourceLinked="1"/>
        <c:majorTickMark val="none"/>
        <c:minorTickMark val="none"/>
        <c:tickLblPos val="none"/>
        <c:crossAx val="436433680"/>
        <c:crosses val="autoZero"/>
        <c:auto val="1"/>
        <c:lblOffset val="100"/>
        <c:baseTimeUnit val="years"/>
      </c:dateAx>
      <c:valAx>
        <c:axId val="43643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43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22-4D6B-B742-A05F4E76F068}"/>
            </c:ext>
          </c:extLst>
        </c:ser>
        <c:dLbls>
          <c:showLegendKey val="0"/>
          <c:showVal val="0"/>
          <c:showCatName val="0"/>
          <c:showSerName val="0"/>
          <c:showPercent val="0"/>
          <c:showBubbleSize val="0"/>
        </c:dLbls>
        <c:gapWidth val="150"/>
        <c:axId val="436434856"/>
        <c:axId val="43643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26.85</c:v>
                </c:pt>
                <c:pt idx="1">
                  <c:v>27.19</c:v>
                </c:pt>
                <c:pt idx="2">
                  <c:v>27.52</c:v>
                </c:pt>
                <c:pt idx="3">
                  <c:v>30.84</c:v>
                </c:pt>
                <c:pt idx="4">
                  <c:v>25.29</c:v>
                </c:pt>
              </c:numCache>
            </c:numRef>
          </c:val>
          <c:smooth val="0"/>
          <c:extLst>
            <c:ext xmlns:c16="http://schemas.microsoft.com/office/drawing/2014/chart" uri="{C3380CC4-5D6E-409C-BE32-E72D297353CC}">
              <c16:uniqueId val="{00000001-B122-4D6B-B742-A05F4E76F068}"/>
            </c:ext>
          </c:extLst>
        </c:ser>
        <c:dLbls>
          <c:showLegendKey val="0"/>
          <c:showVal val="0"/>
          <c:showCatName val="0"/>
          <c:showSerName val="0"/>
          <c:showPercent val="0"/>
          <c:showBubbleSize val="0"/>
        </c:dLbls>
        <c:marker val="1"/>
        <c:smooth val="0"/>
        <c:axId val="436434856"/>
        <c:axId val="436435248"/>
      </c:lineChart>
      <c:dateAx>
        <c:axId val="436434856"/>
        <c:scaling>
          <c:orientation val="minMax"/>
        </c:scaling>
        <c:delete val="1"/>
        <c:axPos val="b"/>
        <c:numFmt formatCode="&quot;H&quot;yy" sourceLinked="1"/>
        <c:majorTickMark val="none"/>
        <c:minorTickMark val="none"/>
        <c:tickLblPos val="none"/>
        <c:crossAx val="436435248"/>
        <c:crosses val="autoZero"/>
        <c:auto val="1"/>
        <c:lblOffset val="100"/>
        <c:baseTimeUnit val="years"/>
      </c:dateAx>
      <c:valAx>
        <c:axId val="436435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643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1051.1300000000001</c:v>
                </c:pt>
                <c:pt idx="1">
                  <c:v>1722.62</c:v>
                </c:pt>
                <c:pt idx="2">
                  <c:v>1057.3599999999999</c:v>
                </c:pt>
                <c:pt idx="3">
                  <c:v>1446.7</c:v>
                </c:pt>
                <c:pt idx="4">
                  <c:v>2401.9899999999998</c:v>
                </c:pt>
              </c:numCache>
            </c:numRef>
          </c:val>
          <c:extLst>
            <c:ext xmlns:c16="http://schemas.microsoft.com/office/drawing/2014/chart" uri="{C3380CC4-5D6E-409C-BE32-E72D297353CC}">
              <c16:uniqueId val="{00000000-9437-4B62-986F-6CCD6021A05F}"/>
            </c:ext>
          </c:extLst>
        </c:ser>
        <c:dLbls>
          <c:showLegendKey val="0"/>
          <c:showVal val="0"/>
          <c:showCatName val="0"/>
          <c:showSerName val="0"/>
          <c:showPercent val="0"/>
          <c:showBubbleSize val="0"/>
        </c:dLbls>
        <c:gapWidth val="150"/>
        <c:axId val="436496696"/>
        <c:axId val="43649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527.82000000000005</c:v>
                </c:pt>
                <c:pt idx="1">
                  <c:v>477.44</c:v>
                </c:pt>
                <c:pt idx="2">
                  <c:v>445.85</c:v>
                </c:pt>
                <c:pt idx="3">
                  <c:v>450.54</c:v>
                </c:pt>
                <c:pt idx="4">
                  <c:v>348.88</c:v>
                </c:pt>
              </c:numCache>
            </c:numRef>
          </c:val>
          <c:smooth val="0"/>
          <c:extLst>
            <c:ext xmlns:c16="http://schemas.microsoft.com/office/drawing/2014/chart" uri="{C3380CC4-5D6E-409C-BE32-E72D297353CC}">
              <c16:uniqueId val="{00000001-9437-4B62-986F-6CCD6021A05F}"/>
            </c:ext>
          </c:extLst>
        </c:ser>
        <c:dLbls>
          <c:showLegendKey val="0"/>
          <c:showVal val="0"/>
          <c:showCatName val="0"/>
          <c:showSerName val="0"/>
          <c:showPercent val="0"/>
          <c:showBubbleSize val="0"/>
        </c:dLbls>
        <c:marker val="1"/>
        <c:smooth val="0"/>
        <c:axId val="436496696"/>
        <c:axId val="436497088"/>
      </c:lineChart>
      <c:dateAx>
        <c:axId val="436496696"/>
        <c:scaling>
          <c:orientation val="minMax"/>
        </c:scaling>
        <c:delete val="1"/>
        <c:axPos val="b"/>
        <c:numFmt formatCode="&quot;H&quot;yy" sourceLinked="1"/>
        <c:majorTickMark val="none"/>
        <c:minorTickMark val="none"/>
        <c:tickLblPos val="none"/>
        <c:crossAx val="436497088"/>
        <c:crosses val="autoZero"/>
        <c:auto val="1"/>
        <c:lblOffset val="100"/>
        <c:baseTimeUnit val="years"/>
      </c:dateAx>
      <c:valAx>
        <c:axId val="436497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649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367.04</c:v>
                </c:pt>
                <c:pt idx="1">
                  <c:v>406.33</c:v>
                </c:pt>
                <c:pt idx="2">
                  <c:v>459.19</c:v>
                </c:pt>
                <c:pt idx="3">
                  <c:v>440.81</c:v>
                </c:pt>
                <c:pt idx="4">
                  <c:v>483.44</c:v>
                </c:pt>
              </c:numCache>
            </c:numRef>
          </c:val>
          <c:extLst>
            <c:ext xmlns:c16="http://schemas.microsoft.com/office/drawing/2014/chart" uri="{C3380CC4-5D6E-409C-BE32-E72D297353CC}">
              <c16:uniqueId val="{00000000-FF36-4E99-ACD1-C704552E154C}"/>
            </c:ext>
          </c:extLst>
        </c:ser>
        <c:dLbls>
          <c:showLegendKey val="0"/>
          <c:showVal val="0"/>
          <c:showCatName val="0"/>
          <c:showSerName val="0"/>
          <c:showPercent val="0"/>
          <c:showBubbleSize val="0"/>
        </c:dLbls>
        <c:gapWidth val="150"/>
        <c:axId val="436496304"/>
        <c:axId val="43215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488.5</c:v>
                </c:pt>
                <c:pt idx="1">
                  <c:v>485.75</c:v>
                </c:pt>
                <c:pt idx="2">
                  <c:v>516.34</c:v>
                </c:pt>
                <c:pt idx="3">
                  <c:v>496.56</c:v>
                </c:pt>
                <c:pt idx="4">
                  <c:v>540.38</c:v>
                </c:pt>
              </c:numCache>
            </c:numRef>
          </c:val>
          <c:smooth val="0"/>
          <c:extLst>
            <c:ext xmlns:c16="http://schemas.microsoft.com/office/drawing/2014/chart" uri="{C3380CC4-5D6E-409C-BE32-E72D297353CC}">
              <c16:uniqueId val="{00000001-FF36-4E99-ACD1-C704552E154C}"/>
            </c:ext>
          </c:extLst>
        </c:ser>
        <c:dLbls>
          <c:showLegendKey val="0"/>
          <c:showVal val="0"/>
          <c:showCatName val="0"/>
          <c:showSerName val="0"/>
          <c:showPercent val="0"/>
          <c:showBubbleSize val="0"/>
        </c:dLbls>
        <c:marker val="1"/>
        <c:smooth val="0"/>
        <c:axId val="436496304"/>
        <c:axId val="432151472"/>
      </c:lineChart>
      <c:dateAx>
        <c:axId val="436496304"/>
        <c:scaling>
          <c:orientation val="minMax"/>
        </c:scaling>
        <c:delete val="1"/>
        <c:axPos val="b"/>
        <c:numFmt formatCode="&quot;H&quot;yy" sourceLinked="1"/>
        <c:majorTickMark val="none"/>
        <c:minorTickMark val="none"/>
        <c:tickLblPos val="none"/>
        <c:crossAx val="432151472"/>
        <c:crosses val="autoZero"/>
        <c:auto val="1"/>
        <c:lblOffset val="100"/>
        <c:baseTimeUnit val="years"/>
      </c:dateAx>
      <c:valAx>
        <c:axId val="43215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649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51.24</c:v>
                </c:pt>
                <c:pt idx="1">
                  <c:v>53.49</c:v>
                </c:pt>
                <c:pt idx="2">
                  <c:v>51.57</c:v>
                </c:pt>
                <c:pt idx="3">
                  <c:v>55.4</c:v>
                </c:pt>
                <c:pt idx="4">
                  <c:v>56.73</c:v>
                </c:pt>
              </c:numCache>
            </c:numRef>
          </c:val>
          <c:extLst>
            <c:ext xmlns:c16="http://schemas.microsoft.com/office/drawing/2014/chart" uri="{C3380CC4-5D6E-409C-BE32-E72D297353CC}">
              <c16:uniqueId val="{00000000-A5A8-4C1F-9F12-3E0E989971FF}"/>
            </c:ext>
          </c:extLst>
        </c:ser>
        <c:dLbls>
          <c:showLegendKey val="0"/>
          <c:showVal val="0"/>
          <c:showCatName val="0"/>
          <c:showSerName val="0"/>
          <c:showPercent val="0"/>
          <c:showBubbleSize val="0"/>
        </c:dLbls>
        <c:gapWidth val="150"/>
        <c:axId val="432152648"/>
        <c:axId val="43215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82.42</c:v>
                </c:pt>
                <c:pt idx="1">
                  <c:v>83.59</c:v>
                </c:pt>
                <c:pt idx="2">
                  <c:v>83.27</c:v>
                </c:pt>
                <c:pt idx="3">
                  <c:v>84.9</c:v>
                </c:pt>
                <c:pt idx="4">
                  <c:v>83.22</c:v>
                </c:pt>
              </c:numCache>
            </c:numRef>
          </c:val>
          <c:smooth val="0"/>
          <c:extLst>
            <c:ext xmlns:c16="http://schemas.microsoft.com/office/drawing/2014/chart" uri="{C3380CC4-5D6E-409C-BE32-E72D297353CC}">
              <c16:uniqueId val="{00000001-A5A8-4C1F-9F12-3E0E989971FF}"/>
            </c:ext>
          </c:extLst>
        </c:ser>
        <c:dLbls>
          <c:showLegendKey val="0"/>
          <c:showVal val="0"/>
          <c:showCatName val="0"/>
          <c:showSerName val="0"/>
          <c:showPercent val="0"/>
          <c:showBubbleSize val="0"/>
        </c:dLbls>
        <c:marker val="1"/>
        <c:smooth val="0"/>
        <c:axId val="432152648"/>
        <c:axId val="432153040"/>
      </c:lineChart>
      <c:dateAx>
        <c:axId val="432152648"/>
        <c:scaling>
          <c:orientation val="minMax"/>
        </c:scaling>
        <c:delete val="1"/>
        <c:axPos val="b"/>
        <c:numFmt formatCode="&quot;H&quot;yy" sourceLinked="1"/>
        <c:majorTickMark val="none"/>
        <c:minorTickMark val="none"/>
        <c:tickLblPos val="none"/>
        <c:crossAx val="432153040"/>
        <c:crosses val="autoZero"/>
        <c:auto val="1"/>
        <c:lblOffset val="100"/>
        <c:baseTimeUnit val="years"/>
      </c:dateAx>
      <c:valAx>
        <c:axId val="43215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5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268.05</c:v>
                </c:pt>
                <c:pt idx="1">
                  <c:v>256.2</c:v>
                </c:pt>
                <c:pt idx="2">
                  <c:v>266.36</c:v>
                </c:pt>
                <c:pt idx="3">
                  <c:v>282.89999999999998</c:v>
                </c:pt>
                <c:pt idx="4">
                  <c:v>275.07</c:v>
                </c:pt>
              </c:numCache>
            </c:numRef>
          </c:val>
          <c:extLst>
            <c:ext xmlns:c16="http://schemas.microsoft.com/office/drawing/2014/chart" uri="{C3380CC4-5D6E-409C-BE32-E72D297353CC}">
              <c16:uniqueId val="{00000000-D4EA-4D75-B3B8-44D811F94411}"/>
            </c:ext>
          </c:extLst>
        </c:ser>
        <c:dLbls>
          <c:showLegendKey val="0"/>
          <c:showVal val="0"/>
          <c:showCatName val="0"/>
          <c:showSerName val="0"/>
          <c:showPercent val="0"/>
          <c:showBubbleSize val="0"/>
        </c:dLbls>
        <c:gapWidth val="150"/>
        <c:axId val="432154216"/>
        <c:axId val="43215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226.99</c:v>
                </c:pt>
                <c:pt idx="1">
                  <c:v>230.22</c:v>
                </c:pt>
                <c:pt idx="2">
                  <c:v>228.81</c:v>
                </c:pt>
                <c:pt idx="3">
                  <c:v>231.9</c:v>
                </c:pt>
                <c:pt idx="4">
                  <c:v>234.17</c:v>
                </c:pt>
              </c:numCache>
            </c:numRef>
          </c:val>
          <c:smooth val="0"/>
          <c:extLst>
            <c:ext xmlns:c16="http://schemas.microsoft.com/office/drawing/2014/chart" uri="{C3380CC4-5D6E-409C-BE32-E72D297353CC}">
              <c16:uniqueId val="{00000001-D4EA-4D75-B3B8-44D811F94411}"/>
            </c:ext>
          </c:extLst>
        </c:ser>
        <c:dLbls>
          <c:showLegendKey val="0"/>
          <c:showVal val="0"/>
          <c:showCatName val="0"/>
          <c:showSerName val="0"/>
          <c:showPercent val="0"/>
          <c:showBubbleSize val="0"/>
        </c:dLbls>
        <c:marker val="1"/>
        <c:smooth val="0"/>
        <c:axId val="432154216"/>
        <c:axId val="432154608"/>
      </c:lineChart>
      <c:dateAx>
        <c:axId val="432154216"/>
        <c:scaling>
          <c:orientation val="minMax"/>
        </c:scaling>
        <c:delete val="1"/>
        <c:axPos val="b"/>
        <c:numFmt formatCode="&quot;H&quot;yy" sourceLinked="1"/>
        <c:majorTickMark val="none"/>
        <c:minorTickMark val="none"/>
        <c:tickLblPos val="none"/>
        <c:crossAx val="432154608"/>
        <c:crosses val="autoZero"/>
        <c:auto val="1"/>
        <c:lblOffset val="100"/>
        <c:baseTimeUnit val="years"/>
      </c:dateAx>
      <c:valAx>
        <c:axId val="43215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5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6" t="str">
        <f>データ!H6</f>
        <v>鹿児島県　伊仙町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A9</v>
      </c>
      <c r="X8" s="60"/>
      <c r="Y8" s="60"/>
      <c r="Z8" s="60"/>
      <c r="AA8" s="60"/>
      <c r="AB8" s="60"/>
      <c r="AC8" s="60"/>
      <c r="AD8" s="60" t="str">
        <f>データ!$M$6</f>
        <v>非設置</v>
      </c>
      <c r="AE8" s="60"/>
      <c r="AF8" s="60"/>
      <c r="AG8" s="60"/>
      <c r="AH8" s="60"/>
      <c r="AI8" s="60"/>
      <c r="AJ8" s="60"/>
      <c r="AK8" s="4"/>
      <c r="AL8" s="61">
        <f>データ!$R$6</f>
        <v>6607</v>
      </c>
      <c r="AM8" s="61"/>
      <c r="AN8" s="61"/>
      <c r="AO8" s="61"/>
      <c r="AP8" s="61"/>
      <c r="AQ8" s="61"/>
      <c r="AR8" s="61"/>
      <c r="AS8" s="61"/>
      <c r="AT8" s="52">
        <f>データ!$S$6</f>
        <v>62.71</v>
      </c>
      <c r="AU8" s="53"/>
      <c r="AV8" s="53"/>
      <c r="AW8" s="53"/>
      <c r="AX8" s="53"/>
      <c r="AY8" s="53"/>
      <c r="AZ8" s="53"/>
      <c r="BA8" s="53"/>
      <c r="BB8" s="54">
        <f>データ!$T$6</f>
        <v>105.36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c r="A10" s="2"/>
      <c r="B10" s="52" t="str">
        <f>データ!$N$6</f>
        <v>-</v>
      </c>
      <c r="C10" s="53"/>
      <c r="D10" s="53"/>
      <c r="E10" s="53"/>
      <c r="F10" s="53"/>
      <c r="G10" s="53"/>
      <c r="H10" s="53"/>
      <c r="I10" s="52">
        <f>データ!$O$6</f>
        <v>81.010000000000005</v>
      </c>
      <c r="J10" s="53"/>
      <c r="K10" s="53"/>
      <c r="L10" s="53"/>
      <c r="M10" s="53"/>
      <c r="N10" s="53"/>
      <c r="O10" s="64"/>
      <c r="P10" s="54">
        <f>データ!$P$6</f>
        <v>49.44</v>
      </c>
      <c r="Q10" s="54"/>
      <c r="R10" s="54"/>
      <c r="S10" s="54"/>
      <c r="T10" s="54"/>
      <c r="U10" s="54"/>
      <c r="V10" s="54"/>
      <c r="W10" s="61">
        <f>データ!$Q$6</f>
        <v>3121</v>
      </c>
      <c r="X10" s="61"/>
      <c r="Y10" s="61"/>
      <c r="Z10" s="61"/>
      <c r="AA10" s="61"/>
      <c r="AB10" s="61"/>
      <c r="AC10" s="61"/>
      <c r="AD10" s="2"/>
      <c r="AE10" s="2"/>
      <c r="AF10" s="2"/>
      <c r="AG10" s="2"/>
      <c r="AH10" s="4"/>
      <c r="AI10" s="4"/>
      <c r="AJ10" s="4"/>
      <c r="AK10" s="4"/>
      <c r="AL10" s="61">
        <f>データ!$U$6</f>
        <v>3233</v>
      </c>
      <c r="AM10" s="61"/>
      <c r="AN10" s="61"/>
      <c r="AO10" s="61"/>
      <c r="AP10" s="61"/>
      <c r="AQ10" s="61"/>
      <c r="AR10" s="61"/>
      <c r="AS10" s="61"/>
      <c r="AT10" s="52">
        <f>データ!$V$6</f>
        <v>26</v>
      </c>
      <c r="AU10" s="53"/>
      <c r="AV10" s="53"/>
      <c r="AW10" s="53"/>
      <c r="AX10" s="53"/>
      <c r="AY10" s="53"/>
      <c r="AZ10" s="53"/>
      <c r="BA10" s="53"/>
      <c r="BB10" s="54">
        <f>データ!$W$6</f>
        <v>124.35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XVTzFUwrFBXaCsDJBeTOnAWL1W+0xWJsQdQDgxcURjYZvvFQNaNA48c4MyfbQF054qoY6/o8v5kzuKUYOBFrkQ==" saltValue="pAYCFlMcPE+whT+FJWBjw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2019</v>
      </c>
      <c r="C6" s="34">
        <f t="shared" ref="C6:W6" si="3">C7</f>
        <v>465321</v>
      </c>
      <c r="D6" s="34">
        <f t="shared" si="3"/>
        <v>46</v>
      </c>
      <c r="E6" s="34">
        <f t="shared" si="3"/>
        <v>1</v>
      </c>
      <c r="F6" s="34">
        <f t="shared" si="3"/>
        <v>0</v>
      </c>
      <c r="G6" s="34">
        <f t="shared" si="3"/>
        <v>1</v>
      </c>
      <c r="H6" s="34" t="str">
        <f t="shared" si="3"/>
        <v>鹿児島県　伊仙町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81.010000000000005</v>
      </c>
      <c r="P6" s="35">
        <f t="shared" si="3"/>
        <v>49.44</v>
      </c>
      <c r="Q6" s="35">
        <f t="shared" si="3"/>
        <v>3121</v>
      </c>
      <c r="R6" s="35">
        <f t="shared" si="3"/>
        <v>6607</v>
      </c>
      <c r="S6" s="35">
        <f t="shared" si="3"/>
        <v>62.71</v>
      </c>
      <c r="T6" s="35">
        <f t="shared" si="3"/>
        <v>105.36</v>
      </c>
      <c r="U6" s="35">
        <f t="shared" si="3"/>
        <v>3233</v>
      </c>
      <c r="V6" s="35">
        <f t="shared" si="3"/>
        <v>26</v>
      </c>
      <c r="W6" s="35">
        <f t="shared" si="3"/>
        <v>124.35</v>
      </c>
      <c r="X6" s="36">
        <f>IF(X7="",NA(),X7)</f>
        <v>128.24</v>
      </c>
      <c r="Y6" s="36">
        <f t="shared" ref="Y6:AG6" si="4">IF(Y7="",NA(),Y7)</f>
        <v>121.64</v>
      </c>
      <c r="Z6" s="36">
        <f t="shared" si="4"/>
        <v>103.57</v>
      </c>
      <c r="AA6" s="36">
        <f t="shared" si="4"/>
        <v>104.91</v>
      </c>
      <c r="AB6" s="36">
        <f t="shared" si="4"/>
        <v>108.21</v>
      </c>
      <c r="AC6" s="36">
        <f t="shared" si="4"/>
        <v>108.35</v>
      </c>
      <c r="AD6" s="36">
        <f t="shared" si="4"/>
        <v>114.74</v>
      </c>
      <c r="AE6" s="36">
        <f t="shared" si="4"/>
        <v>104.85</v>
      </c>
      <c r="AF6" s="36">
        <f t="shared" si="4"/>
        <v>107.64</v>
      </c>
      <c r="AG6" s="36">
        <f t="shared" si="4"/>
        <v>108.22</v>
      </c>
      <c r="AH6" s="35" t="str">
        <f>IF(AH7="","",IF(AH7="-","【-】","【"&amp;SUBSTITUTE(TEXT(AH7,"#,##0.00"),"-","△")&amp;"】"))</f>
        <v>【112.01】</v>
      </c>
      <c r="AI6" s="35">
        <f>IF(AI7="",NA(),AI7)</f>
        <v>0</v>
      </c>
      <c r="AJ6" s="35">
        <f t="shared" ref="AJ6:AR6" si="5">IF(AJ7="",NA(),AJ7)</f>
        <v>0</v>
      </c>
      <c r="AK6" s="35">
        <f t="shared" si="5"/>
        <v>0</v>
      </c>
      <c r="AL6" s="35">
        <f t="shared" si="5"/>
        <v>0</v>
      </c>
      <c r="AM6" s="35">
        <f t="shared" si="5"/>
        <v>0</v>
      </c>
      <c r="AN6" s="36">
        <f t="shared" si="5"/>
        <v>26.85</v>
      </c>
      <c r="AO6" s="36">
        <f t="shared" si="5"/>
        <v>27.19</v>
      </c>
      <c r="AP6" s="36">
        <f t="shared" si="5"/>
        <v>27.52</v>
      </c>
      <c r="AQ6" s="36">
        <f t="shared" si="5"/>
        <v>30.84</v>
      </c>
      <c r="AR6" s="36">
        <f t="shared" si="5"/>
        <v>25.29</v>
      </c>
      <c r="AS6" s="35" t="str">
        <f>IF(AS7="","",IF(AS7="-","【-】","【"&amp;SUBSTITUTE(TEXT(AS7,"#,##0.00"),"-","△")&amp;"】"))</f>
        <v>【1.08】</v>
      </c>
      <c r="AT6" s="36">
        <f>IF(AT7="",NA(),AT7)</f>
        <v>1051.1300000000001</v>
      </c>
      <c r="AU6" s="36">
        <f t="shared" ref="AU6:BC6" si="6">IF(AU7="",NA(),AU7)</f>
        <v>1722.62</v>
      </c>
      <c r="AV6" s="36">
        <f t="shared" si="6"/>
        <v>1057.3599999999999</v>
      </c>
      <c r="AW6" s="36">
        <f t="shared" si="6"/>
        <v>1446.7</v>
      </c>
      <c r="AX6" s="36">
        <f t="shared" si="6"/>
        <v>2401.9899999999998</v>
      </c>
      <c r="AY6" s="36">
        <f t="shared" si="6"/>
        <v>527.82000000000005</v>
      </c>
      <c r="AZ6" s="36">
        <f t="shared" si="6"/>
        <v>477.44</v>
      </c>
      <c r="BA6" s="36">
        <f t="shared" si="6"/>
        <v>445.85</v>
      </c>
      <c r="BB6" s="36">
        <f t="shared" si="6"/>
        <v>450.54</v>
      </c>
      <c r="BC6" s="36">
        <f t="shared" si="6"/>
        <v>348.88</v>
      </c>
      <c r="BD6" s="35" t="str">
        <f>IF(BD7="","",IF(BD7="-","【-】","【"&amp;SUBSTITUTE(TEXT(BD7,"#,##0.00"),"-","△")&amp;"】"))</f>
        <v>【264.97】</v>
      </c>
      <c r="BE6" s="36">
        <f>IF(BE7="",NA(),BE7)</f>
        <v>367.04</v>
      </c>
      <c r="BF6" s="36">
        <f t="shared" ref="BF6:BN6" si="7">IF(BF7="",NA(),BF7)</f>
        <v>406.33</v>
      </c>
      <c r="BG6" s="36">
        <f t="shared" si="7"/>
        <v>459.19</v>
      </c>
      <c r="BH6" s="36">
        <f t="shared" si="7"/>
        <v>440.81</v>
      </c>
      <c r="BI6" s="36">
        <f t="shared" si="7"/>
        <v>483.44</v>
      </c>
      <c r="BJ6" s="36">
        <f t="shared" si="7"/>
        <v>488.5</v>
      </c>
      <c r="BK6" s="36">
        <f t="shared" si="7"/>
        <v>485.75</v>
      </c>
      <c r="BL6" s="36">
        <f t="shared" si="7"/>
        <v>516.34</v>
      </c>
      <c r="BM6" s="36">
        <f t="shared" si="7"/>
        <v>496.56</v>
      </c>
      <c r="BN6" s="36">
        <f t="shared" si="7"/>
        <v>540.38</v>
      </c>
      <c r="BO6" s="35" t="str">
        <f>IF(BO7="","",IF(BO7="-","【-】","【"&amp;SUBSTITUTE(TEXT(BO7,"#,##0.00"),"-","△")&amp;"】"))</f>
        <v>【266.61】</v>
      </c>
      <c r="BP6" s="36">
        <f>IF(BP7="",NA(),BP7)</f>
        <v>51.24</v>
      </c>
      <c r="BQ6" s="36">
        <f t="shared" ref="BQ6:BY6" si="8">IF(BQ7="",NA(),BQ7)</f>
        <v>53.49</v>
      </c>
      <c r="BR6" s="36">
        <f t="shared" si="8"/>
        <v>51.57</v>
      </c>
      <c r="BS6" s="36">
        <f t="shared" si="8"/>
        <v>55.4</v>
      </c>
      <c r="BT6" s="36">
        <f t="shared" si="8"/>
        <v>56.73</v>
      </c>
      <c r="BU6" s="36">
        <f t="shared" si="8"/>
        <v>82.42</v>
      </c>
      <c r="BV6" s="36">
        <f t="shared" si="8"/>
        <v>83.59</v>
      </c>
      <c r="BW6" s="36">
        <f t="shared" si="8"/>
        <v>83.27</v>
      </c>
      <c r="BX6" s="36">
        <f t="shared" si="8"/>
        <v>84.9</v>
      </c>
      <c r="BY6" s="36">
        <f t="shared" si="8"/>
        <v>83.22</v>
      </c>
      <c r="BZ6" s="35" t="str">
        <f>IF(BZ7="","",IF(BZ7="-","【-】","【"&amp;SUBSTITUTE(TEXT(BZ7,"#,##0.00"),"-","△")&amp;"】"))</f>
        <v>【103.24】</v>
      </c>
      <c r="CA6" s="36">
        <f>IF(CA7="",NA(),CA7)</f>
        <v>268.05</v>
      </c>
      <c r="CB6" s="36">
        <f t="shared" ref="CB6:CJ6" si="9">IF(CB7="",NA(),CB7)</f>
        <v>256.2</v>
      </c>
      <c r="CC6" s="36">
        <f t="shared" si="9"/>
        <v>266.36</v>
      </c>
      <c r="CD6" s="36">
        <f t="shared" si="9"/>
        <v>282.89999999999998</v>
      </c>
      <c r="CE6" s="36">
        <f t="shared" si="9"/>
        <v>275.07</v>
      </c>
      <c r="CF6" s="36">
        <f t="shared" si="9"/>
        <v>226.99</v>
      </c>
      <c r="CG6" s="36">
        <f t="shared" si="9"/>
        <v>230.22</v>
      </c>
      <c r="CH6" s="36">
        <f t="shared" si="9"/>
        <v>228.81</v>
      </c>
      <c r="CI6" s="36">
        <f t="shared" si="9"/>
        <v>231.9</v>
      </c>
      <c r="CJ6" s="36">
        <f t="shared" si="9"/>
        <v>234.17</v>
      </c>
      <c r="CK6" s="35" t="str">
        <f>IF(CK7="","",IF(CK7="-","【-】","【"&amp;SUBSTITUTE(TEXT(CK7,"#,##0.00"),"-","△")&amp;"】"))</f>
        <v>【168.38】</v>
      </c>
      <c r="CL6" s="36">
        <f>IF(CL7="",NA(),CL7)</f>
        <v>85.22</v>
      </c>
      <c r="CM6" s="36">
        <f t="shared" ref="CM6:CU6" si="10">IF(CM7="",NA(),CM7)</f>
        <v>87.87</v>
      </c>
      <c r="CN6" s="36">
        <f t="shared" si="10"/>
        <v>83.49</v>
      </c>
      <c r="CO6" s="36">
        <f t="shared" si="10"/>
        <v>82.32</v>
      </c>
      <c r="CP6" s="36">
        <f t="shared" si="10"/>
        <v>82.44</v>
      </c>
      <c r="CQ6" s="36">
        <f t="shared" si="10"/>
        <v>39.909999999999997</v>
      </c>
      <c r="CR6" s="36">
        <f t="shared" si="10"/>
        <v>41.09</v>
      </c>
      <c r="CS6" s="36">
        <f t="shared" si="10"/>
        <v>38.979999999999997</v>
      </c>
      <c r="CT6" s="36">
        <f t="shared" si="10"/>
        <v>39.61</v>
      </c>
      <c r="CU6" s="36">
        <f t="shared" si="10"/>
        <v>41.06</v>
      </c>
      <c r="CV6" s="35" t="str">
        <f>IF(CV7="","",IF(CV7="-","【-】","【"&amp;SUBSTITUTE(TEXT(CV7,"#,##0.00"),"-","△")&amp;"】"))</f>
        <v>【60.00】</v>
      </c>
      <c r="CW6" s="36">
        <f>IF(CW7="",NA(),CW7)</f>
        <v>80.010000000000005</v>
      </c>
      <c r="CX6" s="36">
        <f t="shared" ref="CX6:DF6" si="11">IF(CX7="",NA(),CX7)</f>
        <v>80.010000000000005</v>
      </c>
      <c r="CY6" s="36">
        <f t="shared" si="11"/>
        <v>80.010000000000005</v>
      </c>
      <c r="CZ6" s="36">
        <f t="shared" si="11"/>
        <v>80.010000000000005</v>
      </c>
      <c r="DA6" s="36">
        <f t="shared" si="11"/>
        <v>80.010000000000005</v>
      </c>
      <c r="DB6" s="36">
        <f t="shared" si="11"/>
        <v>75.62</v>
      </c>
      <c r="DC6" s="36">
        <f t="shared" si="11"/>
        <v>75.91</v>
      </c>
      <c r="DD6" s="36">
        <f t="shared" si="11"/>
        <v>75.010000000000005</v>
      </c>
      <c r="DE6" s="36">
        <f t="shared" si="11"/>
        <v>72.959999999999994</v>
      </c>
      <c r="DF6" s="36">
        <f t="shared" si="11"/>
        <v>72.42</v>
      </c>
      <c r="DG6" s="35" t="str">
        <f>IF(DG7="","",IF(DG7="-","【-】","【"&amp;SUBSTITUTE(TEXT(DG7,"#,##0.00"),"-","△")&amp;"】"))</f>
        <v>【89.80】</v>
      </c>
      <c r="DH6" s="36">
        <f>IF(DH7="",NA(),DH7)</f>
        <v>69.81</v>
      </c>
      <c r="DI6" s="36">
        <f t="shared" ref="DI6:DQ6" si="12">IF(DI7="",NA(),DI7)</f>
        <v>68.180000000000007</v>
      </c>
      <c r="DJ6" s="36">
        <f t="shared" si="12"/>
        <v>67.239999999999995</v>
      </c>
      <c r="DK6" s="36">
        <f t="shared" si="12"/>
        <v>67.13</v>
      </c>
      <c r="DL6" s="36">
        <f t="shared" si="12"/>
        <v>66.52</v>
      </c>
      <c r="DM6" s="36">
        <f t="shared" si="12"/>
        <v>51.44</v>
      </c>
      <c r="DN6" s="36">
        <f t="shared" si="12"/>
        <v>52.4</v>
      </c>
      <c r="DO6" s="36">
        <f t="shared" si="12"/>
        <v>51.89</v>
      </c>
      <c r="DP6" s="36">
        <f t="shared" si="12"/>
        <v>54.09</v>
      </c>
      <c r="DQ6" s="36">
        <f t="shared" si="12"/>
        <v>52.73</v>
      </c>
      <c r="DR6" s="35" t="str">
        <f>IF(DR7="","",IF(DR7="-","【-】","【"&amp;SUBSTITUTE(TEXT(DR7,"#,##0.00"),"-","△")&amp;"】"))</f>
        <v>【49.59】</v>
      </c>
      <c r="DS6" s="35">
        <f>IF(DS7="",NA(),DS7)</f>
        <v>0</v>
      </c>
      <c r="DT6" s="35">
        <f t="shared" ref="DT6:EB6" si="13">IF(DT7="",NA(),DT7)</f>
        <v>0</v>
      </c>
      <c r="DU6" s="35">
        <f t="shared" si="13"/>
        <v>0</v>
      </c>
      <c r="DV6" s="35">
        <f t="shared" si="13"/>
        <v>0</v>
      </c>
      <c r="DW6" s="35">
        <f t="shared" si="13"/>
        <v>0</v>
      </c>
      <c r="DX6" s="36">
        <f t="shared" si="13"/>
        <v>11.68</v>
      </c>
      <c r="DY6" s="36">
        <f t="shared" si="13"/>
        <v>14.01</v>
      </c>
      <c r="DZ6" s="36">
        <f t="shared" si="13"/>
        <v>14.74</v>
      </c>
      <c r="EA6" s="36">
        <f t="shared" si="13"/>
        <v>18.68</v>
      </c>
      <c r="EB6" s="36">
        <f t="shared" si="13"/>
        <v>19.91</v>
      </c>
      <c r="EC6" s="35" t="str">
        <f>IF(EC7="","",IF(EC7="-","【-】","【"&amp;SUBSTITUTE(TEXT(EC7,"#,##0.00"),"-","△")&amp;"】"))</f>
        <v>【19.44】</v>
      </c>
      <c r="ED6" s="36">
        <f>IF(ED7="",NA(),ED7)</f>
        <v>1.69</v>
      </c>
      <c r="EE6" s="36">
        <f t="shared" ref="EE6:EM6" si="14">IF(EE7="",NA(),EE7)</f>
        <v>4.05</v>
      </c>
      <c r="EF6" s="36">
        <f t="shared" si="14"/>
        <v>2.34</v>
      </c>
      <c r="EG6" s="36">
        <f t="shared" si="14"/>
        <v>3.75</v>
      </c>
      <c r="EH6" s="36">
        <f t="shared" si="14"/>
        <v>3.75</v>
      </c>
      <c r="EI6" s="36">
        <f t="shared" si="14"/>
        <v>0.28999999999999998</v>
      </c>
      <c r="EJ6" s="36">
        <f t="shared" si="14"/>
        <v>0.41</v>
      </c>
      <c r="EK6" s="36">
        <f t="shared" si="14"/>
        <v>0.4</v>
      </c>
      <c r="EL6" s="36">
        <f t="shared" si="14"/>
        <v>0.32</v>
      </c>
      <c r="EM6" s="36">
        <f t="shared" si="14"/>
        <v>0.81</v>
      </c>
      <c r="EN6" s="35" t="str">
        <f>IF(EN7="","",IF(EN7="-","【-】","【"&amp;SUBSTITUTE(TEXT(EN7,"#,##0.00"),"-","△")&amp;"】"))</f>
        <v>【0.68】</v>
      </c>
    </row>
    <row r="7" spans="1:144" s="37" customFormat="1">
      <c r="A7" s="29"/>
      <c r="B7" s="38">
        <v>2019</v>
      </c>
      <c r="C7" s="38">
        <v>465321</v>
      </c>
      <c r="D7" s="38">
        <v>46</v>
      </c>
      <c r="E7" s="38">
        <v>1</v>
      </c>
      <c r="F7" s="38">
        <v>0</v>
      </c>
      <c r="G7" s="38">
        <v>1</v>
      </c>
      <c r="H7" s="38" t="s">
        <v>93</v>
      </c>
      <c r="I7" s="38" t="s">
        <v>94</v>
      </c>
      <c r="J7" s="38" t="s">
        <v>95</v>
      </c>
      <c r="K7" s="38" t="s">
        <v>96</v>
      </c>
      <c r="L7" s="38" t="s">
        <v>97</v>
      </c>
      <c r="M7" s="38" t="s">
        <v>98</v>
      </c>
      <c r="N7" s="39" t="s">
        <v>99</v>
      </c>
      <c r="O7" s="39">
        <v>81.010000000000005</v>
      </c>
      <c r="P7" s="39">
        <v>49.44</v>
      </c>
      <c r="Q7" s="39">
        <v>3121</v>
      </c>
      <c r="R7" s="39">
        <v>6607</v>
      </c>
      <c r="S7" s="39">
        <v>62.71</v>
      </c>
      <c r="T7" s="39">
        <v>105.36</v>
      </c>
      <c r="U7" s="39">
        <v>3233</v>
      </c>
      <c r="V7" s="39">
        <v>26</v>
      </c>
      <c r="W7" s="39">
        <v>124.35</v>
      </c>
      <c r="X7" s="39">
        <v>128.24</v>
      </c>
      <c r="Y7" s="39">
        <v>121.64</v>
      </c>
      <c r="Z7" s="39">
        <v>103.57</v>
      </c>
      <c r="AA7" s="39">
        <v>104.91</v>
      </c>
      <c r="AB7" s="39">
        <v>108.21</v>
      </c>
      <c r="AC7" s="39">
        <v>108.35</v>
      </c>
      <c r="AD7" s="39">
        <v>114.74</v>
      </c>
      <c r="AE7" s="39">
        <v>104.85</v>
      </c>
      <c r="AF7" s="39">
        <v>107.64</v>
      </c>
      <c r="AG7" s="39">
        <v>108.22</v>
      </c>
      <c r="AH7" s="39">
        <v>112.01</v>
      </c>
      <c r="AI7" s="39">
        <v>0</v>
      </c>
      <c r="AJ7" s="39">
        <v>0</v>
      </c>
      <c r="AK7" s="39">
        <v>0</v>
      </c>
      <c r="AL7" s="39">
        <v>0</v>
      </c>
      <c r="AM7" s="39">
        <v>0</v>
      </c>
      <c r="AN7" s="39">
        <v>26.85</v>
      </c>
      <c r="AO7" s="39">
        <v>27.19</v>
      </c>
      <c r="AP7" s="39">
        <v>27.52</v>
      </c>
      <c r="AQ7" s="39">
        <v>30.84</v>
      </c>
      <c r="AR7" s="39">
        <v>25.29</v>
      </c>
      <c r="AS7" s="39">
        <v>1.08</v>
      </c>
      <c r="AT7" s="39">
        <v>1051.1300000000001</v>
      </c>
      <c r="AU7" s="39">
        <v>1722.62</v>
      </c>
      <c r="AV7" s="39">
        <v>1057.3599999999999</v>
      </c>
      <c r="AW7" s="39">
        <v>1446.7</v>
      </c>
      <c r="AX7" s="39">
        <v>2401.9899999999998</v>
      </c>
      <c r="AY7" s="39">
        <v>527.82000000000005</v>
      </c>
      <c r="AZ7" s="39">
        <v>477.44</v>
      </c>
      <c r="BA7" s="39">
        <v>445.85</v>
      </c>
      <c r="BB7" s="39">
        <v>450.54</v>
      </c>
      <c r="BC7" s="39">
        <v>348.88</v>
      </c>
      <c r="BD7" s="39">
        <v>264.97000000000003</v>
      </c>
      <c r="BE7" s="39">
        <v>367.04</v>
      </c>
      <c r="BF7" s="39">
        <v>406.33</v>
      </c>
      <c r="BG7" s="39">
        <v>459.19</v>
      </c>
      <c r="BH7" s="39">
        <v>440.81</v>
      </c>
      <c r="BI7" s="39">
        <v>483.44</v>
      </c>
      <c r="BJ7" s="39">
        <v>488.5</v>
      </c>
      <c r="BK7" s="39">
        <v>485.75</v>
      </c>
      <c r="BL7" s="39">
        <v>516.34</v>
      </c>
      <c r="BM7" s="39">
        <v>496.56</v>
      </c>
      <c r="BN7" s="39">
        <v>540.38</v>
      </c>
      <c r="BO7" s="39">
        <v>266.61</v>
      </c>
      <c r="BP7" s="39">
        <v>51.24</v>
      </c>
      <c r="BQ7" s="39">
        <v>53.49</v>
      </c>
      <c r="BR7" s="39">
        <v>51.57</v>
      </c>
      <c r="BS7" s="39">
        <v>55.4</v>
      </c>
      <c r="BT7" s="39">
        <v>56.73</v>
      </c>
      <c r="BU7" s="39">
        <v>82.42</v>
      </c>
      <c r="BV7" s="39">
        <v>83.59</v>
      </c>
      <c r="BW7" s="39">
        <v>83.27</v>
      </c>
      <c r="BX7" s="39">
        <v>84.9</v>
      </c>
      <c r="BY7" s="39">
        <v>83.22</v>
      </c>
      <c r="BZ7" s="39">
        <v>103.24</v>
      </c>
      <c r="CA7" s="39">
        <v>268.05</v>
      </c>
      <c r="CB7" s="39">
        <v>256.2</v>
      </c>
      <c r="CC7" s="39">
        <v>266.36</v>
      </c>
      <c r="CD7" s="39">
        <v>282.89999999999998</v>
      </c>
      <c r="CE7" s="39">
        <v>275.07</v>
      </c>
      <c r="CF7" s="39">
        <v>226.99</v>
      </c>
      <c r="CG7" s="39">
        <v>230.22</v>
      </c>
      <c r="CH7" s="39">
        <v>228.81</v>
      </c>
      <c r="CI7" s="39">
        <v>231.9</v>
      </c>
      <c r="CJ7" s="39">
        <v>234.17</v>
      </c>
      <c r="CK7" s="39">
        <v>168.38</v>
      </c>
      <c r="CL7" s="39">
        <v>85.22</v>
      </c>
      <c r="CM7" s="39">
        <v>87.87</v>
      </c>
      <c r="CN7" s="39">
        <v>83.49</v>
      </c>
      <c r="CO7" s="39">
        <v>82.32</v>
      </c>
      <c r="CP7" s="39">
        <v>82.44</v>
      </c>
      <c r="CQ7" s="39">
        <v>39.909999999999997</v>
      </c>
      <c r="CR7" s="39">
        <v>41.09</v>
      </c>
      <c r="CS7" s="39">
        <v>38.979999999999997</v>
      </c>
      <c r="CT7" s="39">
        <v>39.61</v>
      </c>
      <c r="CU7" s="39">
        <v>41.06</v>
      </c>
      <c r="CV7" s="39">
        <v>60</v>
      </c>
      <c r="CW7" s="39">
        <v>80.010000000000005</v>
      </c>
      <c r="CX7" s="39">
        <v>80.010000000000005</v>
      </c>
      <c r="CY7" s="39">
        <v>80.010000000000005</v>
      </c>
      <c r="CZ7" s="39">
        <v>80.010000000000005</v>
      </c>
      <c r="DA7" s="39">
        <v>80.010000000000005</v>
      </c>
      <c r="DB7" s="39">
        <v>75.62</v>
      </c>
      <c r="DC7" s="39">
        <v>75.91</v>
      </c>
      <c r="DD7" s="39">
        <v>75.010000000000005</v>
      </c>
      <c r="DE7" s="39">
        <v>72.959999999999994</v>
      </c>
      <c r="DF7" s="39">
        <v>72.42</v>
      </c>
      <c r="DG7" s="39">
        <v>89.8</v>
      </c>
      <c r="DH7" s="39">
        <v>69.81</v>
      </c>
      <c r="DI7" s="39">
        <v>68.180000000000007</v>
      </c>
      <c r="DJ7" s="39">
        <v>67.239999999999995</v>
      </c>
      <c r="DK7" s="39">
        <v>67.13</v>
      </c>
      <c r="DL7" s="39">
        <v>66.52</v>
      </c>
      <c r="DM7" s="39">
        <v>51.44</v>
      </c>
      <c r="DN7" s="39">
        <v>52.4</v>
      </c>
      <c r="DO7" s="39">
        <v>51.89</v>
      </c>
      <c r="DP7" s="39">
        <v>54.09</v>
      </c>
      <c r="DQ7" s="39">
        <v>52.73</v>
      </c>
      <c r="DR7" s="39">
        <v>49.59</v>
      </c>
      <c r="DS7" s="39">
        <v>0</v>
      </c>
      <c r="DT7" s="39">
        <v>0</v>
      </c>
      <c r="DU7" s="39">
        <v>0</v>
      </c>
      <c r="DV7" s="39">
        <v>0</v>
      </c>
      <c r="DW7" s="39">
        <v>0</v>
      </c>
      <c r="DX7" s="39">
        <v>11.68</v>
      </c>
      <c r="DY7" s="39">
        <v>14.01</v>
      </c>
      <c r="DZ7" s="39">
        <v>14.74</v>
      </c>
      <c r="EA7" s="39">
        <v>18.68</v>
      </c>
      <c r="EB7" s="39">
        <v>19.91</v>
      </c>
      <c r="EC7" s="39">
        <v>19.440000000000001</v>
      </c>
      <c r="ED7" s="39">
        <v>1.69</v>
      </c>
      <c r="EE7" s="39">
        <v>4.05</v>
      </c>
      <c r="EF7" s="39">
        <v>2.34</v>
      </c>
      <c r="EG7" s="39">
        <v>3.75</v>
      </c>
      <c r="EH7" s="39">
        <v>3.75</v>
      </c>
      <c r="EI7" s="39">
        <v>0.28999999999999998</v>
      </c>
      <c r="EJ7" s="39">
        <v>0.41</v>
      </c>
      <c r="EK7" s="39">
        <v>0.4</v>
      </c>
      <c r="EL7" s="39">
        <v>0.32</v>
      </c>
      <c r="EM7" s="39">
        <v>0.81</v>
      </c>
      <c r="EN7" s="39">
        <v>0.68</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E10" si="15">DATEVALUE($B7+12-B11&amp;"/1/"&amp;B12)</f>
        <v>46388</v>
      </c>
      <c r="C10" s="43">
        <f t="shared" si="15"/>
        <v>46753</v>
      </c>
      <c r="D10" s="43">
        <f t="shared" si="15"/>
        <v>47119</v>
      </c>
      <c r="E10" s="43">
        <f t="shared" si="15"/>
        <v>47484</v>
      </c>
      <c r="F10" s="44">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2021-02-05T06:15:22Z</cp:lastPrinted>
  <dcterms:created xsi:type="dcterms:W3CDTF">2020-12-04T02:17:06Z</dcterms:created>
  <dcterms:modified xsi:type="dcterms:W3CDTF">2021-02-05T06:15:24Z</dcterms:modified>
  <cp:category/>
</cp:coreProperties>
</file>