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j010036\共有（川井田）\61 公営企業決算統計\R02\02決算統計関連調査\030112 公営企業に係る経営比較分析表（平成元年度決算）の分析等について\★完成版★\40 伊仙町\"/>
    </mc:Choice>
  </mc:AlternateContent>
  <workbookProtection workbookAlgorithmName="SHA-512" workbookHashValue="GMf/6DOE9VoxmnLPM+/jQZuIsYMsfR4YmaMinJhzWXHGPeoI+MNQUsMX0w4mwLu2zCdMvL3izNtT1TsAJXecrw==" workbookSaltValue="EzyBmIpugK2AG6py1lMBaA=="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AT8" i="4" s="1"/>
  <c r="R6" i="5"/>
  <c r="AL8" i="4" s="1"/>
  <c r="Q6" i="5"/>
  <c r="P6" i="5"/>
  <c r="O6" i="5"/>
  <c r="I10" i="4" s="1"/>
  <c r="N6" i="5"/>
  <c r="B10" i="4" s="1"/>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BB10" i="4"/>
  <c r="AL10" i="4"/>
  <c r="W10" i="4"/>
  <c r="P10" i="4"/>
  <c r="BB8" i="4"/>
  <c r="AD8" i="4"/>
  <c r="W8" i="4"/>
  <c r="B8" i="4"/>
  <c r="B6" i="4"/>
</calcChain>
</file>

<file path=xl/sharedStrings.xml><?xml version="1.0" encoding="utf-8"?>
<sst xmlns="http://schemas.openxmlformats.org/spreadsheetml/2006/main" count="233" uniqueCount="116">
  <si>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</si>
  <si>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</si>
  <si>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</si>
  <si>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</si>
  <si>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</si>
  <si>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</si>
  <si>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</si>
  <si>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</si>
  <si>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</si>
  <si>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</si>
  <si>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</si>
  <si>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</si>
  <si>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</si>
  <si>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</si>
  <si>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</si>
  <si>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</si>
  <si>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</si>
  <si>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</si>
  <si>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</si>
  <si>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</si>
  <si>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</si>
  <si>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</si>
  <si>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</si>
  <si>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</si>
  <si>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</si>
  <si>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</si>
  <si>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</si>
  <si>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</si>
  <si>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</si>
  <si>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</si>
  <si>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</si>
  <si>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</si>
  <si>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</si>
  <si>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</si>
  <si>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</si>
  <si>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</si>
  <si>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</si>
  <si>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</si>
  <si>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</si>
  <si>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</si>
  <si>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</si>
  <si>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</si>
  <si>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</si>
  <si>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</si>
  <si>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</si>
  <si>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</si>
  <si>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</si>
  <si>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</si>
  <si>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</si>
  <si>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</si>
  <si>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</si>
  <si>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</si>
  <si>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</si>
  <si>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</si>
  <si>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</si>
  <si>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</si>
  <si>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</si>
  <si>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</si>
  <si>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</si>
  <si>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</si>
  <si>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</si>
  <si>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</si>
  <si>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</si>
  <si>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</si>
  <si>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</si>
  <si>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</si>
  <si>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</si>
  <si>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</si>
  <si>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</si>
  <si>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</si>
  <si>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</si>
  <si>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</si>
  <si>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</si>
  <si>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</si>
  <si>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</si>
  <si>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</si>
  <si>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</si>
  <si>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</si>
  <si>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</si>
  <si>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</si>
  <si>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</si>
  <si>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</si>
  <si>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</si>
  <si>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</si>
  <si>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</si>
  <si>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</si>
  <si>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</si>
  <si>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</si>
  <si>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</si>
  <si>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</si>
  <si>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</si>
  <si>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</si>
  <si>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</si>
  <si>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</si>
  <si>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</si>
  <si>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伊仙町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</si>
  <si>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</si>
  <si>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</si>
  <si>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</si>
  <si>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</si>
  <si>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</si>
  <si>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</si>
  <si>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</si>
  <si>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</si>
  <si>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</si>
  <si>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</si>
  <si>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</si>
  <si>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</si>
  <si>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</si>
  <si>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</si>
  <si>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</si>
  <si>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</si>
  <si>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</si>
  <si>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t>①平成30年度と比較し、総収益が増加したことにより数値は増加しているが、料金回収率が減少していることから、料金収入以外の繰入金に依存していることが示されている。今後は独立採算に近づけていく為に、計画的な料金改定の実施、徴収率向上の対策と同時に、諸手数料徴収や受託工事収益の確保にも努める必要がある。
④平成20年度からの老朽管更新事業や施設整備事業による企業債発行により、企業債残高が増加傾向である。平成28年度から償還額より発行額が多いことを受けて令和元年度も悪化した。</t>
    </r>
    <r>
      <rPr>
        <sz val="10"/>
        <rFont val="ＭＳ ゴシック"/>
        <family val="3"/>
        <charset val="128"/>
      </rPr>
      <t>今後は料金収入を上げる為に徴収対策を積極的に行うと同時に、</t>
    </r>
    <r>
      <rPr>
        <sz val="10"/>
        <color theme="1"/>
        <rFont val="ＭＳ ゴシック"/>
        <family val="3"/>
        <charset val="128"/>
      </rPr>
      <t>投資規模に沿った料金水準の見直しを検討する必要がある。
⑤昨年度と比較し指標が改善すると思われたが、据置期間の終えた企業債が増加したことにより悪化している。今後も償還金増加により指標の低下が予想される。費用節減や徴収率向上、計画的な料金見直しの必要がある。
⑥有収水量増加、総費用減少したが起債償還が増加したため指標は悪化となった。今後はより一層の有収水量の確保、費用削減に努める必要がある。
⑦類似団体平均値より良い指標であるが、今後は人口減少等による有収水量の低下や、上水道事業への統合が控えていることを含め、施設規模、稼働状況の検討が必要である。
⑧平成20年度からの老朽管更新事業を行っているが、未更新の老朽管からの漏水により類似団体平均より低い指標に留まっている。配管更新とともに施設規模も検討し、指標の向上に努める必要がある。</t>
    </r>
    <rPh sb="1" eb="3">
      <t>ヘイセイ</t>
    </rPh>
    <rPh sb="5" eb="7">
      <t>ネンド</t>
    </rPh>
    <rPh sb="8" eb="10">
      <t>ヒカク</t>
    </rPh>
    <rPh sb="12" eb="15">
      <t>ソウシュウエキ</t>
    </rPh>
    <rPh sb="16" eb="18">
      <t>ゾウカ</t>
    </rPh>
    <rPh sb="25" eb="27">
      <t>スウチ</t>
    </rPh>
    <rPh sb="28" eb="30">
      <t>ゾウカ</t>
    </rPh>
    <rPh sb="53" eb="55">
      <t>リョウキン</t>
    </rPh>
    <rPh sb="55" eb="57">
      <t>シュウニュウ</t>
    </rPh>
    <rPh sb="57" eb="59">
      <t>イガイ</t>
    </rPh>
    <rPh sb="80" eb="82">
      <t>コンゴ</t>
    </rPh>
    <rPh sb="83" eb="85">
      <t>ドクリツ</t>
    </rPh>
    <rPh sb="85" eb="87">
      <t>サイサン</t>
    </rPh>
    <rPh sb="88" eb="89">
      <t>チカ</t>
    </rPh>
    <rPh sb="94" eb="95">
      <t>タメ</t>
    </rPh>
    <rPh sb="97" eb="100">
      <t>ケイカクテキ</t>
    </rPh>
    <rPh sb="101" eb="103">
      <t>リョウキン</t>
    </rPh>
    <rPh sb="103" eb="105">
      <t>カイテイ</t>
    </rPh>
    <rPh sb="106" eb="108">
      <t>ジッシ</t>
    </rPh>
    <rPh sb="109" eb="111">
      <t>チョウシュウ</t>
    </rPh>
    <rPh sb="111" eb="112">
      <t>リツ</t>
    </rPh>
    <rPh sb="112" eb="114">
      <t>コウジョウ</t>
    </rPh>
    <rPh sb="115" eb="117">
      <t>タイサク</t>
    </rPh>
    <rPh sb="118" eb="120">
      <t>ドウジ</t>
    </rPh>
    <rPh sb="122" eb="123">
      <t>ショ</t>
    </rPh>
    <rPh sb="123" eb="126">
      <t>テスウリョウ</t>
    </rPh>
    <rPh sb="126" eb="128">
      <t>チョウシュウ</t>
    </rPh>
    <rPh sb="129" eb="131">
      <t>ジュタク</t>
    </rPh>
    <rPh sb="131" eb="133">
      <t>コウジ</t>
    </rPh>
    <rPh sb="133" eb="135">
      <t>シュウエキ</t>
    </rPh>
    <rPh sb="136" eb="138">
      <t>カクホ</t>
    </rPh>
    <rPh sb="140" eb="141">
      <t>ツト</t>
    </rPh>
    <rPh sb="143" eb="145">
      <t>ヒツヨウ</t>
    </rPh>
    <rPh sb="151" eb="153">
      <t>ヘイセイ</t>
    </rPh>
    <rPh sb="155" eb="157">
      <t>ネンド</t>
    </rPh>
    <rPh sb="160" eb="162">
      <t>ロウキュウ</t>
    </rPh>
    <rPh sb="162" eb="163">
      <t>カン</t>
    </rPh>
    <rPh sb="163" eb="165">
      <t>コウシン</t>
    </rPh>
    <rPh sb="165" eb="167">
      <t>ジギョウ</t>
    </rPh>
    <rPh sb="168" eb="170">
      <t>シセツ</t>
    </rPh>
    <rPh sb="170" eb="172">
      <t>セイビ</t>
    </rPh>
    <rPh sb="172" eb="174">
      <t>ジギョウ</t>
    </rPh>
    <rPh sb="177" eb="179">
      <t>キギョウ</t>
    </rPh>
    <rPh sb="179" eb="180">
      <t>サイ</t>
    </rPh>
    <rPh sb="180" eb="182">
      <t>ハッコウ</t>
    </rPh>
    <rPh sb="186" eb="188">
      <t>キギョウ</t>
    </rPh>
    <rPh sb="188" eb="189">
      <t>サイ</t>
    </rPh>
    <rPh sb="189" eb="191">
      <t>ザンダカ</t>
    </rPh>
    <rPh sb="192" eb="194">
      <t>ゾウカ</t>
    </rPh>
    <rPh sb="194" eb="196">
      <t>ケイコウ</t>
    </rPh>
    <rPh sb="200" eb="202">
      <t>ヘイセイ</t>
    </rPh>
    <rPh sb="204" eb="206">
      <t>ネンド</t>
    </rPh>
    <rPh sb="222" eb="223">
      <t>ウ</t>
    </rPh>
    <rPh sb="225" eb="226">
      <t>レイ</t>
    </rPh>
    <rPh sb="226" eb="227">
      <t>ワ</t>
    </rPh>
    <rPh sb="227" eb="229">
      <t>ガンネン</t>
    </rPh>
    <rPh sb="229" eb="230">
      <t>ド</t>
    </rPh>
    <rPh sb="231" eb="233">
      <t>アッカ</t>
    </rPh>
    <rPh sb="236" eb="238">
      <t>コンゴ</t>
    </rPh>
    <rPh sb="239" eb="241">
      <t>リョウキン</t>
    </rPh>
    <rPh sb="241" eb="243">
      <t>シュウニュウ</t>
    </rPh>
    <rPh sb="244" eb="245">
      <t>ア</t>
    </rPh>
    <rPh sb="247" eb="248">
      <t>タメ</t>
    </rPh>
    <rPh sb="249" eb="251">
      <t>チョウシュウ</t>
    </rPh>
    <rPh sb="251" eb="253">
      <t>タイサク</t>
    </rPh>
    <rPh sb="254" eb="256">
      <t>セッキョク</t>
    </rPh>
    <rPh sb="256" eb="257">
      <t>テキ</t>
    </rPh>
    <rPh sb="258" eb="259">
      <t>オコナ</t>
    </rPh>
    <rPh sb="261" eb="263">
      <t>ドウジ</t>
    </rPh>
    <rPh sb="265" eb="267">
      <t>トウシ</t>
    </rPh>
    <rPh sb="267" eb="269">
      <t>キボ</t>
    </rPh>
    <rPh sb="270" eb="271">
      <t>ソ</t>
    </rPh>
    <rPh sb="273" eb="275">
      <t>リョウキン</t>
    </rPh>
    <rPh sb="275" eb="277">
      <t>スイジュン</t>
    </rPh>
    <rPh sb="278" eb="280">
      <t>ミナオ</t>
    </rPh>
    <rPh sb="282" eb="284">
      <t>ケントウ</t>
    </rPh>
    <rPh sb="286" eb="288">
      <t>ヒツヨウ</t>
    </rPh>
    <rPh sb="304" eb="306">
      <t>カイゼン</t>
    </rPh>
    <rPh sb="309" eb="310">
      <t>オモ</t>
    </rPh>
    <rPh sb="315" eb="317">
      <t>スエオキ</t>
    </rPh>
    <rPh sb="317" eb="319">
      <t>キカン</t>
    </rPh>
    <rPh sb="320" eb="321">
      <t>オ</t>
    </rPh>
    <rPh sb="323" eb="325">
      <t>キギョウ</t>
    </rPh>
    <rPh sb="325" eb="326">
      <t>サイ</t>
    </rPh>
    <rPh sb="327" eb="329">
      <t>ゾウカ</t>
    </rPh>
    <rPh sb="336" eb="338">
      <t>アッカ</t>
    </rPh>
    <rPh sb="343" eb="345">
      <t>コンゴ</t>
    </rPh>
    <rPh sb="346" eb="349">
      <t>ショウカンキン</t>
    </rPh>
    <rPh sb="349" eb="351">
      <t>ゾウカ</t>
    </rPh>
    <rPh sb="354" eb="356">
      <t>シヒョウ</t>
    </rPh>
    <rPh sb="357" eb="359">
      <t>テイカ</t>
    </rPh>
    <rPh sb="360" eb="362">
      <t>ヨソウ</t>
    </rPh>
    <rPh sb="366" eb="368">
      <t>ヒヨウ</t>
    </rPh>
    <rPh sb="368" eb="370">
      <t>セツゲン</t>
    </rPh>
    <rPh sb="371" eb="373">
      <t>チョウシュウ</t>
    </rPh>
    <rPh sb="373" eb="374">
      <t>リツ</t>
    </rPh>
    <rPh sb="374" eb="376">
      <t>コウジョウ</t>
    </rPh>
    <rPh sb="377" eb="380">
      <t>ケイカクテキ</t>
    </rPh>
    <rPh sb="381" eb="383">
      <t>リョウキン</t>
    </rPh>
    <rPh sb="383" eb="385">
      <t>ミナオ</t>
    </rPh>
    <rPh sb="387" eb="389">
      <t>ヒツヨウ</t>
    </rPh>
    <rPh sb="395" eb="396">
      <t>ユウ</t>
    </rPh>
    <rPh sb="396" eb="397">
      <t>シュウ</t>
    </rPh>
    <rPh sb="397" eb="399">
      <t>スイリョウ</t>
    </rPh>
    <rPh sb="399" eb="401">
      <t>ゾウカ</t>
    </rPh>
    <rPh sb="402" eb="405">
      <t>ソウヒヨウ</t>
    </rPh>
    <rPh sb="405" eb="407">
      <t>ゲンショウ</t>
    </rPh>
    <rPh sb="410" eb="412">
      <t>キサイ</t>
    </rPh>
    <rPh sb="412" eb="414">
      <t>ショウカン</t>
    </rPh>
    <rPh sb="415" eb="417">
      <t>ゾウカ</t>
    </rPh>
    <rPh sb="421" eb="423">
      <t>シヒョウ</t>
    </rPh>
    <rPh sb="424" eb="426">
      <t>アッカ</t>
    </rPh>
    <rPh sb="431" eb="433">
      <t>コンゴ</t>
    </rPh>
    <rPh sb="436" eb="438">
      <t>イッソウ</t>
    </rPh>
    <rPh sb="439" eb="440">
      <t>ユウ</t>
    </rPh>
    <rPh sb="440" eb="441">
      <t>シュウ</t>
    </rPh>
    <rPh sb="441" eb="443">
      <t>スイリョウ</t>
    </rPh>
    <rPh sb="444" eb="446">
      <t>カクホ</t>
    </rPh>
    <rPh sb="447" eb="449">
      <t>ヒヨウ</t>
    </rPh>
    <rPh sb="449" eb="451">
      <t>サクゲン</t>
    </rPh>
    <rPh sb="452" eb="453">
      <t>ツト</t>
    </rPh>
    <rPh sb="455" eb="457">
      <t>ヒツヨウ</t>
    </rPh>
    <rPh sb="463" eb="465">
      <t>ルイジ</t>
    </rPh>
    <rPh sb="465" eb="467">
      <t>ダンタイ</t>
    </rPh>
    <rPh sb="467" eb="469">
      <t>ヘイキン</t>
    </rPh>
    <rPh sb="469" eb="470">
      <t>チ</t>
    </rPh>
    <rPh sb="472" eb="473">
      <t>ヨ</t>
    </rPh>
    <rPh sb="474" eb="476">
      <t>シヒョウ</t>
    </rPh>
    <rPh sb="481" eb="483">
      <t>コンゴ</t>
    </rPh>
    <rPh sb="484" eb="486">
      <t>ジンコウ</t>
    </rPh>
    <rPh sb="486" eb="488">
      <t>ゲンショウ</t>
    </rPh>
    <rPh sb="488" eb="489">
      <t>ナド</t>
    </rPh>
    <rPh sb="492" eb="494">
      <t>ユウシュウ</t>
    </rPh>
    <rPh sb="494" eb="496">
      <t>スイリョウ</t>
    </rPh>
    <rPh sb="497" eb="499">
      <t>テイカ</t>
    </rPh>
    <rPh sb="501" eb="504">
      <t>ジョウスイドウ</t>
    </rPh>
    <rPh sb="504" eb="506">
      <t>ジギョウ</t>
    </rPh>
    <rPh sb="508" eb="510">
      <t>トウゴウ</t>
    </rPh>
    <rPh sb="511" eb="512">
      <t>ヒカ</t>
    </rPh>
    <rPh sb="519" eb="520">
      <t>フク</t>
    </rPh>
    <rPh sb="522" eb="524">
      <t>シセツ</t>
    </rPh>
    <rPh sb="524" eb="526">
      <t>キボ</t>
    </rPh>
    <rPh sb="527" eb="529">
      <t>カドウ</t>
    </rPh>
    <rPh sb="529" eb="531">
      <t>ジョウキョウ</t>
    </rPh>
    <rPh sb="532" eb="534">
      <t>ケントウ</t>
    </rPh>
    <rPh sb="535" eb="537">
      <t>ヒツヨウ</t>
    </rPh>
    <rPh sb="543" eb="545">
      <t>ヘイセイ</t>
    </rPh>
    <rPh sb="547" eb="549">
      <t>ネンド</t>
    </rPh>
    <rPh sb="552" eb="554">
      <t>ロウキュウ</t>
    </rPh>
    <rPh sb="554" eb="555">
      <t>カン</t>
    </rPh>
    <rPh sb="555" eb="557">
      <t>コウシン</t>
    </rPh>
    <rPh sb="557" eb="559">
      <t>ジギョウ</t>
    </rPh>
    <rPh sb="560" eb="561">
      <t>オコナ</t>
    </rPh>
    <rPh sb="567" eb="570">
      <t>ミコウシン</t>
    </rPh>
    <rPh sb="571" eb="573">
      <t>ロウキュウ</t>
    </rPh>
    <rPh sb="573" eb="574">
      <t>カン</t>
    </rPh>
    <rPh sb="577" eb="579">
      <t>ロウスイ</t>
    </rPh>
    <rPh sb="592" eb="594">
      <t>シヒョウ</t>
    </rPh>
    <rPh sb="602" eb="604">
      <t>ハイカン</t>
    </rPh>
    <rPh sb="604" eb="606">
      <t>コウシン</t>
    </rPh>
    <rPh sb="610" eb="612">
      <t>シセツ</t>
    </rPh>
    <rPh sb="612" eb="614">
      <t>キボ</t>
    </rPh>
    <rPh sb="615" eb="617">
      <t>ケントウ</t>
    </rPh>
    <rPh sb="619" eb="621">
      <t>シヒョウ</t>
    </rPh>
    <rPh sb="622" eb="624">
      <t>コウジョウ</t>
    </rPh>
    <rPh sb="625" eb="626">
      <t>ツト</t>
    </rPh>
    <rPh sb="628" eb="630">
      <t>ヒツヨウ</t>
    </rPh>
    <phoneticPr fontId="7"/>
  </si>
  <si>
    <r>
      <t>③</t>
    </r>
    <r>
      <rPr>
        <sz val="10"/>
        <rFont val="ＭＳ ゴシック"/>
        <family val="3"/>
        <charset val="128"/>
      </rPr>
      <t>平成29年度は老朽管更新事業の事業量が増加した年であり前年度比更新率が上昇している。</t>
    </r>
    <r>
      <rPr>
        <sz val="10"/>
        <color theme="1"/>
        <rFont val="ＭＳ ゴシック"/>
        <family val="3"/>
        <charset val="128"/>
      </rPr>
      <t>簡易水道事業統合までに可能な限り事業を実施し、残りの管路更新を図っていく必要がある。</t>
    </r>
    <rPh sb="1" eb="3">
      <t>ヘイセイ</t>
    </rPh>
    <rPh sb="5" eb="7">
      <t>ネンド</t>
    </rPh>
    <rPh sb="8" eb="10">
      <t>ロウキュウ</t>
    </rPh>
    <rPh sb="10" eb="11">
      <t>カン</t>
    </rPh>
    <rPh sb="11" eb="13">
      <t>コウシン</t>
    </rPh>
    <rPh sb="13" eb="15">
      <t>ジギョウ</t>
    </rPh>
    <rPh sb="16" eb="19">
      <t>ジギョウリョウ</t>
    </rPh>
    <rPh sb="20" eb="22">
      <t>ゾウカ</t>
    </rPh>
    <rPh sb="24" eb="25">
      <t>トシ</t>
    </rPh>
    <rPh sb="28" eb="32">
      <t>ゼンネンドヒ</t>
    </rPh>
    <rPh sb="32" eb="34">
      <t>コウシン</t>
    </rPh>
    <rPh sb="34" eb="35">
      <t>リツ</t>
    </rPh>
    <rPh sb="36" eb="38">
      <t>ジョウショウ</t>
    </rPh>
    <rPh sb="43" eb="45">
      <t>カンイ</t>
    </rPh>
    <rPh sb="45" eb="47">
      <t>スイドウ</t>
    </rPh>
    <rPh sb="47" eb="49">
      <t>ジギョウ</t>
    </rPh>
    <rPh sb="49" eb="51">
      <t>トウゴウ</t>
    </rPh>
    <rPh sb="54" eb="56">
      <t>カノウ</t>
    </rPh>
    <rPh sb="57" eb="58">
      <t>カギ</t>
    </rPh>
    <rPh sb="59" eb="61">
      <t>ジギョウ</t>
    </rPh>
    <rPh sb="62" eb="64">
      <t>ジッシ</t>
    </rPh>
    <rPh sb="66" eb="67">
      <t>ノコ</t>
    </rPh>
    <rPh sb="69" eb="71">
      <t>カンロ</t>
    </rPh>
    <rPh sb="71" eb="73">
      <t>コウシン</t>
    </rPh>
    <rPh sb="74" eb="75">
      <t>ハカ</t>
    </rPh>
    <phoneticPr fontId="7"/>
  </si>
  <si>
    <t>　令和2年度に簡易水道事業は上水道事業との統合を行うため、老朽化した施設更新や施設建設を早急に進めて行く必要がある。これに伴う企業債残高増加が懸念されるが、経費削減や料金収入の確保、及び計画的に料金改定を実施し、料金回収率を向上させると同時に、料金以外の収益確保への取り組みを行い、独立採算に近づけるよう経営の健全化を図る必要がある。
また、統合することにより公営企業法適用になり、累積欠損金比率、流動比率等の指標数値も明確になる為、この指標も踏まえて今後の経営計画、投資計画を進めていく必要がある。</t>
    <rPh sb="1" eb="2">
      <t>レイ</t>
    </rPh>
    <rPh sb="2" eb="3">
      <t>ワ</t>
    </rPh>
    <rPh sb="4" eb="5">
      <t>ネン</t>
    </rPh>
    <rPh sb="5" eb="6">
      <t>ド</t>
    </rPh>
    <rPh sb="7" eb="9">
      <t>カンイ</t>
    </rPh>
    <rPh sb="9" eb="11">
      <t>スイドウ</t>
    </rPh>
    <rPh sb="11" eb="13">
      <t>ジギョウ</t>
    </rPh>
    <rPh sb="14" eb="17">
      <t>ジョウスイドウ</t>
    </rPh>
    <rPh sb="17" eb="19">
      <t>ジギョウ</t>
    </rPh>
    <rPh sb="21" eb="23">
      <t>トウゴウ</t>
    </rPh>
    <rPh sb="24" eb="25">
      <t>オコナ</t>
    </rPh>
    <rPh sb="29" eb="32">
      <t>ロウキュウカ</t>
    </rPh>
    <rPh sb="34" eb="36">
      <t>シセツ</t>
    </rPh>
    <rPh sb="36" eb="38">
      <t>コウシン</t>
    </rPh>
    <rPh sb="39" eb="41">
      <t>シセツ</t>
    </rPh>
    <rPh sb="41" eb="43">
      <t>ケンセツ</t>
    </rPh>
    <rPh sb="44" eb="46">
      <t>ソウキュウ</t>
    </rPh>
    <rPh sb="47" eb="48">
      <t>スス</t>
    </rPh>
    <rPh sb="50" eb="51">
      <t>イ</t>
    </rPh>
    <rPh sb="52" eb="54">
      <t>ヒツヨウ</t>
    </rPh>
    <rPh sb="61" eb="62">
      <t>トモナ</t>
    </rPh>
    <rPh sb="63" eb="65">
      <t>キギョウ</t>
    </rPh>
    <rPh sb="65" eb="66">
      <t>サイ</t>
    </rPh>
    <rPh sb="66" eb="68">
      <t>ザンダカ</t>
    </rPh>
    <rPh sb="68" eb="70">
      <t>ゾウカ</t>
    </rPh>
    <rPh sb="71" eb="73">
      <t>ケネン</t>
    </rPh>
    <rPh sb="78" eb="80">
      <t>ケイヒ</t>
    </rPh>
    <rPh sb="80" eb="82">
      <t>サクゲン</t>
    </rPh>
    <rPh sb="83" eb="85">
      <t>リョウキン</t>
    </rPh>
    <rPh sb="85" eb="87">
      <t>シュウニュウ</t>
    </rPh>
    <rPh sb="88" eb="90">
      <t>カクホ</t>
    </rPh>
    <rPh sb="91" eb="92">
      <t>オヨ</t>
    </rPh>
    <rPh sb="93" eb="96">
      <t>ケイカクテキ</t>
    </rPh>
    <rPh sb="97" eb="99">
      <t>リョウキン</t>
    </rPh>
    <rPh sb="99" eb="101">
      <t>カイテイ</t>
    </rPh>
    <rPh sb="102" eb="104">
      <t>ジッシ</t>
    </rPh>
    <rPh sb="106" eb="108">
      <t>リョウキン</t>
    </rPh>
    <rPh sb="108" eb="110">
      <t>カイシュウ</t>
    </rPh>
    <rPh sb="110" eb="111">
      <t>リツ</t>
    </rPh>
    <rPh sb="112" eb="114">
      <t>コウジョウ</t>
    </rPh>
    <rPh sb="118" eb="120">
      <t>ドウジ</t>
    </rPh>
    <rPh sb="122" eb="124">
      <t>リョウキン</t>
    </rPh>
    <rPh sb="124" eb="126">
      <t>イガイ</t>
    </rPh>
    <rPh sb="127" eb="129">
      <t>シュウエキ</t>
    </rPh>
    <rPh sb="129" eb="131">
      <t>カクホ</t>
    </rPh>
    <rPh sb="133" eb="134">
      <t>ト</t>
    </rPh>
    <rPh sb="135" eb="136">
      <t>ク</t>
    </rPh>
    <rPh sb="138" eb="139">
      <t>オコナ</t>
    </rPh>
    <rPh sb="141" eb="143">
      <t>ドクリツ</t>
    </rPh>
    <rPh sb="143" eb="145">
      <t>サイサン</t>
    </rPh>
    <rPh sb="146" eb="147">
      <t>チカ</t>
    </rPh>
    <rPh sb="152" eb="154">
      <t>ケイエイ</t>
    </rPh>
    <rPh sb="155" eb="158">
      <t>ケンゼンカ</t>
    </rPh>
    <rPh sb="159" eb="160">
      <t>ハカ</t>
    </rPh>
    <rPh sb="161" eb="163">
      <t>ヒツヨウ</t>
    </rPh>
    <rPh sb="171" eb="173">
      <t>トウゴウ</t>
    </rPh>
    <rPh sb="180" eb="182">
      <t>コウエイ</t>
    </rPh>
    <rPh sb="182" eb="184">
      <t>キギョウ</t>
    </rPh>
    <rPh sb="184" eb="185">
      <t>ホウ</t>
    </rPh>
    <rPh sb="185" eb="187">
      <t>テキヨウ</t>
    </rPh>
    <rPh sb="191" eb="193">
      <t>ルイセキ</t>
    </rPh>
    <rPh sb="193" eb="195">
      <t>ケッソン</t>
    </rPh>
    <rPh sb="195" eb="196">
      <t>キン</t>
    </rPh>
    <rPh sb="196" eb="198">
      <t>ヒリツ</t>
    </rPh>
    <rPh sb="199" eb="201">
      <t>リュウドウ</t>
    </rPh>
    <rPh sb="201" eb="203">
      <t>ヒリツ</t>
    </rPh>
    <rPh sb="203" eb="204">
      <t>ナド</t>
    </rPh>
    <rPh sb="205" eb="207">
      <t>シヒョウ</t>
    </rPh>
    <rPh sb="207" eb="209">
      <t>スウチ</t>
    </rPh>
    <rPh sb="210" eb="212">
      <t>メイカク</t>
    </rPh>
    <rPh sb="215" eb="216">
      <t>タメ</t>
    </rPh>
    <rPh sb="226" eb="228">
      <t>コンゴ</t>
    </rPh>
    <rPh sb="229" eb="231">
      <t>ケイエイ</t>
    </rPh>
    <rPh sb="231" eb="233">
      <t>ケイカク</t>
    </rPh>
    <rPh sb="234" eb="236">
      <t>トウシ</t>
    </rPh>
    <rPh sb="236" eb="238">
      <t>ケイカク</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</si>
</sst>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8">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7" fillId="0" borderId="6"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3.24</c:v>
                </c:pt>
                <c:pt idx="1">
                  <c:v>4.46</c:v>
                </c:pt>
                <c:pt idx="2">
                  <c:v>24.52</c:v>
                </c:pt>
                <c:pt idx="3">
                  <c:v>16.96</c:v>
                </c:pt>
                <c:pt idx="4">
                  <c:v>7.98</c:v>
                </c:pt>
              </c:numCache>
            </c:numRef>
          </c:val>
          <c:extLst>
            <c:ext xmlns:c16="http://schemas.microsoft.com/office/drawing/2014/chart" uri="{C3380CC4-5D6E-409C-BE32-E72D297353CC}">
              <c16:uniqueId val="{00000000-78AF-4010-A647-76E27DEF34FA}"/>
            </c:ext>
          </c:extLst>
        </c:ser>
        <c:dLbls>
          <c:showLegendKey val="0"/>
          <c:showVal val="0"/>
          <c:showCatName val="0"/>
          <c:showSerName val="0"/>
          <c:showPercent val="0"/>
          <c:showBubbleSize val="0"/>
        </c:dLbls>
        <c:gapWidth val="150"/>
        <c:axId val="433466016"/>
        <c:axId val="433466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0.53</c:v>
                </c:pt>
                <c:pt idx="2">
                  <c:v>0.72</c:v>
                </c:pt>
                <c:pt idx="3">
                  <c:v>0.53</c:v>
                </c:pt>
                <c:pt idx="4">
                  <c:v>0.71</c:v>
                </c:pt>
              </c:numCache>
            </c:numRef>
          </c:val>
          <c:smooth val="0"/>
          <c:extLst>
            <c:ext xmlns:c16="http://schemas.microsoft.com/office/drawing/2014/chart" uri="{C3380CC4-5D6E-409C-BE32-E72D297353CC}">
              <c16:uniqueId val="{00000001-78AF-4010-A647-76E27DEF34FA}"/>
            </c:ext>
          </c:extLst>
        </c:ser>
        <c:dLbls>
          <c:showLegendKey val="0"/>
          <c:showVal val="0"/>
          <c:showCatName val="0"/>
          <c:showSerName val="0"/>
          <c:showPercent val="0"/>
          <c:showBubbleSize val="0"/>
        </c:dLbls>
        <c:marker val="1"/>
        <c:smooth val="0"/>
        <c:axId val="433466016"/>
        <c:axId val="433466408"/>
      </c:lineChart>
      <c:dateAx>
        <c:axId val="433466016"/>
        <c:scaling>
          <c:orientation val="minMax"/>
        </c:scaling>
        <c:delete val="1"/>
        <c:axPos val="b"/>
        <c:numFmt formatCode="&quot;H&quot;yy" sourceLinked="1"/>
        <c:majorTickMark val="none"/>
        <c:minorTickMark val="none"/>
        <c:tickLblPos val="none"/>
        <c:crossAx val="433466408"/>
        <c:crosses val="autoZero"/>
        <c:auto val="1"/>
        <c:lblOffset val="100"/>
        <c:baseTimeUnit val="years"/>
      </c:dateAx>
      <c:valAx>
        <c:axId val="433466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46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60.99</c:v>
                </c:pt>
                <c:pt idx="1">
                  <c:v>61.27</c:v>
                </c:pt>
                <c:pt idx="2">
                  <c:v>63.41</c:v>
                </c:pt>
                <c:pt idx="3">
                  <c:v>62.28</c:v>
                </c:pt>
                <c:pt idx="4">
                  <c:v>63.65</c:v>
                </c:pt>
              </c:numCache>
            </c:numRef>
          </c:val>
          <c:extLst>
            <c:ext xmlns:c16="http://schemas.microsoft.com/office/drawing/2014/chart" uri="{C3380CC4-5D6E-409C-BE32-E72D297353CC}">
              <c16:uniqueId val="{00000000-2416-4846-96CF-00B78760DA98}"/>
            </c:ext>
          </c:extLst>
        </c:ser>
        <c:dLbls>
          <c:showLegendKey val="0"/>
          <c:showVal val="0"/>
          <c:showCatName val="0"/>
          <c:showSerName val="0"/>
          <c:showPercent val="0"/>
          <c:showBubbleSize val="0"/>
        </c:dLbls>
        <c:gapWidth val="150"/>
        <c:axId val="437192200"/>
        <c:axId val="437192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57.29</c:v>
                </c:pt>
                <c:pt idx="1">
                  <c:v>55.9</c:v>
                </c:pt>
                <c:pt idx="2">
                  <c:v>57.3</c:v>
                </c:pt>
                <c:pt idx="3">
                  <c:v>56.76</c:v>
                </c:pt>
                <c:pt idx="4">
                  <c:v>56.04</c:v>
                </c:pt>
              </c:numCache>
            </c:numRef>
          </c:val>
          <c:smooth val="0"/>
          <c:extLst>
            <c:ext xmlns:c16="http://schemas.microsoft.com/office/drawing/2014/chart" uri="{C3380CC4-5D6E-409C-BE32-E72D297353CC}">
              <c16:uniqueId val="{00000001-2416-4846-96CF-00B78760DA98}"/>
            </c:ext>
          </c:extLst>
        </c:ser>
        <c:dLbls>
          <c:showLegendKey val="0"/>
          <c:showVal val="0"/>
          <c:showCatName val="0"/>
          <c:showSerName val="0"/>
          <c:showPercent val="0"/>
          <c:showBubbleSize val="0"/>
        </c:dLbls>
        <c:marker val="1"/>
        <c:smooth val="0"/>
        <c:axId val="437192200"/>
        <c:axId val="437192592"/>
      </c:lineChart>
      <c:dateAx>
        <c:axId val="437192200"/>
        <c:scaling>
          <c:orientation val="minMax"/>
        </c:scaling>
        <c:delete val="1"/>
        <c:axPos val="b"/>
        <c:numFmt formatCode="&quot;H&quot;yy" sourceLinked="1"/>
        <c:majorTickMark val="none"/>
        <c:minorTickMark val="none"/>
        <c:tickLblPos val="none"/>
        <c:crossAx val="437192592"/>
        <c:crosses val="autoZero"/>
        <c:auto val="1"/>
        <c:lblOffset val="100"/>
        <c:baseTimeUnit val="years"/>
      </c:dateAx>
      <c:valAx>
        <c:axId val="43719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7192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69.400000000000006</c:v>
                </c:pt>
                <c:pt idx="1">
                  <c:v>69.400000000000006</c:v>
                </c:pt>
                <c:pt idx="2">
                  <c:v>69.400000000000006</c:v>
                </c:pt>
                <c:pt idx="3">
                  <c:v>69.400000000000006</c:v>
                </c:pt>
                <c:pt idx="4">
                  <c:v>69.400000000000006</c:v>
                </c:pt>
              </c:numCache>
            </c:numRef>
          </c:val>
          <c:extLst>
            <c:ext xmlns:c16="http://schemas.microsoft.com/office/drawing/2014/chart" uri="{C3380CC4-5D6E-409C-BE32-E72D297353CC}">
              <c16:uniqueId val="{00000000-4358-4F33-ACB3-3360C55B1B0A}"/>
            </c:ext>
          </c:extLst>
        </c:ser>
        <c:dLbls>
          <c:showLegendKey val="0"/>
          <c:showVal val="0"/>
          <c:showCatName val="0"/>
          <c:showSerName val="0"/>
          <c:showPercent val="0"/>
          <c:showBubbleSize val="0"/>
        </c:dLbls>
        <c:gapWidth val="150"/>
        <c:axId val="437193768"/>
        <c:axId val="437194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73.69</c:v>
                </c:pt>
                <c:pt idx="1">
                  <c:v>73.28</c:v>
                </c:pt>
                <c:pt idx="2">
                  <c:v>72.42</c:v>
                </c:pt>
                <c:pt idx="3">
                  <c:v>73.069999999999993</c:v>
                </c:pt>
                <c:pt idx="4">
                  <c:v>72.78</c:v>
                </c:pt>
              </c:numCache>
            </c:numRef>
          </c:val>
          <c:smooth val="0"/>
          <c:extLst>
            <c:ext xmlns:c16="http://schemas.microsoft.com/office/drawing/2014/chart" uri="{C3380CC4-5D6E-409C-BE32-E72D297353CC}">
              <c16:uniqueId val="{00000001-4358-4F33-ACB3-3360C55B1B0A}"/>
            </c:ext>
          </c:extLst>
        </c:ser>
        <c:dLbls>
          <c:showLegendKey val="0"/>
          <c:showVal val="0"/>
          <c:showCatName val="0"/>
          <c:showSerName val="0"/>
          <c:showPercent val="0"/>
          <c:showBubbleSize val="0"/>
        </c:dLbls>
        <c:marker val="1"/>
        <c:smooth val="0"/>
        <c:axId val="437193768"/>
        <c:axId val="437194160"/>
      </c:lineChart>
      <c:dateAx>
        <c:axId val="437193768"/>
        <c:scaling>
          <c:orientation val="minMax"/>
        </c:scaling>
        <c:delete val="1"/>
        <c:axPos val="b"/>
        <c:numFmt formatCode="&quot;H&quot;yy" sourceLinked="1"/>
        <c:majorTickMark val="none"/>
        <c:minorTickMark val="none"/>
        <c:tickLblPos val="none"/>
        <c:crossAx val="437194160"/>
        <c:crosses val="autoZero"/>
        <c:auto val="1"/>
        <c:lblOffset val="100"/>
        <c:baseTimeUnit val="years"/>
      </c:dateAx>
      <c:valAx>
        <c:axId val="43719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7193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64.150000000000006</c:v>
                </c:pt>
                <c:pt idx="1">
                  <c:v>62.95</c:v>
                </c:pt>
                <c:pt idx="2">
                  <c:v>66.53</c:v>
                </c:pt>
                <c:pt idx="3">
                  <c:v>62.02</c:v>
                </c:pt>
                <c:pt idx="4">
                  <c:v>69.62</c:v>
                </c:pt>
              </c:numCache>
            </c:numRef>
          </c:val>
          <c:extLst>
            <c:ext xmlns:c16="http://schemas.microsoft.com/office/drawing/2014/chart" uri="{C3380CC4-5D6E-409C-BE32-E72D297353CC}">
              <c16:uniqueId val="{00000000-F676-4093-AA2E-3C1C76969B71}"/>
            </c:ext>
          </c:extLst>
        </c:ser>
        <c:dLbls>
          <c:showLegendKey val="0"/>
          <c:showVal val="0"/>
          <c:showCatName val="0"/>
          <c:showSerName val="0"/>
          <c:showPercent val="0"/>
          <c:showBubbleSize val="0"/>
        </c:dLbls>
        <c:gapWidth val="150"/>
        <c:axId val="435459168"/>
        <c:axId val="435459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76.27</c:v>
                </c:pt>
                <c:pt idx="1">
                  <c:v>77.56</c:v>
                </c:pt>
                <c:pt idx="2">
                  <c:v>78.510000000000005</c:v>
                </c:pt>
                <c:pt idx="3">
                  <c:v>77.91</c:v>
                </c:pt>
                <c:pt idx="4">
                  <c:v>79.099999999999994</c:v>
                </c:pt>
              </c:numCache>
            </c:numRef>
          </c:val>
          <c:smooth val="0"/>
          <c:extLst>
            <c:ext xmlns:c16="http://schemas.microsoft.com/office/drawing/2014/chart" uri="{C3380CC4-5D6E-409C-BE32-E72D297353CC}">
              <c16:uniqueId val="{00000001-F676-4093-AA2E-3C1C76969B71}"/>
            </c:ext>
          </c:extLst>
        </c:ser>
        <c:dLbls>
          <c:showLegendKey val="0"/>
          <c:showVal val="0"/>
          <c:showCatName val="0"/>
          <c:showSerName val="0"/>
          <c:showPercent val="0"/>
          <c:showBubbleSize val="0"/>
        </c:dLbls>
        <c:marker val="1"/>
        <c:smooth val="0"/>
        <c:axId val="435459168"/>
        <c:axId val="435459560"/>
      </c:lineChart>
      <c:dateAx>
        <c:axId val="435459168"/>
        <c:scaling>
          <c:orientation val="minMax"/>
        </c:scaling>
        <c:delete val="1"/>
        <c:axPos val="b"/>
        <c:numFmt formatCode="&quot;H&quot;yy" sourceLinked="1"/>
        <c:majorTickMark val="none"/>
        <c:minorTickMark val="none"/>
        <c:tickLblPos val="none"/>
        <c:crossAx val="435459560"/>
        <c:crosses val="autoZero"/>
        <c:auto val="1"/>
        <c:lblOffset val="100"/>
        <c:baseTimeUnit val="years"/>
      </c:dateAx>
      <c:valAx>
        <c:axId val="435459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545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DFC-4B88-B25A-B95317276F67}"/>
            </c:ext>
          </c:extLst>
        </c:ser>
        <c:dLbls>
          <c:showLegendKey val="0"/>
          <c:showVal val="0"/>
          <c:showCatName val="0"/>
          <c:showSerName val="0"/>
          <c:showPercent val="0"/>
          <c:showBubbleSize val="0"/>
        </c:dLbls>
        <c:gapWidth val="150"/>
        <c:axId val="435460736"/>
        <c:axId val="435461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DFC-4B88-B25A-B95317276F67}"/>
            </c:ext>
          </c:extLst>
        </c:ser>
        <c:dLbls>
          <c:showLegendKey val="0"/>
          <c:showVal val="0"/>
          <c:showCatName val="0"/>
          <c:showSerName val="0"/>
          <c:showPercent val="0"/>
          <c:showBubbleSize val="0"/>
        </c:dLbls>
        <c:marker val="1"/>
        <c:smooth val="0"/>
        <c:axId val="435460736"/>
        <c:axId val="435461128"/>
      </c:lineChart>
      <c:dateAx>
        <c:axId val="435460736"/>
        <c:scaling>
          <c:orientation val="minMax"/>
        </c:scaling>
        <c:delete val="1"/>
        <c:axPos val="b"/>
        <c:numFmt formatCode="&quot;H&quot;yy" sourceLinked="1"/>
        <c:majorTickMark val="none"/>
        <c:minorTickMark val="none"/>
        <c:tickLblPos val="none"/>
        <c:crossAx val="435461128"/>
        <c:crosses val="autoZero"/>
        <c:auto val="1"/>
        <c:lblOffset val="100"/>
        <c:baseTimeUnit val="years"/>
      </c:dateAx>
      <c:valAx>
        <c:axId val="435461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546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687-4519-953E-D5EA6DB67866}"/>
            </c:ext>
          </c:extLst>
        </c:ser>
        <c:dLbls>
          <c:showLegendKey val="0"/>
          <c:showVal val="0"/>
          <c:showCatName val="0"/>
          <c:showSerName val="0"/>
          <c:showPercent val="0"/>
          <c:showBubbleSize val="0"/>
        </c:dLbls>
        <c:gapWidth val="150"/>
        <c:axId val="435046184"/>
        <c:axId val="43504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87-4519-953E-D5EA6DB67866}"/>
            </c:ext>
          </c:extLst>
        </c:ser>
        <c:dLbls>
          <c:showLegendKey val="0"/>
          <c:showVal val="0"/>
          <c:showCatName val="0"/>
          <c:showSerName val="0"/>
          <c:showPercent val="0"/>
          <c:showBubbleSize val="0"/>
        </c:dLbls>
        <c:marker val="1"/>
        <c:smooth val="0"/>
        <c:axId val="435046184"/>
        <c:axId val="435046576"/>
      </c:lineChart>
      <c:dateAx>
        <c:axId val="435046184"/>
        <c:scaling>
          <c:orientation val="minMax"/>
        </c:scaling>
        <c:delete val="1"/>
        <c:axPos val="b"/>
        <c:numFmt formatCode="&quot;H&quot;yy" sourceLinked="1"/>
        <c:majorTickMark val="none"/>
        <c:minorTickMark val="none"/>
        <c:tickLblPos val="none"/>
        <c:crossAx val="435046576"/>
        <c:crosses val="autoZero"/>
        <c:auto val="1"/>
        <c:lblOffset val="100"/>
        <c:baseTimeUnit val="years"/>
      </c:dateAx>
      <c:valAx>
        <c:axId val="43504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5046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908-4736-BB7F-C386512FBAF6}"/>
            </c:ext>
          </c:extLst>
        </c:ser>
        <c:dLbls>
          <c:showLegendKey val="0"/>
          <c:showVal val="0"/>
          <c:showCatName val="0"/>
          <c:showSerName val="0"/>
          <c:showPercent val="0"/>
          <c:showBubbleSize val="0"/>
        </c:dLbls>
        <c:gapWidth val="150"/>
        <c:axId val="435047752"/>
        <c:axId val="43504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08-4736-BB7F-C386512FBAF6}"/>
            </c:ext>
          </c:extLst>
        </c:ser>
        <c:dLbls>
          <c:showLegendKey val="0"/>
          <c:showVal val="0"/>
          <c:showCatName val="0"/>
          <c:showSerName val="0"/>
          <c:showPercent val="0"/>
          <c:showBubbleSize val="0"/>
        </c:dLbls>
        <c:marker val="1"/>
        <c:smooth val="0"/>
        <c:axId val="435047752"/>
        <c:axId val="435048144"/>
      </c:lineChart>
      <c:dateAx>
        <c:axId val="435047752"/>
        <c:scaling>
          <c:orientation val="minMax"/>
        </c:scaling>
        <c:delete val="1"/>
        <c:axPos val="b"/>
        <c:numFmt formatCode="&quot;H&quot;yy" sourceLinked="1"/>
        <c:majorTickMark val="none"/>
        <c:minorTickMark val="none"/>
        <c:tickLblPos val="none"/>
        <c:crossAx val="435048144"/>
        <c:crosses val="autoZero"/>
        <c:auto val="1"/>
        <c:lblOffset val="100"/>
        <c:baseTimeUnit val="years"/>
      </c:dateAx>
      <c:valAx>
        <c:axId val="43504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5047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967-4D45-BCD2-4D03902260CC}"/>
            </c:ext>
          </c:extLst>
        </c:ser>
        <c:dLbls>
          <c:showLegendKey val="0"/>
          <c:showVal val="0"/>
          <c:showCatName val="0"/>
          <c:showSerName val="0"/>
          <c:showPercent val="0"/>
          <c:showBubbleSize val="0"/>
        </c:dLbls>
        <c:gapWidth val="150"/>
        <c:axId val="435049320"/>
        <c:axId val="43504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967-4D45-BCD2-4D03902260CC}"/>
            </c:ext>
          </c:extLst>
        </c:ser>
        <c:dLbls>
          <c:showLegendKey val="0"/>
          <c:showVal val="0"/>
          <c:showCatName val="0"/>
          <c:showSerName val="0"/>
          <c:showPercent val="0"/>
          <c:showBubbleSize val="0"/>
        </c:dLbls>
        <c:marker val="1"/>
        <c:smooth val="0"/>
        <c:axId val="435049320"/>
        <c:axId val="435049712"/>
      </c:lineChart>
      <c:dateAx>
        <c:axId val="435049320"/>
        <c:scaling>
          <c:orientation val="minMax"/>
        </c:scaling>
        <c:delete val="1"/>
        <c:axPos val="b"/>
        <c:numFmt formatCode="&quot;H&quot;yy" sourceLinked="1"/>
        <c:majorTickMark val="none"/>
        <c:minorTickMark val="none"/>
        <c:tickLblPos val="none"/>
        <c:crossAx val="435049712"/>
        <c:crosses val="autoZero"/>
        <c:auto val="1"/>
        <c:lblOffset val="100"/>
        <c:baseTimeUnit val="years"/>
      </c:dateAx>
      <c:valAx>
        <c:axId val="43504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5049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1447.55</c:v>
                </c:pt>
                <c:pt idx="1">
                  <c:v>1944.11</c:v>
                </c:pt>
                <c:pt idx="2">
                  <c:v>2245.0300000000002</c:v>
                </c:pt>
                <c:pt idx="3">
                  <c:v>2241.66</c:v>
                </c:pt>
                <c:pt idx="4">
                  <c:v>2670.04</c:v>
                </c:pt>
              </c:numCache>
            </c:numRef>
          </c:val>
          <c:extLst>
            <c:ext xmlns:c16="http://schemas.microsoft.com/office/drawing/2014/chart" uri="{C3380CC4-5D6E-409C-BE32-E72D297353CC}">
              <c16:uniqueId val="{00000000-36D3-48AB-B9AF-9AB626AA1BA5}"/>
            </c:ext>
          </c:extLst>
        </c:ser>
        <c:dLbls>
          <c:showLegendKey val="0"/>
          <c:showVal val="0"/>
          <c:showCatName val="0"/>
          <c:showSerName val="0"/>
          <c:showPercent val="0"/>
          <c:showBubbleSize val="0"/>
        </c:dLbls>
        <c:gapWidth val="150"/>
        <c:axId val="437134064"/>
        <c:axId val="437134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1134.67</c:v>
                </c:pt>
                <c:pt idx="1">
                  <c:v>1144.79</c:v>
                </c:pt>
                <c:pt idx="2">
                  <c:v>1061.58</c:v>
                </c:pt>
                <c:pt idx="3">
                  <c:v>1007.7</c:v>
                </c:pt>
                <c:pt idx="4">
                  <c:v>1018.52</c:v>
                </c:pt>
              </c:numCache>
            </c:numRef>
          </c:val>
          <c:smooth val="0"/>
          <c:extLst>
            <c:ext xmlns:c16="http://schemas.microsoft.com/office/drawing/2014/chart" uri="{C3380CC4-5D6E-409C-BE32-E72D297353CC}">
              <c16:uniqueId val="{00000001-36D3-48AB-B9AF-9AB626AA1BA5}"/>
            </c:ext>
          </c:extLst>
        </c:ser>
        <c:dLbls>
          <c:showLegendKey val="0"/>
          <c:showVal val="0"/>
          <c:showCatName val="0"/>
          <c:showSerName val="0"/>
          <c:showPercent val="0"/>
          <c:showBubbleSize val="0"/>
        </c:dLbls>
        <c:marker val="1"/>
        <c:smooth val="0"/>
        <c:axId val="437134064"/>
        <c:axId val="437134456"/>
      </c:lineChart>
      <c:dateAx>
        <c:axId val="437134064"/>
        <c:scaling>
          <c:orientation val="minMax"/>
        </c:scaling>
        <c:delete val="1"/>
        <c:axPos val="b"/>
        <c:numFmt formatCode="&quot;H&quot;yy" sourceLinked="1"/>
        <c:majorTickMark val="none"/>
        <c:minorTickMark val="none"/>
        <c:tickLblPos val="none"/>
        <c:crossAx val="437134456"/>
        <c:crosses val="autoZero"/>
        <c:auto val="1"/>
        <c:lblOffset val="100"/>
        <c:baseTimeUnit val="years"/>
      </c:dateAx>
      <c:valAx>
        <c:axId val="437134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713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47.94</c:v>
                </c:pt>
                <c:pt idx="1">
                  <c:v>45.04</c:v>
                </c:pt>
                <c:pt idx="2">
                  <c:v>44.66</c:v>
                </c:pt>
                <c:pt idx="3">
                  <c:v>46.98</c:v>
                </c:pt>
                <c:pt idx="4">
                  <c:v>39.57</c:v>
                </c:pt>
              </c:numCache>
            </c:numRef>
          </c:val>
          <c:extLst>
            <c:ext xmlns:c16="http://schemas.microsoft.com/office/drawing/2014/chart" uri="{C3380CC4-5D6E-409C-BE32-E72D297353CC}">
              <c16:uniqueId val="{00000000-4274-4FFF-8072-4ADB91289510}"/>
            </c:ext>
          </c:extLst>
        </c:ser>
        <c:dLbls>
          <c:showLegendKey val="0"/>
          <c:showVal val="0"/>
          <c:showCatName val="0"/>
          <c:showSerName val="0"/>
          <c:showPercent val="0"/>
          <c:showBubbleSize val="0"/>
        </c:dLbls>
        <c:gapWidth val="150"/>
        <c:axId val="437135632"/>
        <c:axId val="437136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40.6</c:v>
                </c:pt>
                <c:pt idx="1">
                  <c:v>56.04</c:v>
                </c:pt>
                <c:pt idx="2">
                  <c:v>58.52</c:v>
                </c:pt>
                <c:pt idx="3">
                  <c:v>59.22</c:v>
                </c:pt>
                <c:pt idx="4">
                  <c:v>58.79</c:v>
                </c:pt>
              </c:numCache>
            </c:numRef>
          </c:val>
          <c:smooth val="0"/>
          <c:extLst>
            <c:ext xmlns:c16="http://schemas.microsoft.com/office/drawing/2014/chart" uri="{C3380CC4-5D6E-409C-BE32-E72D297353CC}">
              <c16:uniqueId val="{00000001-4274-4FFF-8072-4ADB91289510}"/>
            </c:ext>
          </c:extLst>
        </c:ser>
        <c:dLbls>
          <c:showLegendKey val="0"/>
          <c:showVal val="0"/>
          <c:showCatName val="0"/>
          <c:showSerName val="0"/>
          <c:showPercent val="0"/>
          <c:showBubbleSize val="0"/>
        </c:dLbls>
        <c:marker val="1"/>
        <c:smooth val="0"/>
        <c:axId val="437135632"/>
        <c:axId val="437136024"/>
      </c:lineChart>
      <c:dateAx>
        <c:axId val="437135632"/>
        <c:scaling>
          <c:orientation val="minMax"/>
        </c:scaling>
        <c:delete val="1"/>
        <c:axPos val="b"/>
        <c:numFmt formatCode="&quot;H&quot;yy" sourceLinked="1"/>
        <c:majorTickMark val="none"/>
        <c:minorTickMark val="none"/>
        <c:tickLblPos val="none"/>
        <c:crossAx val="437136024"/>
        <c:crosses val="autoZero"/>
        <c:auto val="1"/>
        <c:lblOffset val="100"/>
        <c:baseTimeUnit val="years"/>
      </c:dateAx>
      <c:valAx>
        <c:axId val="437136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713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337.55</c:v>
                </c:pt>
                <c:pt idx="1">
                  <c:v>356.35</c:v>
                </c:pt>
                <c:pt idx="2">
                  <c:v>352.01</c:v>
                </c:pt>
                <c:pt idx="3">
                  <c:v>379.53</c:v>
                </c:pt>
                <c:pt idx="4">
                  <c:v>409.72</c:v>
                </c:pt>
              </c:numCache>
            </c:numRef>
          </c:val>
          <c:extLst>
            <c:ext xmlns:c16="http://schemas.microsoft.com/office/drawing/2014/chart" uri="{C3380CC4-5D6E-409C-BE32-E72D297353CC}">
              <c16:uniqueId val="{00000000-F59C-45BA-9890-4EB8610FE831}"/>
            </c:ext>
          </c:extLst>
        </c:ser>
        <c:dLbls>
          <c:showLegendKey val="0"/>
          <c:showVal val="0"/>
          <c:showCatName val="0"/>
          <c:showSerName val="0"/>
          <c:showPercent val="0"/>
          <c:showBubbleSize val="0"/>
        </c:dLbls>
        <c:gapWidth val="150"/>
        <c:axId val="437190632"/>
        <c:axId val="437191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440.03</c:v>
                </c:pt>
                <c:pt idx="1">
                  <c:v>304.35000000000002</c:v>
                </c:pt>
                <c:pt idx="2">
                  <c:v>296.3</c:v>
                </c:pt>
                <c:pt idx="3">
                  <c:v>292.89999999999998</c:v>
                </c:pt>
                <c:pt idx="4">
                  <c:v>298.25</c:v>
                </c:pt>
              </c:numCache>
            </c:numRef>
          </c:val>
          <c:smooth val="0"/>
          <c:extLst>
            <c:ext xmlns:c16="http://schemas.microsoft.com/office/drawing/2014/chart" uri="{C3380CC4-5D6E-409C-BE32-E72D297353CC}">
              <c16:uniqueId val="{00000001-F59C-45BA-9890-4EB8610FE831}"/>
            </c:ext>
          </c:extLst>
        </c:ser>
        <c:dLbls>
          <c:showLegendKey val="0"/>
          <c:showVal val="0"/>
          <c:showCatName val="0"/>
          <c:showSerName val="0"/>
          <c:showPercent val="0"/>
          <c:showBubbleSize val="0"/>
        </c:dLbls>
        <c:marker val="1"/>
        <c:smooth val="0"/>
        <c:axId val="437190632"/>
        <c:axId val="437191024"/>
      </c:lineChart>
      <c:dateAx>
        <c:axId val="437190632"/>
        <c:scaling>
          <c:orientation val="minMax"/>
        </c:scaling>
        <c:delete val="1"/>
        <c:axPos val="b"/>
        <c:numFmt formatCode="&quot;H&quot;yy" sourceLinked="1"/>
        <c:majorTickMark val="none"/>
        <c:minorTickMark val="none"/>
        <c:tickLblPos val="none"/>
        <c:crossAx val="437191024"/>
        <c:crosses val="autoZero"/>
        <c:auto val="1"/>
        <c:lblOffset val="100"/>
        <c:baseTimeUnit val="years"/>
      </c:dateAx>
      <c:valAx>
        <c:axId val="43719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7190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5" t="str">
        <f>データ!H6</f>
        <v>鹿児島県　伊仙町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D3</v>
      </c>
      <c r="X8" s="50"/>
      <c r="Y8" s="50"/>
      <c r="Z8" s="50"/>
      <c r="AA8" s="50"/>
      <c r="AB8" s="50"/>
      <c r="AC8" s="50"/>
      <c r="AD8" s="50" t="str">
        <f>データ!$M$6</f>
        <v>非設置</v>
      </c>
      <c r="AE8" s="50"/>
      <c r="AF8" s="50"/>
      <c r="AG8" s="50"/>
      <c r="AH8" s="50"/>
      <c r="AI8" s="50"/>
      <c r="AJ8" s="50"/>
      <c r="AK8" s="2"/>
      <c r="AL8" s="51">
        <f>データ!$R$6</f>
        <v>6607</v>
      </c>
      <c r="AM8" s="51"/>
      <c r="AN8" s="51"/>
      <c r="AO8" s="51"/>
      <c r="AP8" s="51"/>
      <c r="AQ8" s="51"/>
      <c r="AR8" s="51"/>
      <c r="AS8" s="51"/>
      <c r="AT8" s="47">
        <f>データ!$S$6</f>
        <v>62.71</v>
      </c>
      <c r="AU8" s="47"/>
      <c r="AV8" s="47"/>
      <c r="AW8" s="47"/>
      <c r="AX8" s="47"/>
      <c r="AY8" s="47"/>
      <c r="AZ8" s="47"/>
      <c r="BA8" s="47"/>
      <c r="BB8" s="47">
        <f>データ!$T$6</f>
        <v>105.36</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c r="A10" s="2"/>
      <c r="B10" s="47" t="str">
        <f>データ!$N$6</f>
        <v>-</v>
      </c>
      <c r="C10" s="47"/>
      <c r="D10" s="47"/>
      <c r="E10" s="47"/>
      <c r="F10" s="47"/>
      <c r="G10" s="47"/>
      <c r="H10" s="47"/>
      <c r="I10" s="47" t="str">
        <f>データ!$O$6</f>
        <v>該当数値なし</v>
      </c>
      <c r="J10" s="47"/>
      <c r="K10" s="47"/>
      <c r="L10" s="47"/>
      <c r="M10" s="47"/>
      <c r="N10" s="47"/>
      <c r="O10" s="47"/>
      <c r="P10" s="47">
        <f>データ!$P$6</f>
        <v>50.18</v>
      </c>
      <c r="Q10" s="47"/>
      <c r="R10" s="47"/>
      <c r="S10" s="47"/>
      <c r="T10" s="47"/>
      <c r="U10" s="47"/>
      <c r="V10" s="47"/>
      <c r="W10" s="51">
        <f>データ!$Q$6</f>
        <v>3010</v>
      </c>
      <c r="X10" s="51"/>
      <c r="Y10" s="51"/>
      <c r="Z10" s="51"/>
      <c r="AA10" s="51"/>
      <c r="AB10" s="51"/>
      <c r="AC10" s="51"/>
      <c r="AD10" s="2"/>
      <c r="AE10" s="2"/>
      <c r="AF10" s="2"/>
      <c r="AG10" s="2"/>
      <c r="AH10" s="2"/>
      <c r="AI10" s="2"/>
      <c r="AJ10" s="2"/>
      <c r="AK10" s="2"/>
      <c r="AL10" s="51">
        <f>データ!$U$6</f>
        <v>3281</v>
      </c>
      <c r="AM10" s="51"/>
      <c r="AN10" s="51"/>
      <c r="AO10" s="51"/>
      <c r="AP10" s="51"/>
      <c r="AQ10" s="51"/>
      <c r="AR10" s="51"/>
      <c r="AS10" s="51"/>
      <c r="AT10" s="47">
        <f>データ!$V$6</f>
        <v>30.22</v>
      </c>
      <c r="AU10" s="47"/>
      <c r="AV10" s="47"/>
      <c r="AW10" s="47"/>
      <c r="AX10" s="47"/>
      <c r="AY10" s="47"/>
      <c r="AZ10" s="47"/>
      <c r="BA10" s="47"/>
      <c r="BB10" s="47">
        <f>データ!$W$6</f>
        <v>108.57</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113</v>
      </c>
      <c r="BM16" s="77"/>
      <c r="BN16" s="77"/>
      <c r="BO16" s="77"/>
      <c r="BP16" s="77"/>
      <c r="BQ16" s="77"/>
      <c r="BR16" s="77"/>
      <c r="BS16" s="77"/>
      <c r="BT16" s="77"/>
      <c r="BU16" s="77"/>
      <c r="BV16" s="77"/>
      <c r="BW16" s="77"/>
      <c r="BX16" s="77"/>
      <c r="BY16" s="77"/>
      <c r="BZ16" s="7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114</v>
      </c>
      <c r="BM47" s="63"/>
      <c r="BN47" s="63"/>
      <c r="BO47" s="63"/>
      <c r="BP47" s="63"/>
      <c r="BQ47" s="63"/>
      <c r="BR47" s="63"/>
      <c r="BS47" s="63"/>
      <c r="BT47" s="63"/>
      <c r="BU47" s="63"/>
      <c r="BV47" s="63"/>
      <c r="BW47" s="63"/>
      <c r="BX47" s="63"/>
      <c r="BY47" s="63"/>
      <c r="BZ47" s="64"/>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115</v>
      </c>
      <c r="BM66" s="63"/>
      <c r="BN66" s="63"/>
      <c r="BO66" s="63"/>
      <c r="BP66" s="63"/>
      <c r="BQ66" s="63"/>
      <c r="BR66" s="63"/>
      <c r="BS66" s="63"/>
      <c r="BT66" s="63"/>
      <c r="BU66" s="63"/>
      <c r="BV66" s="63"/>
      <c r="BW66" s="63"/>
      <c r="BX66" s="63"/>
      <c r="BY66" s="63"/>
      <c r="BZ66" s="64"/>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c r="C83" s="26"/>
    </row>
    <row r="84" spans="1:78" hidden="1">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c r="B85" s="27"/>
      <c r="C85" s="27"/>
      <c r="D85" s="27"/>
      <c r="E85" s="27" t="str">
        <f>データ!AH6</f>
        <v>【76.03】</v>
      </c>
      <c r="F85" s="27" t="s">
        <v>41</v>
      </c>
      <c r="G85" s="27" t="s">
        <v>42</v>
      </c>
      <c r="H85" s="27" t="str">
        <f>データ!BO6</f>
        <v>【1,084.05】</v>
      </c>
      <c r="I85" s="27" t="str">
        <f>データ!BZ6</f>
        <v>【53.46】</v>
      </c>
      <c r="J85" s="27" t="str">
        <f>データ!CK6</f>
        <v>【300.47】</v>
      </c>
      <c r="K85" s="27" t="str">
        <f>データ!CV6</f>
        <v>【54.90】</v>
      </c>
      <c r="L85" s="27" t="str">
        <f>データ!DG6</f>
        <v>【73.31】</v>
      </c>
      <c r="M85" s="27" t="s">
        <v>41</v>
      </c>
      <c r="N85" s="27" t="s">
        <v>41</v>
      </c>
      <c r="O85" s="27" t="str">
        <f>データ!EN6</f>
        <v>【0.56】</v>
      </c>
    </row>
  </sheetData>
  <sheetProtection algorithmName="SHA-512" hashValue="zWdLHEIgxq7ezm9v0JToDU83PK+xj1pvsC+aOI9TBg75/E0KtcTT5zJdvRSw1u4LNMB/310c6W7kPmtuxcl/GA==" saltValue="pZEdwzPGAJ90N4THaVUtw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cols>
    <col min="2" max="144" width="11.875" customWidth="1"/>
  </cols>
  <sheetData>
    <row r="1" spans="1:144">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45</v>
      </c>
      <c r="B3" s="30" t="s">
        <v>46</v>
      </c>
      <c r="C3" s="30" t="s">
        <v>47</v>
      </c>
      <c r="D3" s="30" t="s">
        <v>48</v>
      </c>
      <c r="E3" s="30" t="s">
        <v>49</v>
      </c>
      <c r="F3" s="30" t="s">
        <v>50</v>
      </c>
      <c r="G3" s="30" t="s">
        <v>51</v>
      </c>
      <c r="H3" s="83" t="s">
        <v>52</v>
      </c>
      <c r="I3" s="84"/>
      <c r="J3" s="84"/>
      <c r="K3" s="84"/>
      <c r="L3" s="84"/>
      <c r="M3" s="84"/>
      <c r="N3" s="84"/>
      <c r="O3" s="84"/>
      <c r="P3" s="84"/>
      <c r="Q3" s="84"/>
      <c r="R3" s="84"/>
      <c r="S3" s="84"/>
      <c r="T3" s="84"/>
      <c r="U3" s="84"/>
      <c r="V3" s="84"/>
      <c r="W3" s="85"/>
      <c r="X3" s="89" t="s">
        <v>53</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c r="A4" s="29" t="s">
        <v>54</v>
      </c>
      <c r="B4" s="31"/>
      <c r="C4" s="31"/>
      <c r="D4" s="31"/>
      <c r="E4" s="31"/>
      <c r="F4" s="31"/>
      <c r="G4" s="31"/>
      <c r="H4" s="86"/>
      <c r="I4" s="87"/>
      <c r="J4" s="87"/>
      <c r="K4" s="87"/>
      <c r="L4" s="87"/>
      <c r="M4" s="87"/>
      <c r="N4" s="87"/>
      <c r="O4" s="87"/>
      <c r="P4" s="87"/>
      <c r="Q4" s="87"/>
      <c r="R4" s="87"/>
      <c r="S4" s="87"/>
      <c r="T4" s="87"/>
      <c r="U4" s="87"/>
      <c r="V4" s="87"/>
      <c r="W4" s="88"/>
      <c r="X4" s="82" t="s">
        <v>55</v>
      </c>
      <c r="Y4" s="82"/>
      <c r="Z4" s="82"/>
      <c r="AA4" s="82"/>
      <c r="AB4" s="82"/>
      <c r="AC4" s="82"/>
      <c r="AD4" s="82"/>
      <c r="AE4" s="82"/>
      <c r="AF4" s="82"/>
      <c r="AG4" s="82"/>
      <c r="AH4" s="82"/>
      <c r="AI4" s="82" t="s">
        <v>56</v>
      </c>
      <c r="AJ4" s="82"/>
      <c r="AK4" s="82"/>
      <c r="AL4" s="82"/>
      <c r="AM4" s="82"/>
      <c r="AN4" s="82"/>
      <c r="AO4" s="82"/>
      <c r="AP4" s="82"/>
      <c r="AQ4" s="82"/>
      <c r="AR4" s="82"/>
      <c r="AS4" s="82"/>
      <c r="AT4" s="82" t="s">
        <v>57</v>
      </c>
      <c r="AU4" s="82"/>
      <c r="AV4" s="82"/>
      <c r="AW4" s="82"/>
      <c r="AX4" s="82"/>
      <c r="AY4" s="82"/>
      <c r="AZ4" s="82"/>
      <c r="BA4" s="82"/>
      <c r="BB4" s="82"/>
      <c r="BC4" s="82"/>
      <c r="BD4" s="82"/>
      <c r="BE4" s="82" t="s">
        <v>58</v>
      </c>
      <c r="BF4" s="82"/>
      <c r="BG4" s="82"/>
      <c r="BH4" s="82"/>
      <c r="BI4" s="82"/>
      <c r="BJ4" s="82"/>
      <c r="BK4" s="82"/>
      <c r="BL4" s="82"/>
      <c r="BM4" s="82"/>
      <c r="BN4" s="82"/>
      <c r="BO4" s="82"/>
      <c r="BP4" s="82" t="s">
        <v>59</v>
      </c>
      <c r="BQ4" s="82"/>
      <c r="BR4" s="82"/>
      <c r="BS4" s="82"/>
      <c r="BT4" s="82"/>
      <c r="BU4" s="82"/>
      <c r="BV4" s="82"/>
      <c r="BW4" s="82"/>
      <c r="BX4" s="82"/>
      <c r="BY4" s="82"/>
      <c r="BZ4" s="82"/>
      <c r="CA4" s="82" t="s">
        <v>60</v>
      </c>
      <c r="CB4" s="82"/>
      <c r="CC4" s="82"/>
      <c r="CD4" s="82"/>
      <c r="CE4" s="82"/>
      <c r="CF4" s="82"/>
      <c r="CG4" s="82"/>
      <c r="CH4" s="82"/>
      <c r="CI4" s="82"/>
      <c r="CJ4" s="82"/>
      <c r="CK4" s="82"/>
      <c r="CL4" s="82" t="s">
        <v>61</v>
      </c>
      <c r="CM4" s="82"/>
      <c r="CN4" s="82"/>
      <c r="CO4" s="82"/>
      <c r="CP4" s="82"/>
      <c r="CQ4" s="82"/>
      <c r="CR4" s="82"/>
      <c r="CS4" s="82"/>
      <c r="CT4" s="82"/>
      <c r="CU4" s="82"/>
      <c r="CV4" s="82"/>
      <c r="CW4" s="82" t="s">
        <v>62</v>
      </c>
      <c r="CX4" s="82"/>
      <c r="CY4" s="82"/>
      <c r="CZ4" s="82"/>
      <c r="DA4" s="82"/>
      <c r="DB4" s="82"/>
      <c r="DC4" s="82"/>
      <c r="DD4" s="82"/>
      <c r="DE4" s="82"/>
      <c r="DF4" s="82"/>
      <c r="DG4" s="82"/>
      <c r="DH4" s="82" t="s">
        <v>63</v>
      </c>
      <c r="DI4" s="82"/>
      <c r="DJ4" s="82"/>
      <c r="DK4" s="82"/>
      <c r="DL4" s="82"/>
      <c r="DM4" s="82"/>
      <c r="DN4" s="82"/>
      <c r="DO4" s="82"/>
      <c r="DP4" s="82"/>
      <c r="DQ4" s="82"/>
      <c r="DR4" s="82"/>
      <c r="DS4" s="82" t="s">
        <v>64</v>
      </c>
      <c r="DT4" s="82"/>
      <c r="DU4" s="82"/>
      <c r="DV4" s="82"/>
      <c r="DW4" s="82"/>
      <c r="DX4" s="82"/>
      <c r="DY4" s="82"/>
      <c r="DZ4" s="82"/>
      <c r="EA4" s="82"/>
      <c r="EB4" s="82"/>
      <c r="EC4" s="82"/>
      <c r="ED4" s="82" t="s">
        <v>65</v>
      </c>
      <c r="EE4" s="82"/>
      <c r="EF4" s="82"/>
      <c r="EG4" s="82"/>
      <c r="EH4" s="82"/>
      <c r="EI4" s="82"/>
      <c r="EJ4" s="82"/>
      <c r="EK4" s="82"/>
      <c r="EL4" s="82"/>
      <c r="EM4" s="82"/>
      <c r="EN4" s="82"/>
    </row>
    <row r="5" spans="1:144">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c r="A6" s="29" t="s">
        <v>94</v>
      </c>
      <c r="B6" s="34">
        <f>B7</f>
        <v>2019</v>
      </c>
      <c r="C6" s="34">
        <f t="shared" ref="C6:W6" si="3">C7</f>
        <v>465321</v>
      </c>
      <c r="D6" s="34">
        <f t="shared" si="3"/>
        <v>47</v>
      </c>
      <c r="E6" s="34">
        <f t="shared" si="3"/>
        <v>1</v>
      </c>
      <c r="F6" s="34">
        <f t="shared" si="3"/>
        <v>0</v>
      </c>
      <c r="G6" s="34">
        <f t="shared" si="3"/>
        <v>0</v>
      </c>
      <c r="H6" s="34" t="str">
        <f t="shared" si="3"/>
        <v>鹿児島県　伊仙町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50.18</v>
      </c>
      <c r="Q6" s="35">
        <f t="shared" si="3"/>
        <v>3010</v>
      </c>
      <c r="R6" s="35">
        <f t="shared" si="3"/>
        <v>6607</v>
      </c>
      <c r="S6" s="35">
        <f t="shared" si="3"/>
        <v>62.71</v>
      </c>
      <c r="T6" s="35">
        <f t="shared" si="3"/>
        <v>105.36</v>
      </c>
      <c r="U6" s="35">
        <f t="shared" si="3"/>
        <v>3281</v>
      </c>
      <c r="V6" s="35">
        <f t="shared" si="3"/>
        <v>30.22</v>
      </c>
      <c r="W6" s="35">
        <f t="shared" si="3"/>
        <v>108.57</v>
      </c>
      <c r="X6" s="36">
        <f>IF(X7="",NA(),X7)</f>
        <v>64.150000000000006</v>
      </c>
      <c r="Y6" s="36">
        <f t="shared" ref="Y6:AG6" si="4">IF(Y7="",NA(),Y7)</f>
        <v>62.95</v>
      </c>
      <c r="Z6" s="36">
        <f t="shared" si="4"/>
        <v>66.53</v>
      </c>
      <c r="AA6" s="36">
        <f t="shared" si="4"/>
        <v>62.02</v>
      </c>
      <c r="AB6" s="36">
        <f t="shared" si="4"/>
        <v>69.62</v>
      </c>
      <c r="AC6" s="36">
        <f t="shared" si="4"/>
        <v>76.27</v>
      </c>
      <c r="AD6" s="36">
        <f t="shared" si="4"/>
        <v>77.56</v>
      </c>
      <c r="AE6" s="36">
        <f t="shared" si="4"/>
        <v>78.510000000000005</v>
      </c>
      <c r="AF6" s="36">
        <f t="shared" si="4"/>
        <v>77.91</v>
      </c>
      <c r="AG6" s="36">
        <f t="shared" si="4"/>
        <v>79.099999999999994</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1447.55</v>
      </c>
      <c r="BF6" s="36">
        <f t="shared" ref="BF6:BN6" si="7">IF(BF7="",NA(),BF7)</f>
        <v>1944.11</v>
      </c>
      <c r="BG6" s="36">
        <f t="shared" si="7"/>
        <v>2245.0300000000002</v>
      </c>
      <c r="BH6" s="36">
        <f t="shared" si="7"/>
        <v>2241.66</v>
      </c>
      <c r="BI6" s="36">
        <f t="shared" si="7"/>
        <v>2670.04</v>
      </c>
      <c r="BJ6" s="36">
        <f t="shared" si="7"/>
        <v>1134.67</v>
      </c>
      <c r="BK6" s="36">
        <f t="shared" si="7"/>
        <v>1144.79</v>
      </c>
      <c r="BL6" s="36">
        <f t="shared" si="7"/>
        <v>1061.58</v>
      </c>
      <c r="BM6" s="36">
        <f t="shared" si="7"/>
        <v>1007.7</v>
      </c>
      <c r="BN6" s="36">
        <f t="shared" si="7"/>
        <v>1018.52</v>
      </c>
      <c r="BO6" s="35" t="str">
        <f>IF(BO7="","",IF(BO7="-","【-】","【"&amp;SUBSTITUTE(TEXT(BO7,"#,##0.00"),"-","△")&amp;"】"))</f>
        <v>【1,084.05】</v>
      </c>
      <c r="BP6" s="36">
        <f>IF(BP7="",NA(),BP7)</f>
        <v>47.94</v>
      </c>
      <c r="BQ6" s="36">
        <f t="shared" ref="BQ6:BY6" si="8">IF(BQ7="",NA(),BQ7)</f>
        <v>45.04</v>
      </c>
      <c r="BR6" s="36">
        <f t="shared" si="8"/>
        <v>44.66</v>
      </c>
      <c r="BS6" s="36">
        <f t="shared" si="8"/>
        <v>46.98</v>
      </c>
      <c r="BT6" s="36">
        <f t="shared" si="8"/>
        <v>39.57</v>
      </c>
      <c r="BU6" s="36">
        <f t="shared" si="8"/>
        <v>40.6</v>
      </c>
      <c r="BV6" s="36">
        <f t="shared" si="8"/>
        <v>56.04</v>
      </c>
      <c r="BW6" s="36">
        <f t="shared" si="8"/>
        <v>58.52</v>
      </c>
      <c r="BX6" s="36">
        <f t="shared" si="8"/>
        <v>59.22</v>
      </c>
      <c r="BY6" s="36">
        <f t="shared" si="8"/>
        <v>58.79</v>
      </c>
      <c r="BZ6" s="35" t="str">
        <f>IF(BZ7="","",IF(BZ7="-","【-】","【"&amp;SUBSTITUTE(TEXT(BZ7,"#,##0.00"),"-","△")&amp;"】"))</f>
        <v>【53.46】</v>
      </c>
      <c r="CA6" s="36">
        <f>IF(CA7="",NA(),CA7)</f>
        <v>337.55</v>
      </c>
      <c r="CB6" s="36">
        <f t="shared" ref="CB6:CJ6" si="9">IF(CB7="",NA(),CB7)</f>
        <v>356.35</v>
      </c>
      <c r="CC6" s="36">
        <f t="shared" si="9"/>
        <v>352.01</v>
      </c>
      <c r="CD6" s="36">
        <f t="shared" si="9"/>
        <v>379.53</v>
      </c>
      <c r="CE6" s="36">
        <f t="shared" si="9"/>
        <v>409.72</v>
      </c>
      <c r="CF6" s="36">
        <f t="shared" si="9"/>
        <v>440.03</v>
      </c>
      <c r="CG6" s="36">
        <f t="shared" si="9"/>
        <v>304.35000000000002</v>
      </c>
      <c r="CH6" s="36">
        <f t="shared" si="9"/>
        <v>296.3</v>
      </c>
      <c r="CI6" s="36">
        <f t="shared" si="9"/>
        <v>292.89999999999998</v>
      </c>
      <c r="CJ6" s="36">
        <f t="shared" si="9"/>
        <v>298.25</v>
      </c>
      <c r="CK6" s="35" t="str">
        <f>IF(CK7="","",IF(CK7="-","【-】","【"&amp;SUBSTITUTE(TEXT(CK7,"#,##0.00"),"-","△")&amp;"】"))</f>
        <v>【300.47】</v>
      </c>
      <c r="CL6" s="36">
        <f>IF(CL7="",NA(),CL7)</f>
        <v>60.99</v>
      </c>
      <c r="CM6" s="36">
        <f t="shared" ref="CM6:CU6" si="10">IF(CM7="",NA(),CM7)</f>
        <v>61.27</v>
      </c>
      <c r="CN6" s="36">
        <f t="shared" si="10"/>
        <v>63.41</v>
      </c>
      <c r="CO6" s="36">
        <f t="shared" si="10"/>
        <v>62.28</v>
      </c>
      <c r="CP6" s="36">
        <f t="shared" si="10"/>
        <v>63.65</v>
      </c>
      <c r="CQ6" s="36">
        <f t="shared" si="10"/>
        <v>57.29</v>
      </c>
      <c r="CR6" s="36">
        <f t="shared" si="10"/>
        <v>55.9</v>
      </c>
      <c r="CS6" s="36">
        <f t="shared" si="10"/>
        <v>57.3</v>
      </c>
      <c r="CT6" s="36">
        <f t="shared" si="10"/>
        <v>56.76</v>
      </c>
      <c r="CU6" s="36">
        <f t="shared" si="10"/>
        <v>56.04</v>
      </c>
      <c r="CV6" s="35" t="str">
        <f>IF(CV7="","",IF(CV7="-","【-】","【"&amp;SUBSTITUTE(TEXT(CV7,"#,##0.00"),"-","△")&amp;"】"))</f>
        <v>【54.90】</v>
      </c>
      <c r="CW6" s="36">
        <f>IF(CW7="",NA(),CW7)</f>
        <v>69.400000000000006</v>
      </c>
      <c r="CX6" s="36">
        <f t="shared" ref="CX6:DF6" si="11">IF(CX7="",NA(),CX7)</f>
        <v>69.400000000000006</v>
      </c>
      <c r="CY6" s="36">
        <f t="shared" si="11"/>
        <v>69.400000000000006</v>
      </c>
      <c r="CZ6" s="36">
        <f t="shared" si="11"/>
        <v>69.400000000000006</v>
      </c>
      <c r="DA6" s="36">
        <f t="shared" si="11"/>
        <v>69.400000000000006</v>
      </c>
      <c r="DB6" s="36">
        <f t="shared" si="11"/>
        <v>73.69</v>
      </c>
      <c r="DC6" s="36">
        <f t="shared" si="11"/>
        <v>73.28</v>
      </c>
      <c r="DD6" s="36">
        <f t="shared" si="11"/>
        <v>72.42</v>
      </c>
      <c r="DE6" s="36">
        <f t="shared" si="11"/>
        <v>73.069999999999993</v>
      </c>
      <c r="DF6" s="36">
        <f t="shared" si="11"/>
        <v>72.78</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3.24</v>
      </c>
      <c r="EE6" s="36">
        <f t="shared" ref="EE6:EM6" si="14">IF(EE7="",NA(),EE7)</f>
        <v>4.46</v>
      </c>
      <c r="EF6" s="36">
        <f t="shared" si="14"/>
        <v>24.52</v>
      </c>
      <c r="EG6" s="36">
        <f t="shared" si="14"/>
        <v>16.96</v>
      </c>
      <c r="EH6" s="36">
        <f t="shared" si="14"/>
        <v>7.98</v>
      </c>
      <c r="EI6" s="36">
        <f t="shared" si="14"/>
        <v>0.65</v>
      </c>
      <c r="EJ6" s="36">
        <f t="shared" si="14"/>
        <v>0.53</v>
      </c>
      <c r="EK6" s="36">
        <f t="shared" si="14"/>
        <v>0.72</v>
      </c>
      <c r="EL6" s="36">
        <f t="shared" si="14"/>
        <v>0.53</v>
      </c>
      <c r="EM6" s="36">
        <f t="shared" si="14"/>
        <v>0.71</v>
      </c>
      <c r="EN6" s="35" t="str">
        <f>IF(EN7="","",IF(EN7="-","【-】","【"&amp;SUBSTITUTE(TEXT(EN7,"#,##0.00"),"-","△")&amp;"】"))</f>
        <v>【0.56】</v>
      </c>
    </row>
    <row r="7" spans="1:144" s="37" customFormat="1">
      <c r="A7" s="29"/>
      <c r="B7" s="38">
        <v>2019</v>
      </c>
      <c r="C7" s="38">
        <v>465321</v>
      </c>
      <c r="D7" s="38">
        <v>47</v>
      </c>
      <c r="E7" s="38">
        <v>1</v>
      </c>
      <c r="F7" s="38">
        <v>0</v>
      </c>
      <c r="G7" s="38">
        <v>0</v>
      </c>
      <c r="H7" s="38" t="s">
        <v>95</v>
      </c>
      <c r="I7" s="38" t="s">
        <v>96</v>
      </c>
      <c r="J7" s="38" t="s">
        <v>97</v>
      </c>
      <c r="K7" s="38" t="s">
        <v>98</v>
      </c>
      <c r="L7" s="38" t="s">
        <v>99</v>
      </c>
      <c r="M7" s="38" t="s">
        <v>100</v>
      </c>
      <c r="N7" s="39" t="s">
        <v>101</v>
      </c>
      <c r="O7" s="39" t="s">
        <v>102</v>
      </c>
      <c r="P7" s="39">
        <v>50.18</v>
      </c>
      <c r="Q7" s="39">
        <v>3010</v>
      </c>
      <c r="R7" s="39">
        <v>6607</v>
      </c>
      <c r="S7" s="39">
        <v>62.71</v>
      </c>
      <c r="T7" s="39">
        <v>105.36</v>
      </c>
      <c r="U7" s="39">
        <v>3281</v>
      </c>
      <c r="V7" s="39">
        <v>30.22</v>
      </c>
      <c r="W7" s="39">
        <v>108.57</v>
      </c>
      <c r="X7" s="39">
        <v>64.150000000000006</v>
      </c>
      <c r="Y7" s="39">
        <v>62.95</v>
      </c>
      <c r="Z7" s="39">
        <v>66.53</v>
      </c>
      <c r="AA7" s="39">
        <v>62.02</v>
      </c>
      <c r="AB7" s="39">
        <v>69.62</v>
      </c>
      <c r="AC7" s="39">
        <v>76.27</v>
      </c>
      <c r="AD7" s="39">
        <v>77.56</v>
      </c>
      <c r="AE7" s="39">
        <v>78.510000000000005</v>
      </c>
      <c r="AF7" s="39">
        <v>77.91</v>
      </c>
      <c r="AG7" s="39">
        <v>79.099999999999994</v>
      </c>
      <c r="AH7" s="39">
        <v>76.03</v>
      </c>
      <c r="AI7" s="39"/>
      <c r="AJ7" s="39"/>
      <c r="AK7" s="39"/>
      <c r="AL7" s="39"/>
      <c r="AM7" s="39"/>
      <c r="AN7" s="39"/>
      <c r="AO7" s="39"/>
      <c r="AP7" s="39"/>
      <c r="AQ7" s="39"/>
      <c r="AR7" s="39"/>
      <c r="AS7" s="39"/>
      <c r="AT7" s="39"/>
      <c r="AU7" s="39"/>
      <c r="AV7" s="39"/>
      <c r="AW7" s="39"/>
      <c r="AX7" s="39"/>
      <c r="AY7" s="39"/>
      <c r="AZ7" s="39"/>
      <c r="BA7" s="39"/>
      <c r="BB7" s="39"/>
      <c r="BC7" s="39"/>
      <c r="BD7" s="39"/>
      <c r="BE7" s="39">
        <v>1447.55</v>
      </c>
      <c r="BF7" s="39">
        <v>1944.11</v>
      </c>
      <c r="BG7" s="39">
        <v>2245.0300000000002</v>
      </c>
      <c r="BH7" s="39">
        <v>2241.66</v>
      </c>
      <c r="BI7" s="39">
        <v>2670.04</v>
      </c>
      <c r="BJ7" s="39">
        <v>1134.67</v>
      </c>
      <c r="BK7" s="39">
        <v>1144.79</v>
      </c>
      <c r="BL7" s="39">
        <v>1061.58</v>
      </c>
      <c r="BM7" s="39">
        <v>1007.7</v>
      </c>
      <c r="BN7" s="39">
        <v>1018.52</v>
      </c>
      <c r="BO7" s="39">
        <v>1084.05</v>
      </c>
      <c r="BP7" s="39">
        <v>47.94</v>
      </c>
      <c r="BQ7" s="39">
        <v>45.04</v>
      </c>
      <c r="BR7" s="39">
        <v>44.66</v>
      </c>
      <c r="BS7" s="39">
        <v>46.98</v>
      </c>
      <c r="BT7" s="39">
        <v>39.57</v>
      </c>
      <c r="BU7" s="39">
        <v>40.6</v>
      </c>
      <c r="BV7" s="39">
        <v>56.04</v>
      </c>
      <c r="BW7" s="39">
        <v>58.52</v>
      </c>
      <c r="BX7" s="39">
        <v>59.22</v>
      </c>
      <c r="BY7" s="39">
        <v>58.79</v>
      </c>
      <c r="BZ7" s="39">
        <v>53.46</v>
      </c>
      <c r="CA7" s="39">
        <v>337.55</v>
      </c>
      <c r="CB7" s="39">
        <v>356.35</v>
      </c>
      <c r="CC7" s="39">
        <v>352.01</v>
      </c>
      <c r="CD7" s="39">
        <v>379.53</v>
      </c>
      <c r="CE7" s="39">
        <v>409.72</v>
      </c>
      <c r="CF7" s="39">
        <v>440.03</v>
      </c>
      <c r="CG7" s="39">
        <v>304.35000000000002</v>
      </c>
      <c r="CH7" s="39">
        <v>296.3</v>
      </c>
      <c r="CI7" s="39">
        <v>292.89999999999998</v>
      </c>
      <c r="CJ7" s="39">
        <v>298.25</v>
      </c>
      <c r="CK7" s="39">
        <v>300.47000000000003</v>
      </c>
      <c r="CL7" s="39">
        <v>60.99</v>
      </c>
      <c r="CM7" s="39">
        <v>61.27</v>
      </c>
      <c r="CN7" s="39">
        <v>63.41</v>
      </c>
      <c r="CO7" s="39">
        <v>62.28</v>
      </c>
      <c r="CP7" s="39">
        <v>63.65</v>
      </c>
      <c r="CQ7" s="39">
        <v>57.29</v>
      </c>
      <c r="CR7" s="39">
        <v>55.9</v>
      </c>
      <c r="CS7" s="39">
        <v>57.3</v>
      </c>
      <c r="CT7" s="39">
        <v>56.76</v>
      </c>
      <c r="CU7" s="39">
        <v>56.04</v>
      </c>
      <c r="CV7" s="39">
        <v>54.9</v>
      </c>
      <c r="CW7" s="39">
        <v>69.400000000000006</v>
      </c>
      <c r="CX7" s="39">
        <v>69.400000000000006</v>
      </c>
      <c r="CY7" s="39">
        <v>69.400000000000006</v>
      </c>
      <c r="CZ7" s="39">
        <v>69.400000000000006</v>
      </c>
      <c r="DA7" s="39">
        <v>69.400000000000006</v>
      </c>
      <c r="DB7" s="39">
        <v>73.69</v>
      </c>
      <c r="DC7" s="39">
        <v>73.28</v>
      </c>
      <c r="DD7" s="39">
        <v>72.42</v>
      </c>
      <c r="DE7" s="39">
        <v>73.069999999999993</v>
      </c>
      <c r="DF7" s="39">
        <v>72.78</v>
      </c>
      <c r="DG7" s="39">
        <v>73.31</v>
      </c>
      <c r="DH7" s="39"/>
      <c r="DI7" s="39"/>
      <c r="DJ7" s="39"/>
      <c r="DK7" s="39"/>
      <c r="DL7" s="39"/>
      <c r="DM7" s="39"/>
      <c r="DN7" s="39"/>
      <c r="DO7" s="39"/>
      <c r="DP7" s="39"/>
      <c r="DQ7" s="39"/>
      <c r="DR7" s="39"/>
      <c r="DS7" s="39"/>
      <c r="DT7" s="39"/>
      <c r="DU7" s="39"/>
      <c r="DV7" s="39"/>
      <c r="DW7" s="39"/>
      <c r="DX7" s="39"/>
      <c r="DY7" s="39"/>
      <c r="DZ7" s="39"/>
      <c r="EA7" s="39"/>
      <c r="EB7" s="39"/>
      <c r="EC7" s="39"/>
      <c r="ED7" s="39">
        <v>3.24</v>
      </c>
      <c r="EE7" s="39">
        <v>4.46</v>
      </c>
      <c r="EF7" s="39">
        <v>24.52</v>
      </c>
      <c r="EG7" s="39">
        <v>16.96</v>
      </c>
      <c r="EH7" s="39">
        <v>7.98</v>
      </c>
      <c r="EI7" s="39">
        <v>0.65</v>
      </c>
      <c r="EJ7" s="39">
        <v>0.53</v>
      </c>
      <c r="EK7" s="39">
        <v>0.72</v>
      </c>
      <c r="EL7" s="39">
        <v>0.53</v>
      </c>
      <c r="EM7" s="39">
        <v>0.71</v>
      </c>
      <c r="EN7" s="39">
        <v>0.56000000000000005</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46</v>
      </c>
      <c r="B10" s="42">
        <f t="shared" ref="B10:E10" si="15">DATEVALUE($B7+12-B11&amp;"/1/"&amp;B12)</f>
        <v>46388</v>
      </c>
      <c r="C10" s="42">
        <f t="shared" si="15"/>
        <v>46753</v>
      </c>
      <c r="D10" s="42">
        <f t="shared" si="15"/>
        <v>47119</v>
      </c>
      <c r="E10" s="42">
        <f t="shared" si="15"/>
        <v>47484</v>
      </c>
      <c r="F10" s="43">
        <f>DATEVALUE($B7+12-F11&amp;"/1/"&amp;F12)</f>
        <v>47849</v>
      </c>
    </row>
    <row r="11" spans="1:144">
      <c r="B11">
        <v>4</v>
      </c>
      <c r="C11">
        <v>3</v>
      </c>
      <c r="D11">
        <v>2</v>
      </c>
      <c r="E11">
        <v>1</v>
      </c>
      <c r="F11">
        <v>0</v>
      </c>
      <c r="G11" t="s">
        <v>108</v>
      </c>
    </row>
    <row r="12" spans="1:144">
      <c r="B12">
        <v>1</v>
      </c>
      <c r="C12">
        <v>1</v>
      </c>
      <c r="D12">
        <v>1</v>
      </c>
      <c r="E12">
        <v>1</v>
      </c>
      <c r="F12">
        <v>1</v>
      </c>
      <c r="G12" t="s">
        <v>109</v>
      </c>
    </row>
    <row r="13" spans="1:144">
      <c r="B13" t="s">
        <v>110</v>
      </c>
      <c r="C13" t="s">
        <v>110</v>
      </c>
      <c r="D13" t="s">
        <v>110</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2020-12-04T02:23:24Z</dcterms:created>
  <dcterms:modified xsi:type="dcterms:W3CDTF">2021-02-05T06:16:36Z</dcterms:modified>
  <cp:category/>
</cp:coreProperties>
</file>