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2_知名町＋沖永良部バス企業団\"/>
    </mc:Choice>
  </mc:AlternateContent>
  <workbookProtection workbookAlgorithmName="SHA-512" workbookHashValue="xgwy9smcX5Vp7QZxk46qZy7OoPbh2tV1qhD3sPVmJe9FuAaN5gXt1+9evJp2e5Qd+UHYKkyomibZ+hci4YNJHQ==" workbookSaltValue="N4czEwHabFjyMdst/2wAT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<sst xmlns="http://schemas.openxmlformats.org/spreadsheetml/2006/main" count="228" uniqueCount="114">
  <si>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</si>
  <si>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</si>
  <si>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</si>
  <si>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</si>
  <si>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</si>
  <si>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</si>
  <si>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</si>
  <si>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</si>
  <si>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</si>
  <si>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</si>
  <si>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</si>
  <si>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</si>
  <si>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</si>
  <si>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</si>
  <si>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</si>
  <si>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</si>
  <si>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</si>
  <si>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</si>
  <si>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</si>
  <si>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</si>
  <si>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</si>
  <si>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</si>
  <si>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</si>
  <si>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</si>
  <si>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</si>
  <si>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</si>
  <si>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</si>
  <si>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</si>
  <si>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</si>
  <si>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</si>
  <si>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</si>
  <si>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</si>
  <si>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</si>
  <si>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</si>
  <si>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</si>
  <si>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</si>
  <si>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</si>
  <si>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</si>
  <si>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</si>
  <si>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</si>
  <si>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</si>
  <si>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</si>
  <si>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</si>
  <si>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</si>
  <si>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</si>
  <si>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</si>
  <si>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</si>
  <si>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</si>
  <si>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</si>
  <si>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</si>
  <si>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</si>
  <si>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</si>
  <si>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</si>
  <si>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</si>
  <si>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</si>
  <si>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</si>
  <si>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</si>
  <si>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</si>
  <si>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</si>
  <si>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</si>
  <si>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</si>
  <si>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</si>
  <si>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</si>
  <si>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</si>
  <si>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</si>
  <si>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</si>
  <si>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</si>
  <si>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</si>
  <si>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</si>
  <si>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</si>
  <si>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</si>
  <si>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</si>
  <si>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</si>
  <si>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</si>
  <si>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</si>
  <si>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</si>
  <si>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</si>
  <si>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</si>
  <si>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</si>
  <si>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</si>
  <si>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</si>
  <si>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</si>
  <si>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</si>
  <si>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</si>
  <si>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</si>
  <si>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</si>
  <si>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</si>
  <si>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</si>
  <si>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</si>
  <si>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</si>
  <si>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</si>
  <si>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</si>
  <si>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</si>
  <si>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</si>
  <si>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</si>
  <si>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</si>
  <si>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</si>
  <si>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</si>
  <si>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</si>
  <si>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</si>
  <si>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</si>
  <si>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</si>
  <si>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</si>
  <si>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</si>
  <si>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</si>
  <si>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</si>
  <si>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</si>
  <si>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</si>
  <si>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</si>
  <si>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</si>
  <si>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</si>
  <si>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令和元年度は類似団体平均に近い水準であった。収益も年々減少する中、更新に多額の費用がかかるため、施設整備等において、計画的に施設の更新を実施していくことが重要である。
②管路経年化率
類似団体平均よりも数値は低く、法定耐用年数を超えた管路が無いという事を示している。これは、本町の長年の懸念材料である高硬度の水道水を起因とする水道管の詰りから、頻繁に管路の更新がなされていることを示している。
③管路更新率
上記②の理由により、類似団体平均及び全国平均に比べると高い水準で移行している。</t>
    <rPh sb="13" eb="15">
      <t>レイワ</t>
    </rPh>
    <rPh sb="15" eb="17">
      <t>ガンネン</t>
    </rPh>
    <rPh sb="17" eb="18">
      <t>ド</t>
    </rPh>
    <rPh sb="26" eb="27">
      <t>チカ</t>
    </rPh>
    <phoneticPr fontId="4"/>
  </si>
  <si>
    <t>①経常収支比率
100%を上回っている状況が続いているが、十分に余裕のある状況ではないため収入の確保、経費削減に努める。
②累積欠損金比率
平成26年度に累積欠損を解消して以降、0%である。
③流動比率
100％を上回る数値で推移している。引き続き高い手元流動性を維持し、一時的な資金不足に対応できる体制を構築したい。
④企業債残高対給水収益比率
指標は改善傾向にあるが、新規事業を行う際には慎重な検討が必要である。
⑤料金回収率
平成29年度から徐々に低下している。このまま低下が続くようであれば料金改定等の検討が必要になってくると考えられる。
⑥給水原価
類似団体、全国平均よりも高い数値となっており、給水収益の増加を検討する際の料金改定には段階的に引き上げる等の慎重な検討が必要である。
⑦施設利用率
類似団体より高い数値となっており、効率的な施設運用がなされている。
⑧有収率
類似団体より高いものの、全国平均より低い数値であり、漏水対策を講じ有収率向上が必要である。</t>
    <phoneticPr fontId="4"/>
  </si>
  <si>
    <t>年々、給水収益は減少傾向にあり、料金回収率も平成29年度より低下しているため、収入増加策を講じる必要がある。
施設の老朽化も進み、施設の更新には多額の費用がかかり、施設の維持管理費にかかる費用も増えていくなか、現在の水道料金で運営を行っていくと、営業収益だけでは運営が厳しくなり、一般会計からの繰入金が必要となるおそれがある。
経営改善策として水道料金改定の検討が重要となってくるが、給水原価が全国平均、類似団体よりも大幅に高い本町では、段階的に引き上げる等、住民への影響を小さくする対応が必要である。</t>
    <rPh sb="0" eb="2">
      <t>ネンネン</t>
    </rPh>
    <rPh sb="3" eb="5">
      <t>キュウスイ</t>
    </rPh>
    <rPh sb="5" eb="7">
      <t>シュウエキ</t>
    </rPh>
    <rPh sb="8" eb="12">
      <t>ゲンショウケイコウ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</si>
</sst>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1.1000000000000001</c:v>
                </c:pt>
                <c:pt idx="2">
                  <c:v>1.47</c:v>
                </c:pt>
                <c:pt idx="3">
                  <c:v>0.3</c:v>
                </c:pt>
                <c:pt idx="4">
                  <c:v>0.91</c:v>
                </c:pt>
              </c:numCache>
            </c:numRef>
          </c:val>
          <c:extLst>
            <c:ext xmlns:c16="http://schemas.microsoft.com/office/drawing/2014/chart" uri="{C3380CC4-5D6E-409C-BE32-E72D297353CC}">
              <c16:uniqueId val="{00000000-7BD3-41A0-81BE-C0E631DDF9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7BD3-41A0-81BE-C0E631DDF9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74.56</c:v>
                </c:pt>
                <c:pt idx="1">
                  <c:v>57</c:v>
                </c:pt>
                <c:pt idx="2">
                  <c:v>57.58</c:v>
                </c:pt>
                <c:pt idx="3">
                  <c:v>54.52</c:v>
                </c:pt>
                <c:pt idx="4">
                  <c:v>52.42</c:v>
                </c:pt>
              </c:numCache>
            </c:numRef>
          </c:val>
          <c:extLst>
            <c:ext xmlns:c16="http://schemas.microsoft.com/office/drawing/2014/chart" uri="{C3380CC4-5D6E-409C-BE32-E72D297353CC}">
              <c16:uniqueId val="{00000000-AE64-4771-BB1C-1147975A7F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AE64-4771-BB1C-1147975A7F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c:v>
                </c:pt>
                <c:pt idx="1">
                  <c:v>85.2</c:v>
                </c:pt>
                <c:pt idx="2">
                  <c:v>84.8</c:v>
                </c:pt>
                <c:pt idx="3">
                  <c:v>84.8</c:v>
                </c:pt>
                <c:pt idx="4">
                  <c:v>85.7</c:v>
                </c:pt>
              </c:numCache>
            </c:numRef>
          </c:val>
          <c:extLst>
            <c:ext xmlns:c16="http://schemas.microsoft.com/office/drawing/2014/chart" uri="{C3380CC4-5D6E-409C-BE32-E72D297353CC}">
              <c16:uniqueId val="{00000000-1195-450E-B740-E899C4275D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1195-450E-B740-E899C4275D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101.06</c:v>
                </c:pt>
                <c:pt idx="1">
                  <c:v>104.8</c:v>
                </c:pt>
                <c:pt idx="2">
                  <c:v>102.61</c:v>
                </c:pt>
                <c:pt idx="3">
                  <c:v>101.07</c:v>
                </c:pt>
                <c:pt idx="4">
                  <c:v>100.07</c:v>
                </c:pt>
              </c:numCache>
            </c:numRef>
          </c:val>
          <c:extLst>
            <c:ext xmlns:c16="http://schemas.microsoft.com/office/drawing/2014/chart" uri="{C3380CC4-5D6E-409C-BE32-E72D297353CC}">
              <c16:uniqueId val="{00000000-C49D-49AA-893B-729B8A210E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C49D-49AA-893B-729B8A210E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38.700000000000003</c:v>
                </c:pt>
                <c:pt idx="1">
                  <c:v>40.840000000000003</c:v>
                </c:pt>
                <c:pt idx="2">
                  <c:v>43.03</c:v>
                </c:pt>
                <c:pt idx="3">
                  <c:v>45.41</c:v>
                </c:pt>
                <c:pt idx="4">
                  <c:v>47.59</c:v>
                </c:pt>
              </c:numCache>
            </c:numRef>
          </c:val>
          <c:extLst>
            <c:ext xmlns:c16="http://schemas.microsoft.com/office/drawing/2014/chart" uri="{C3380CC4-5D6E-409C-BE32-E72D297353CC}">
              <c16:uniqueId val="{00000000-6791-4530-A509-408E221F41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6791-4530-A509-408E221F41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F-4B1C-A058-39DB0460C2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54FF-4B1C-A058-39DB0460C2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8-4133-A892-5BE4B5331F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D8C8-4133-A892-5BE4B5331F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353.53</c:v>
                </c:pt>
                <c:pt idx="1">
                  <c:v>354.97</c:v>
                </c:pt>
                <c:pt idx="2">
                  <c:v>363.81</c:v>
                </c:pt>
                <c:pt idx="3">
                  <c:v>369.68</c:v>
                </c:pt>
                <c:pt idx="4">
                  <c:v>361.02</c:v>
                </c:pt>
              </c:numCache>
            </c:numRef>
          </c:val>
          <c:extLst>
            <c:ext xmlns:c16="http://schemas.microsoft.com/office/drawing/2014/chart" uri="{C3380CC4-5D6E-409C-BE32-E72D297353CC}">
              <c16:uniqueId val="{00000000-FF58-4D49-9065-EE49D2DB8A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FF58-4D49-9065-EE49D2DB8A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603.13</c:v>
                </c:pt>
                <c:pt idx="1">
                  <c:v>545.34</c:v>
                </c:pt>
                <c:pt idx="2">
                  <c:v>512.91</c:v>
                </c:pt>
                <c:pt idx="3">
                  <c:v>512.54999999999995</c:v>
                </c:pt>
                <c:pt idx="4">
                  <c:v>501.44</c:v>
                </c:pt>
              </c:numCache>
            </c:numRef>
          </c:val>
          <c:extLst>
            <c:ext xmlns:c16="http://schemas.microsoft.com/office/drawing/2014/chart" uri="{C3380CC4-5D6E-409C-BE32-E72D297353CC}">
              <c16:uniqueId val="{00000000-37D9-4540-B55F-67F33C2CD4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37D9-4540-B55F-67F33C2CD4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98.21</c:v>
                </c:pt>
                <c:pt idx="1">
                  <c:v>100.27</c:v>
                </c:pt>
                <c:pt idx="2">
                  <c:v>99.71</c:v>
                </c:pt>
                <c:pt idx="3">
                  <c:v>97.59</c:v>
                </c:pt>
                <c:pt idx="4">
                  <c:v>96.81</c:v>
                </c:pt>
              </c:numCache>
            </c:numRef>
          </c:val>
          <c:extLst>
            <c:ext xmlns:c16="http://schemas.microsoft.com/office/drawing/2014/chart" uri="{C3380CC4-5D6E-409C-BE32-E72D297353CC}">
              <c16:uniqueId val="{00000000-7B34-4673-84DE-A126C02723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7B34-4673-84DE-A126C02723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240.9</c:v>
                </c:pt>
                <c:pt idx="1">
                  <c:v>239.18</c:v>
                </c:pt>
                <c:pt idx="2">
                  <c:v>239.85</c:v>
                </c:pt>
                <c:pt idx="3">
                  <c:v>243.98</c:v>
                </c:pt>
                <c:pt idx="4">
                  <c:v>246.77</c:v>
                </c:pt>
              </c:numCache>
            </c:numRef>
          </c:val>
          <c:extLst>
            <c:ext xmlns:c16="http://schemas.microsoft.com/office/drawing/2014/chart" uri="{C3380CC4-5D6E-409C-BE32-E72D297353CC}">
              <c16:uniqueId val="{00000000-7C28-400F-A8AB-729A8A102C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7C28-400F-A8AB-729A8A102C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鹿児島県　知名町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5871</v>
      </c>
      <c r="AM8" s="71"/>
      <c r="AN8" s="71"/>
      <c r="AO8" s="71"/>
      <c r="AP8" s="71"/>
      <c r="AQ8" s="71"/>
      <c r="AR8" s="71"/>
      <c r="AS8" s="71"/>
      <c r="AT8" s="67">
        <f>データ!$S$6</f>
        <v>53.3</v>
      </c>
      <c r="AU8" s="68"/>
      <c r="AV8" s="68"/>
      <c r="AW8" s="68"/>
      <c r="AX8" s="68"/>
      <c r="AY8" s="68"/>
      <c r="AZ8" s="68"/>
      <c r="BA8" s="68"/>
      <c r="BB8" s="70">
        <f>データ!$T$6</f>
        <v>110.15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56.75</v>
      </c>
      <c r="J10" s="68"/>
      <c r="K10" s="68"/>
      <c r="L10" s="68"/>
      <c r="M10" s="68"/>
      <c r="N10" s="68"/>
      <c r="O10" s="69"/>
      <c r="P10" s="70">
        <f>データ!$P$6</f>
        <v>99.83</v>
      </c>
      <c r="Q10" s="70"/>
      <c r="R10" s="70"/>
      <c r="S10" s="70"/>
      <c r="T10" s="70"/>
      <c r="U10" s="70"/>
      <c r="V10" s="70"/>
      <c r="W10" s="71">
        <f>データ!$Q$6</f>
        <v>4675</v>
      </c>
      <c r="X10" s="71"/>
      <c r="Y10" s="71"/>
      <c r="Z10" s="71"/>
      <c r="AA10" s="71"/>
      <c r="AB10" s="71"/>
      <c r="AC10" s="71"/>
      <c r="AD10" s="2"/>
      <c r="AE10" s="2"/>
      <c r="AF10" s="2"/>
      <c r="AG10" s="2"/>
      <c r="AH10" s="4"/>
      <c r="AI10" s="4"/>
      <c r="AJ10" s="4"/>
      <c r="AK10" s="4"/>
      <c r="AL10" s="71">
        <f>データ!$U$6</f>
        <v>5777</v>
      </c>
      <c r="AM10" s="71"/>
      <c r="AN10" s="71"/>
      <c r="AO10" s="71"/>
      <c r="AP10" s="71"/>
      <c r="AQ10" s="71"/>
      <c r="AR10" s="71"/>
      <c r="AS10" s="71"/>
      <c r="AT10" s="67">
        <f>データ!$V$6</f>
        <v>53.3</v>
      </c>
      <c r="AU10" s="68"/>
      <c r="AV10" s="68"/>
      <c r="AW10" s="68"/>
      <c r="AX10" s="68"/>
      <c r="AY10" s="68"/>
      <c r="AZ10" s="68"/>
      <c r="BA10" s="68"/>
      <c r="BB10" s="70">
        <f>データ!$W$6</f>
        <v>108.39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A7kiH2EsMVbQ3/60id3qBaK9WUdKVeKCu+ZYGcDxRSMuOspE+CDdu2IukG5Hzu/vaZWEb7P45gsStjMLm8YZg==" saltValue="7GczHAkW/WQ5hSeWPBGz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465348</v>
      </c>
      <c r="D6" s="34">
        <f t="shared" si="3"/>
        <v>46</v>
      </c>
      <c r="E6" s="34">
        <f t="shared" si="3"/>
        <v>1</v>
      </c>
      <c r="F6" s="34">
        <f t="shared" si="3"/>
        <v>0</v>
      </c>
      <c r="G6" s="34">
        <f t="shared" si="3"/>
        <v>1</v>
      </c>
      <c r="H6" s="34" t="str">
        <f t="shared" si="3"/>
        <v>鹿児島県　知名町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56.75</v>
      </c>
      <c r="P6" s="35">
        <f t="shared" si="3"/>
        <v>99.83</v>
      </c>
      <c r="Q6" s="35">
        <f t="shared" si="3"/>
        <v>4675</v>
      </c>
      <c r="R6" s="35">
        <f t="shared" si="3"/>
        <v>5871</v>
      </c>
      <c r="S6" s="35">
        <f t="shared" si="3"/>
        <v>53.3</v>
      </c>
      <c r="T6" s="35">
        <f t="shared" si="3"/>
        <v>110.15</v>
      </c>
      <c r="U6" s="35">
        <f t="shared" si="3"/>
        <v>5777</v>
      </c>
      <c r="V6" s="35">
        <f t="shared" si="3"/>
        <v>53.3</v>
      </c>
      <c r="W6" s="35">
        <f t="shared" si="3"/>
        <v>108.39</v>
      </c>
      <c r="X6" s="36">
        <f>IF(X7="",NA(),X7)</f>
        <v>101.06</v>
      </c>
      <c r="Y6" s="36">
        <f t="shared" ref="Y6:AG6" si="4">IF(Y7="",NA(),Y7)</f>
        <v>104.8</v>
      </c>
      <c r="Z6" s="36">
        <f t="shared" si="4"/>
        <v>102.61</v>
      </c>
      <c r="AA6" s="36">
        <f t="shared" si="4"/>
        <v>101.07</v>
      </c>
      <c r="AB6" s="36">
        <f t="shared" si="4"/>
        <v>100.07</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353.53</v>
      </c>
      <c r="AU6" s="36">
        <f t="shared" ref="AU6:BC6" si="6">IF(AU7="",NA(),AU7)</f>
        <v>354.97</v>
      </c>
      <c r="AV6" s="36">
        <f t="shared" si="6"/>
        <v>363.81</v>
      </c>
      <c r="AW6" s="36">
        <f t="shared" si="6"/>
        <v>369.68</v>
      </c>
      <c r="AX6" s="36">
        <f t="shared" si="6"/>
        <v>361.02</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603.13</v>
      </c>
      <c r="BF6" s="36">
        <f t="shared" ref="BF6:BN6" si="7">IF(BF7="",NA(),BF7)</f>
        <v>545.34</v>
      </c>
      <c r="BG6" s="36">
        <f t="shared" si="7"/>
        <v>512.91</v>
      </c>
      <c r="BH6" s="36">
        <f t="shared" si="7"/>
        <v>512.54999999999995</v>
      </c>
      <c r="BI6" s="36">
        <f t="shared" si="7"/>
        <v>501.44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98.21</v>
      </c>
      <c r="BQ6" s="36">
        <f t="shared" ref="BQ6:BY6" si="8">IF(BQ7="",NA(),BQ7)</f>
        <v>100.27</v>
      </c>
      <c r="BR6" s="36">
        <f t="shared" si="8"/>
        <v>99.71</v>
      </c>
      <c r="BS6" s="36">
        <f t="shared" si="8"/>
        <v>97.59</v>
      </c>
      <c r="BT6" s="36">
        <f t="shared" si="8"/>
        <v>96.81</v>
      </c>
      <c r="BU6" s="36">
        <f t="shared" si="8"/>
        <v>92.76</v>
      </c>
      <c r="BV6" s="36">
        <f t="shared" si="8"/>
        <v>93.28</v>
      </c>
      <c r="BW6" s="36">
        <f t="shared" si="8"/>
        <v>87.51</v>
      </c>
      <c r="BX6" s="36">
        <f t="shared" si="8"/>
        <v>84.77</v>
      </c>
      <c r="BY6" s="36">
        <f t="shared" si="8"/>
        <v>87.11</v>
      </c>
      <c r="BZ6" s="35" t="str">
        <f>IF(BZ7="","",IF(BZ7="-","【-】","【"&amp;SUBSTITUTE(TEXT(BZ7,"#,##0.00"),"-","△")&amp;"】"))</f>
        <v>【103.24】</v>
      </c>
      <c r="CA6" s="36">
        <f>IF(CA7="",NA(),CA7)</f>
        <v>240.9</v>
      </c>
      <c r="CB6" s="36">
        <f t="shared" ref="CB6:CJ6" si="9">IF(CB7="",NA(),CB7)</f>
        <v>239.18</v>
      </c>
      <c r="CC6" s="36">
        <f t="shared" si="9"/>
        <v>239.85</v>
      </c>
      <c r="CD6" s="36">
        <f t="shared" si="9"/>
        <v>243.98</v>
      </c>
      <c r="CE6" s="36">
        <f t="shared" si="9"/>
        <v>246.77</v>
      </c>
      <c r="CF6" s="36">
        <f t="shared" si="9"/>
        <v>208.67</v>
      </c>
      <c r="CG6" s="36">
        <f t="shared" si="9"/>
        <v>208.29</v>
      </c>
      <c r="CH6" s="36">
        <f t="shared" si="9"/>
        <v>218.42</v>
      </c>
      <c r="CI6" s="36">
        <f t="shared" si="9"/>
        <v>227.27</v>
      </c>
      <c r="CJ6" s="36">
        <f t="shared" si="9"/>
        <v>223.98</v>
      </c>
      <c r="CK6" s="35" t="str">
        <f>IF(CK7="","",IF(CK7="-","【-】","【"&amp;SUBSTITUTE(TEXT(CK7,"#,##0.00"),"-","△")&amp;"】"))</f>
        <v>【168.38】</v>
      </c>
      <c r="CL6" s="36">
        <f>IF(CL7="",NA(),CL7)</f>
        <v>74.56</v>
      </c>
      <c r="CM6" s="36">
        <f t="shared" ref="CM6:CU6" si="10">IF(CM7="",NA(),CM7)</f>
        <v>57</v>
      </c>
      <c r="CN6" s="36">
        <f t="shared" si="10"/>
        <v>57.58</v>
      </c>
      <c r="CO6" s="36">
        <f t="shared" si="10"/>
        <v>54.52</v>
      </c>
      <c r="CP6" s="36">
        <f t="shared" si="10"/>
        <v>52.42</v>
      </c>
      <c r="CQ6" s="36">
        <f t="shared" si="10"/>
        <v>49.08</v>
      </c>
      <c r="CR6" s="36">
        <f t="shared" si="10"/>
        <v>49.32</v>
      </c>
      <c r="CS6" s="36">
        <f t="shared" si="10"/>
        <v>50.24</v>
      </c>
      <c r="CT6" s="36">
        <f t="shared" si="10"/>
        <v>50.29</v>
      </c>
      <c r="CU6" s="36">
        <f t="shared" si="10"/>
        <v>49.64</v>
      </c>
      <c r="CV6" s="35" t="str">
        <f>IF(CV7="","",IF(CV7="-","【-】","【"&amp;SUBSTITUTE(TEXT(CV7,"#,##0.00"),"-","△")&amp;"】"))</f>
        <v>【60.00】</v>
      </c>
      <c r="CW6" s="36">
        <f>IF(CW7="",NA(),CW7)</f>
        <v>85.1</v>
      </c>
      <c r="CX6" s="36">
        <f t="shared" ref="CX6:DF6" si="11">IF(CX7="",NA(),CX7)</f>
        <v>85.2</v>
      </c>
      <c r="CY6" s="36">
        <f t="shared" si="11"/>
        <v>84.8</v>
      </c>
      <c r="CZ6" s="36">
        <f t="shared" si="11"/>
        <v>84.8</v>
      </c>
      <c r="DA6" s="36">
        <f t="shared" si="11"/>
        <v>85.7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38.700000000000003</v>
      </c>
      <c r="DI6" s="36">
        <f t="shared" ref="DI6:DQ6" si="12">IF(DI7="",NA(),DI7)</f>
        <v>40.840000000000003</v>
      </c>
      <c r="DJ6" s="36">
        <f t="shared" si="12"/>
        <v>43.03</v>
      </c>
      <c r="DK6" s="36">
        <f t="shared" si="12"/>
        <v>45.41</v>
      </c>
      <c r="DL6" s="36">
        <f t="shared" si="12"/>
        <v>47.59</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0.44</v>
      </c>
      <c r="EE6" s="36">
        <f t="shared" ref="EE6:EM6" si="14">IF(EE7="",NA(),EE7)</f>
        <v>1.1000000000000001</v>
      </c>
      <c r="EF6" s="36">
        <f t="shared" si="14"/>
        <v>1.47</v>
      </c>
      <c r="EG6" s="36">
        <f t="shared" si="14"/>
        <v>0.3</v>
      </c>
      <c r="EH6" s="36">
        <f t="shared" si="14"/>
        <v>0.91</v>
      </c>
      <c r="EI6" s="36">
        <f t="shared" si="14"/>
        <v>0.65</v>
      </c>
      <c r="EJ6" s="36">
        <f t="shared" si="14"/>
        <v>0.46</v>
      </c>
      <c r="EK6" s="36">
        <f t="shared" si="14"/>
        <v>0.44</v>
      </c>
      <c r="EL6" s="36">
        <f t="shared" si="14"/>
        <v>0.52</v>
      </c>
      <c r="EM6" s="36">
        <f t="shared" si="14"/>
        <v>0.47</v>
      </c>
      <c r="EN6" s="35" t="str">
        <f>IF(EN7="","",IF(EN7="-","【-】","【"&amp;SUBSTITUTE(TEXT(EN7,"#,##0.00"),"-","△")&amp;"】"))</f>
        <v>【0.68】</v>
      </c>
    </row>
    <row r="7" spans="1:144" s="37" customFormat="1">
      <c r="A7" s="29"/>
      <c r="B7" s="38">
        <v>2019</v>
      </c>
      <c r="C7" s="38">
        <v>465348</v>
      </c>
      <c r="D7" s="38">
        <v>46</v>
      </c>
      <c r="E7" s="38">
        <v>1</v>
      </c>
      <c r="F7" s="38">
        <v>0</v>
      </c>
      <c r="G7" s="38">
        <v>1</v>
      </c>
      <c r="H7" s="38" t="s">
        <v>93</v>
      </c>
      <c r="I7" s="38" t="s">
        <v>94</v>
      </c>
      <c r="J7" s="38" t="s">
        <v>95</v>
      </c>
      <c r="K7" s="38" t="s">
        <v>96</v>
      </c>
      <c r="L7" s="38" t="s">
        <v>97</v>
      </c>
      <c r="M7" s="38" t="s">
        <v>98</v>
      </c>
      <c r="N7" s="39" t="s">
        <v>99</v>
      </c>
      <c r="O7" s="39">
        <v>56.75</v>
      </c>
      <c r="P7" s="39">
        <v>99.83</v>
      </c>
      <c r="Q7" s="39">
        <v>4675</v>
      </c>
      <c r="R7" s="39">
        <v>5871</v>
      </c>
      <c r="S7" s="39">
        <v>53.3</v>
      </c>
      <c r="T7" s="39">
        <v>110.15</v>
      </c>
      <c r="U7" s="39">
        <v>5777</v>
      </c>
      <c r="V7" s="39">
        <v>53.3</v>
      </c>
      <c r="W7" s="39">
        <v>108.39</v>
      </c>
      <c r="X7" s="39">
        <v>101.06</v>
      </c>
      <c r="Y7" s="39">
        <v>104.8</v>
      </c>
      <c r="Z7" s="39">
        <v>102.61</v>
      </c>
      <c r="AA7" s="39">
        <v>101.07</v>
      </c>
      <c r="AB7" s="39">
        <v>100.07</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353.53</v>
      </c>
      <c r="AU7" s="39">
        <v>354.97</v>
      </c>
      <c r="AV7" s="39">
        <v>363.81</v>
      </c>
      <c r="AW7" s="39">
        <v>369.68</v>
      </c>
      <c r="AX7" s="39">
        <v>361.02</v>
      </c>
      <c r="AY7" s="39">
        <v>416.14</v>
      </c>
      <c r="AZ7" s="39">
        <v>371.89</v>
      </c>
      <c r="BA7" s="39">
        <v>293.23</v>
      </c>
      <c r="BB7" s="39">
        <v>300.14</v>
      </c>
      <c r="BC7" s="39">
        <v>301.04000000000002</v>
      </c>
      <c r="BD7" s="39">
        <v>264.97000000000003</v>
      </c>
      <c r="BE7" s="39">
        <v>603.13</v>
      </c>
      <c r="BF7" s="39">
        <v>545.34</v>
      </c>
      <c r="BG7" s="39">
        <v>512.91</v>
      </c>
      <c r="BH7" s="39">
        <v>512.54999999999995</v>
      </c>
      <c r="BI7" s="39">
        <v>501.44</v>
      </c>
      <c r="BJ7" s="39">
        <v>487.22</v>
      </c>
      <c r="BK7" s="39">
        <v>483.11</v>
      </c>
      <c r="BL7" s="39">
        <v>542.29999999999995</v>
      </c>
      <c r="BM7" s="39">
        <v>566.65</v>
      </c>
      <c r="BN7" s="39">
        <v>551.62</v>
      </c>
      <c r="BO7" s="39">
        <v>266.61</v>
      </c>
      <c r="BP7" s="39">
        <v>98.21</v>
      </c>
      <c r="BQ7" s="39">
        <v>100.27</v>
      </c>
      <c r="BR7" s="39">
        <v>99.71</v>
      </c>
      <c r="BS7" s="39">
        <v>97.59</v>
      </c>
      <c r="BT7" s="39">
        <v>96.81</v>
      </c>
      <c r="BU7" s="39">
        <v>92.76</v>
      </c>
      <c r="BV7" s="39">
        <v>93.28</v>
      </c>
      <c r="BW7" s="39">
        <v>87.51</v>
      </c>
      <c r="BX7" s="39">
        <v>84.77</v>
      </c>
      <c r="BY7" s="39">
        <v>87.11</v>
      </c>
      <c r="BZ7" s="39">
        <v>103.24</v>
      </c>
      <c r="CA7" s="39">
        <v>240.9</v>
      </c>
      <c r="CB7" s="39">
        <v>239.18</v>
      </c>
      <c r="CC7" s="39">
        <v>239.85</v>
      </c>
      <c r="CD7" s="39">
        <v>243.98</v>
      </c>
      <c r="CE7" s="39">
        <v>246.77</v>
      </c>
      <c r="CF7" s="39">
        <v>208.67</v>
      </c>
      <c r="CG7" s="39">
        <v>208.29</v>
      </c>
      <c r="CH7" s="39">
        <v>218.42</v>
      </c>
      <c r="CI7" s="39">
        <v>227.27</v>
      </c>
      <c r="CJ7" s="39">
        <v>223.98</v>
      </c>
      <c r="CK7" s="39">
        <v>168.38</v>
      </c>
      <c r="CL7" s="39">
        <v>74.56</v>
      </c>
      <c r="CM7" s="39">
        <v>57</v>
      </c>
      <c r="CN7" s="39">
        <v>57.58</v>
      </c>
      <c r="CO7" s="39">
        <v>54.52</v>
      </c>
      <c r="CP7" s="39">
        <v>52.42</v>
      </c>
      <c r="CQ7" s="39">
        <v>49.08</v>
      </c>
      <c r="CR7" s="39">
        <v>49.32</v>
      </c>
      <c r="CS7" s="39">
        <v>50.24</v>
      </c>
      <c r="CT7" s="39">
        <v>50.29</v>
      </c>
      <c r="CU7" s="39">
        <v>49.64</v>
      </c>
      <c r="CV7" s="39">
        <v>60</v>
      </c>
      <c r="CW7" s="39">
        <v>85.1</v>
      </c>
      <c r="CX7" s="39">
        <v>85.2</v>
      </c>
      <c r="CY7" s="39">
        <v>84.8</v>
      </c>
      <c r="CZ7" s="39">
        <v>84.8</v>
      </c>
      <c r="DA7" s="39">
        <v>85.7</v>
      </c>
      <c r="DB7" s="39">
        <v>79.3</v>
      </c>
      <c r="DC7" s="39">
        <v>79.34</v>
      </c>
      <c r="DD7" s="39">
        <v>78.650000000000006</v>
      </c>
      <c r="DE7" s="39">
        <v>77.73</v>
      </c>
      <c r="DF7" s="39">
        <v>78.09</v>
      </c>
      <c r="DG7" s="39">
        <v>89.8</v>
      </c>
      <c r="DH7" s="39">
        <v>38.700000000000003</v>
      </c>
      <c r="DI7" s="39">
        <v>40.840000000000003</v>
      </c>
      <c r="DJ7" s="39">
        <v>43.03</v>
      </c>
      <c r="DK7" s="39">
        <v>45.41</v>
      </c>
      <c r="DL7" s="39">
        <v>47.59</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0.44</v>
      </c>
      <c r="EE7" s="39">
        <v>1.1000000000000001</v>
      </c>
      <c r="EF7" s="39">
        <v>1.47</v>
      </c>
      <c r="EG7" s="39">
        <v>0.3</v>
      </c>
      <c r="EH7" s="39">
        <v>0.91</v>
      </c>
      <c r="EI7" s="39">
        <v>0.65</v>
      </c>
      <c r="EJ7" s="39">
        <v>0.46</v>
      </c>
      <c r="EK7" s="39">
        <v>0.44</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2021-02-05T06:41:32Z</cp:lastPrinted>
  <dcterms:created xsi:type="dcterms:W3CDTF">2020-12-04T02:17:07Z</dcterms:created>
  <dcterms:modified xsi:type="dcterms:W3CDTF">2021-02-05T06:41:34Z</dcterms:modified>
  <cp:category/>
</cp:coreProperties>
</file>