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0.100\専_経管_企画\46.経営戦略\★経営分析表（Ｈ２６年度～）\R3(R2決算) 【1月19日（水）〆】公営企業に係る経営比較分析表（令和２年度決算）の分析等について\0119〆回答\"/>
    </mc:Choice>
  </mc:AlternateContent>
  <workbookProtection workbookAlgorithmName="SHA-512" workbookHashValue="Vt0yNr6cMpOo47ROHn2vERT2SK157FZc++zuumb0Y01dkxtoY1pP5Lv7UyLlD4erjDcJACn9lP5we0meLoDlTA==" workbookSaltValue="5v6FgWIsHfNWHYcvzUYya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<sst xmlns="http://schemas.openxmlformats.org/spreadsheetml/2006/main" count="231" uniqueCount="118">
  <si>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</si>
  <si>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</si>
  <si>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</si>
  <si>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</si>
  <si>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</si>
  <si>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</si>
  <si>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</si>
  <si>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</si>
  <si>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</si>
  <si>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</si>
  <si>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</si>
  <si>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</si>
  <si>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</si>
  <si>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</si>
  <si>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</si>
  <si>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</si>
  <si>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</si>
  <si>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</si>
  <si>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</si>
  <si>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</si>
  <si>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</si>
  <si>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</si>
  <si>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</si>
  <si>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</si>
  <si>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</si>
  <si>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</si>
  <si>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</si>
  <si>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</si>
  <si>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</si>
  <si>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</si>
  <si>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</si>
  <si>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</si>
  <si>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</si>
  <si>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</si>
  <si>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</si>
  <si>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</si>
  <si>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</si>
  <si>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</si>
  <si>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</si>
  <si>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</si>
  <si>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</si>
  <si>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</si>
  <si>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</si>
  <si>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</si>
  <si>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</si>
  <si>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</si>
  <si>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</si>
  <si>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</si>
  <si>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</si>
  <si>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</si>
  <si>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</si>
  <si>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</si>
  <si>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</si>
  <si>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</si>
  <si>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</si>
  <si>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</si>
  <si>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</si>
  <si>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</si>
  <si>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</si>
  <si>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</si>
  <si>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</si>
  <si>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</si>
  <si>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</si>
  <si>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</si>
  <si>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</si>
  <si>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</si>
  <si>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</si>
  <si>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</si>
  <si>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</si>
  <si>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</si>
  <si>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</si>
  <si>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</si>
  <si>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</si>
  <si>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</si>
  <si>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</si>
  <si>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</si>
  <si>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</si>
  <si>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</si>
  <si>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</si>
  <si>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</si>
  <si>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</si>
  <si>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</si>
  <si>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</si>
  <si>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</si>
  <si>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</si>
  <si>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</si>
  <si>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</si>
  <si>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</si>
  <si>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</si>
  <si>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</si>
  <si>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</si>
  <si>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</si>
  <si>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</si>
  <si>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</si>
  <si>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</si>
  <si>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</si>
  <si>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</si>
  <si>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</si>
  <si>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</si>
  <si>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</si>
  <si>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</si>
  <si>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</si>
  <si>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</si>
  <si>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</si>
  <si>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</si>
  <si>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</si>
  <si>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</si>
  <si>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</si>
  <si>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</si>
  <si>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</si>
  <si>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</si>
  <si>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</si>
  <si>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</si>
  <si>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</si>
  <si>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</si>
  <si>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①有形固定資産減価償却率は、２年度は減少しているが、雨水事業が移管されたことによるものであり、汚水事業だけでは、年々増加傾向にあり、既存施設の経過年数が高まっている。
　②管渠老朽化率は、類似団体と同水準であるが、老朽化の進行がすすんでいる。
　③管渠改善率は、横ばいであるが、類似団体と比べて高い状況にある。
　以上のことから、類似団体と比べて、老朽化へ対応はできているが、全体的に既存施設の経過年数が高まる傾向にあるため、事前の予防保全や長寿命化対策などを着実に進めていく必要がある。
※①は２年度から雨水事業を含む。</t>
    <rPh sb="16" eb="18">
      <t>ネンド</t>
    </rPh>
    <rPh sb="19" eb="21">
      <t>ゲンショウ</t>
    </rPh>
    <rPh sb="27" eb="31">
      <t>ウスイジギョウ</t>
    </rPh>
    <rPh sb="32" eb="34">
      <t>イカン</t>
    </rPh>
    <rPh sb="48" eb="52">
      <t>オスイジギョウ</t>
    </rPh>
    <rPh sb="57" eb="59">
      <t>ネンネン</t>
    </rPh>
    <rPh sb="59" eb="61">
      <t>ゾウカ</t>
    </rPh>
    <rPh sb="61" eb="63">
      <t>ケイコウ</t>
    </rPh>
    <rPh sb="87" eb="88">
      <t>カン</t>
    </rPh>
    <rPh sb="95" eb="97">
      <t>ルイジ</t>
    </rPh>
    <rPh sb="97" eb="99">
      <t>ダンタイ</t>
    </rPh>
    <rPh sb="100" eb="103">
      <t>ドウスイジュン</t>
    </rPh>
    <rPh sb="108" eb="111">
      <t>ロウキュウカ</t>
    </rPh>
    <rPh sb="112" eb="114">
      <t>シンコウ</t>
    </rPh>
    <rPh sb="140" eb="142">
      <t>ルイジ</t>
    </rPh>
    <rPh sb="142" eb="144">
      <t>ダンタイ</t>
    </rPh>
    <rPh sb="145" eb="146">
      <t>クラ</t>
    </rPh>
    <rPh sb="148" eb="149">
      <t>タカ</t>
    </rPh>
    <rPh sb="150" eb="152">
      <t>ジョウキョウ</t>
    </rPh>
    <rPh sb="214" eb="216">
      <t>ジゼン</t>
    </rPh>
    <rPh sb="217" eb="219">
      <t>ヨボウ</t>
    </rPh>
    <rPh sb="219" eb="221">
      <t>ホゼン</t>
    </rPh>
    <rPh sb="222" eb="223">
      <t>チョウ</t>
    </rPh>
    <rPh sb="223" eb="226">
      <t>ジュミョウカ</t>
    </rPh>
    <rPh sb="226" eb="228">
      <t>タイサク</t>
    </rPh>
    <rPh sb="231" eb="233">
      <t>チャクジツ</t>
    </rPh>
    <rPh sb="234" eb="235">
      <t>スス</t>
    </rPh>
    <rPh sb="239" eb="241">
      <t>ヒツヨウ</t>
    </rPh>
    <rPh sb="250" eb="252">
      <t>ネンド</t>
    </rPh>
    <rPh sb="254" eb="258">
      <t>ウスイジギョウ</t>
    </rPh>
    <rPh sb="259" eb="260">
      <t>フク</t>
    </rPh>
    <phoneticPr fontId="4"/>
  </si>
  <si>
    <t>　経営の健全性・効率性については、収益の減少により経費回収率が１００％を切っており、一層の経費縮減などの合理化に努めるとともに、自己資金の確保や企業債の適切な活用に努めるなど経営基盤の強化を図る必要がある。
　老朽化の状況については、今後も、財源確保に努めながら、計画に基づく長寿命化など、効率的に更新を行っていく必要がある。</t>
    <rPh sb="17" eb="19">
      <t>シュウエキ</t>
    </rPh>
    <rPh sb="20" eb="22">
      <t>ゲンショウ</t>
    </rPh>
    <rPh sb="25" eb="27">
      <t>ケイヒ</t>
    </rPh>
    <rPh sb="27" eb="29">
      <t>カイシュウ</t>
    </rPh>
    <rPh sb="29" eb="30">
      <t>リツ</t>
    </rPh>
    <rPh sb="36" eb="37">
      <t>キ</t>
    </rPh>
    <rPh sb="42" eb="44">
      <t>イッソウ</t>
    </rPh>
    <rPh sb="64" eb="68">
      <t>ジコシキン</t>
    </rPh>
    <rPh sb="69" eb="71">
      <t>カクホ</t>
    </rPh>
    <rPh sb="72" eb="75">
      <t>キギョウサイ</t>
    </rPh>
    <rPh sb="76" eb="78">
      <t>テキセツ</t>
    </rPh>
    <rPh sb="79" eb="81">
      <t>カツヨウ</t>
    </rPh>
    <rPh sb="82" eb="83">
      <t>ツト</t>
    </rPh>
    <rPh sb="87" eb="91">
      <t>ケイエイキバン</t>
    </rPh>
    <rPh sb="92" eb="94">
      <t>キョウカ</t>
    </rPh>
    <rPh sb="95" eb="96">
      <t>ハカ</t>
    </rPh>
    <phoneticPr fontId="4"/>
  </si>
  <si>
    <t>　①経常収支比率は、各年度１００％以上であり、費用を下水道使用料や一般会計補助金等で賄えている。２年度は、会計制度の見直しに伴う退職給与引当金の積立の経過措置が元年度で終了したため上昇している。なお、２年度から雨水事業が移管されている。
　一方、⑤経費回収率は１００％を切っており、費用を収益の柱である下水道使用料で賄えていないことを示している。
　②累積欠損金比率は各年度０で、累積欠損金が生じていないことを示している。
　③流動比率も各年度１００％以上で、短期的な債務に対し支払うことができる現金等を保有できている状況である。大幅に減少している理由は①と同様である。
　④企業債残高対事業規模比率は、企業債償還期間の見直し等の取組によりほぼ横ばいを維持している。類似団体に比べて大幅に低いが、施設の経過年数を示す有形固定資産減価償却率は、類似団体に比べ高いことから、施設の更新を見据え、今後とも企業債の適切な活用などの取組が必要である。
　⑥汚水処理原価は、１１０円前後で推移し、類似団体に比べて低い費用で処理できている。なお、２年度が低くなっているのは、①と同様である。今後も同原価の抑制に取り組んでいく。
　⑦施設利用率は横ばいであり、類似都市と比較し高い水準にある。
　⑧水洗化率は、９８％弱で横ばい状況だが、類似団体に比べ高い状況である。水洗化は公共用水域の水質保全のため１００％であることが望ましいため、広報、助成等水洗化の取組を進めていく。
※①③は２年度から雨水事業分を含む。</t>
    <rPh sb="26" eb="29">
      <t>ゲスイドウ</t>
    </rPh>
    <rPh sb="29" eb="32">
      <t>シヨウリョウ</t>
    </rPh>
    <rPh sb="49" eb="51">
      <t>ネンド</t>
    </rPh>
    <rPh sb="90" eb="92">
      <t>ジョウショウ</t>
    </rPh>
    <rPh sb="101" eb="103">
      <t>ネンド</t>
    </rPh>
    <rPh sb="105" eb="109">
      <t>ウスイジギョウ</t>
    </rPh>
    <rPh sb="110" eb="112">
      <t>イカン</t>
    </rPh>
    <rPh sb="120" eb="122">
      <t>イッポウ</t>
    </rPh>
    <rPh sb="135" eb="136">
      <t>キ</t>
    </rPh>
    <rPh sb="167" eb="168">
      <t>シメ</t>
    </rPh>
    <rPh sb="265" eb="267">
      <t>オオハバ</t>
    </rPh>
    <rPh sb="268" eb="270">
      <t>ゲンショウ</t>
    </rPh>
    <rPh sb="274" eb="276">
      <t>リユウ</t>
    </rPh>
    <rPh sb="279" eb="281">
      <t>ドウヨウ</t>
    </rPh>
    <rPh sb="322" eb="323">
      <t>ヨコ</t>
    </rPh>
    <rPh sb="326" eb="328">
      <t>イジ</t>
    </rPh>
    <rPh sb="403" eb="405">
      <t>テキセツ</t>
    </rPh>
    <rPh sb="406" eb="408">
      <t>カツヨウ</t>
    </rPh>
    <rPh sb="438" eb="440">
      <t>スイイ</t>
    </rPh>
    <rPh sb="450" eb="451">
      <t>ヒク</t>
    </rPh>
    <rPh sb="467" eb="469">
      <t>ネンド</t>
    </rPh>
    <rPh sb="470" eb="471">
      <t>ヒク</t>
    </rPh>
    <rPh sb="482" eb="484">
      <t>ドウヨウ</t>
    </rPh>
    <rPh sb="498" eb="499">
      <t>ト</t>
    </rPh>
    <rPh sb="500" eb="501">
      <t>ク</t>
    </rPh>
    <rPh sb="522" eb="526">
      <t>ルイジトシ</t>
    </rPh>
    <rPh sb="527" eb="529">
      <t>ヒカク</t>
    </rPh>
    <rPh sb="530" eb="531">
      <t>タカ</t>
    </rPh>
    <rPh sb="532" eb="534">
      <t>スイジュン</t>
    </rPh>
    <rPh sb="552" eb="553">
      <t>ヨコ</t>
    </rPh>
    <rPh sb="555" eb="557">
      <t>ジョウキョウ</t>
    </rPh>
    <rPh sb="634" eb="636">
      <t>ネンド</t>
    </rPh>
    <rPh sb="638" eb="642">
      <t>ウスイジギョウ</t>
    </rPh>
    <rPh sb="642" eb="643">
      <t>ブン</t>
    </rPh>
    <rPh sb="644" eb="645">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</si>
</sst>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0.13</c:v>
                </c:pt>
                <c:pt idx="1">
                  <c:v>0.19</c:v>
                </c:pt>
                <c:pt idx="2">
                  <c:v>0.26</c:v>
                </c:pt>
                <c:pt idx="3">
                  <c:v>0.27</c:v>
                </c:pt>
                <c:pt idx="4">
                  <c:v>0.27</c:v>
                </c:pt>
              </c:numCache>
            </c:numRef>
          </c:val>
          <c:extLst>
            <c:ext xmlns:c16="http://schemas.microsoft.com/office/drawing/2014/chart" uri="{C3380CC4-5D6E-409C-BE32-E72D297353CC}">
              <c16:uniqueId val="{00000000-7FC7-437C-992E-27A058DE16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7FC7-437C-992E-27A058DE16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78.31</c:v>
                </c:pt>
                <c:pt idx="1">
                  <c:v>75.540000000000006</c:v>
                </c:pt>
                <c:pt idx="2">
                  <c:v>74.45</c:v>
                </c:pt>
                <c:pt idx="3">
                  <c:v>74.069999999999993</c:v>
                </c:pt>
                <c:pt idx="4">
                  <c:v>75.709999999999994</c:v>
                </c:pt>
              </c:numCache>
            </c:numRef>
          </c:val>
          <c:extLst>
            <c:ext xmlns:c16="http://schemas.microsoft.com/office/drawing/2014/chart" uri="{C3380CC4-5D6E-409C-BE32-E72D297353CC}">
              <c16:uniqueId val="{00000000-D1E7-4673-B05C-D8BCDAAC9E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D1E7-4673-B05C-D8BCDAAC9E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98.07</c:v>
                </c:pt>
                <c:pt idx="1">
                  <c:v>98.12</c:v>
                </c:pt>
                <c:pt idx="2">
                  <c:v>98.26</c:v>
                </c:pt>
                <c:pt idx="3">
                  <c:v>98.28</c:v>
                </c:pt>
                <c:pt idx="4">
                  <c:v>98.24</c:v>
                </c:pt>
              </c:numCache>
            </c:numRef>
          </c:val>
          <c:extLst>
            <c:ext xmlns:c16="http://schemas.microsoft.com/office/drawing/2014/chart" uri="{C3380CC4-5D6E-409C-BE32-E72D297353CC}">
              <c16:uniqueId val="{00000000-5E30-41E5-A2C1-DF325FB729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5E30-41E5-A2C1-DF325FB729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108.15</c:v>
                </c:pt>
                <c:pt idx="1">
                  <c:v>107.65</c:v>
                </c:pt>
                <c:pt idx="2">
                  <c:v>107.23</c:v>
                </c:pt>
                <c:pt idx="3">
                  <c:v>103.38</c:v>
                </c:pt>
                <c:pt idx="4">
                  <c:v>106.42</c:v>
                </c:pt>
              </c:numCache>
            </c:numRef>
          </c:val>
          <c:extLst>
            <c:ext xmlns:c16="http://schemas.microsoft.com/office/drawing/2014/chart" uri="{C3380CC4-5D6E-409C-BE32-E72D297353CC}">
              <c16:uniqueId val="{00000000-69B5-40DB-BA91-F88044DE88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69B5-40DB-BA91-F88044DE88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52.73</c:v>
                </c:pt>
                <c:pt idx="1">
                  <c:v>53.91</c:v>
                </c:pt>
                <c:pt idx="2">
                  <c:v>54.89</c:v>
                </c:pt>
                <c:pt idx="3">
                  <c:v>55.95</c:v>
                </c:pt>
                <c:pt idx="4">
                  <c:v>46.63</c:v>
                </c:pt>
              </c:numCache>
            </c:numRef>
          </c:val>
          <c:extLst>
            <c:ext xmlns:c16="http://schemas.microsoft.com/office/drawing/2014/chart" uri="{C3380CC4-5D6E-409C-BE32-E72D297353CC}">
              <c16:uniqueId val="{00000000-77CD-4E9D-8973-B9BF7977CF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77CD-4E9D-8973-B9BF7977CF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3.91</c:v>
                </c:pt>
                <c:pt idx="1">
                  <c:v>4.8099999999999996</c:v>
                </c:pt>
                <c:pt idx="2">
                  <c:v>5.35</c:v>
                </c:pt>
                <c:pt idx="3">
                  <c:v>5.26</c:v>
                </c:pt>
                <c:pt idx="4">
                  <c:v>6.07</c:v>
                </c:pt>
              </c:numCache>
            </c:numRef>
          </c:val>
          <c:extLst>
            <c:ext xmlns:c16="http://schemas.microsoft.com/office/drawing/2014/chart" uri="{C3380CC4-5D6E-409C-BE32-E72D297353CC}">
              <c16:uniqueId val="{00000000-5937-4A31-BF68-FAA3AE5469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5937-4A31-BF68-FAA3AE5469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94-4E0F-9AE2-4E041EB83E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6794-4E0F-9AE2-4E041EB83E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234.17</c:v>
                </c:pt>
                <c:pt idx="1">
                  <c:v>249.96</c:v>
                </c:pt>
                <c:pt idx="2">
                  <c:v>234.34</c:v>
                </c:pt>
                <c:pt idx="3">
                  <c:v>265.37</c:v>
                </c:pt>
                <c:pt idx="4">
                  <c:v>173.91</c:v>
                </c:pt>
              </c:numCache>
            </c:numRef>
          </c:val>
          <c:extLst>
            <c:ext xmlns:c16="http://schemas.microsoft.com/office/drawing/2014/chart" uri="{C3380CC4-5D6E-409C-BE32-E72D297353CC}">
              <c16:uniqueId val="{00000000-D0E0-4737-B082-2EB3884707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D0E0-4737-B082-2EB3884707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447.99</c:v>
                </c:pt>
                <c:pt idx="1">
                  <c:v>442.42</c:v>
                </c:pt>
                <c:pt idx="2">
                  <c:v>448.19</c:v>
                </c:pt>
                <c:pt idx="3">
                  <c:v>451.24</c:v>
                </c:pt>
                <c:pt idx="4">
                  <c:v>456.64</c:v>
                </c:pt>
              </c:numCache>
            </c:numRef>
          </c:val>
          <c:extLst>
            <c:ext xmlns:c16="http://schemas.microsoft.com/office/drawing/2014/chart" uri="{C3380CC4-5D6E-409C-BE32-E72D297353CC}">
              <c16:uniqueId val="{00000000-E82D-49B9-AAC0-C19214447D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E82D-49B9-AAC0-C19214447D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98.96</c:v>
                </c:pt>
                <c:pt idx="1">
                  <c:v>99.11</c:v>
                </c:pt>
                <c:pt idx="2">
                  <c:v>98.18</c:v>
                </c:pt>
                <c:pt idx="3">
                  <c:v>93.23</c:v>
                </c:pt>
                <c:pt idx="4">
                  <c:v>97.02</c:v>
                </c:pt>
              </c:numCache>
            </c:numRef>
          </c:val>
          <c:extLst>
            <c:ext xmlns:c16="http://schemas.microsoft.com/office/drawing/2014/chart" uri="{C3380CC4-5D6E-409C-BE32-E72D297353CC}">
              <c16:uniqueId val="{00000000-91EA-4B37-B7D0-81C05D550C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91EA-4B37-B7D0-81C05D550C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108.46</c:v>
                </c:pt>
                <c:pt idx="1">
                  <c:v>108.29</c:v>
                </c:pt>
                <c:pt idx="2">
                  <c:v>109.05</c:v>
                </c:pt>
                <c:pt idx="3">
                  <c:v>114.85</c:v>
                </c:pt>
                <c:pt idx="4">
                  <c:v>107.68</c:v>
                </c:pt>
              </c:numCache>
            </c:numRef>
          </c:val>
          <c:extLst>
            <c:ext xmlns:c16="http://schemas.microsoft.com/office/drawing/2014/chart" uri="{C3380CC4-5D6E-409C-BE32-E72D297353CC}">
              <c16:uniqueId val="{00000000-0D72-4D02-AE51-C1890F4441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0D72-4D02-AE51-C1890F4441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80" zoomScaleNormal="80" workbookViewId="0">
      <selection activeCell="CC22" sqref="CC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鹿児島県　鹿児島市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Ac1</v>
      </c>
      <c r="X8" s="84"/>
      <c r="Y8" s="84"/>
      <c r="Z8" s="84"/>
      <c r="AA8" s="84"/>
      <c r="AB8" s="84"/>
      <c r="AC8" s="84"/>
      <c r="AD8" s="85" t="str">
        <f>データ!$M$6</f>
        <v>自治体職員</v>
      </c>
      <c r="AE8" s="85"/>
      <c r="AF8" s="85"/>
      <c r="AG8" s="85"/>
      <c r="AH8" s="85"/>
      <c r="AI8" s="85"/>
      <c r="AJ8" s="85"/>
      <c r="AK8" s="3"/>
      <c r="AL8" s="81">
        <f>データ!S6</f>
        <v>601546</v>
      </c>
      <c r="AM8" s="81"/>
      <c r="AN8" s="81"/>
      <c r="AO8" s="81"/>
      <c r="AP8" s="81"/>
      <c r="AQ8" s="81"/>
      <c r="AR8" s="81"/>
      <c r="AS8" s="81"/>
      <c r="AT8" s="80">
        <f>データ!T6</f>
        <v>547.58000000000004</v>
      </c>
      <c r="AU8" s="80"/>
      <c r="AV8" s="80"/>
      <c r="AW8" s="80"/>
      <c r="AX8" s="80"/>
      <c r="AY8" s="80"/>
      <c r="AZ8" s="80"/>
      <c r="BA8" s="80"/>
      <c r="BB8" s="80">
        <f>データ!U6</f>
        <v>1098.55</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65.23</v>
      </c>
      <c r="J10" s="80"/>
      <c r="K10" s="80"/>
      <c r="L10" s="80"/>
      <c r="M10" s="80"/>
      <c r="N10" s="80"/>
      <c r="O10" s="80"/>
      <c r="P10" s="80">
        <f>データ!P6</f>
        <v>78.55</v>
      </c>
      <c r="Q10" s="80"/>
      <c r="R10" s="80"/>
      <c r="S10" s="80"/>
      <c r="T10" s="80"/>
      <c r="U10" s="80"/>
      <c r="V10" s="80"/>
      <c r="W10" s="80">
        <f>データ!Q6</f>
        <v>88.7</v>
      </c>
      <c r="X10" s="80"/>
      <c r="Y10" s="80"/>
      <c r="Z10" s="80"/>
      <c r="AA10" s="80"/>
      <c r="AB10" s="80"/>
      <c r="AC10" s="80"/>
      <c r="AD10" s="81">
        <f>データ!R6</f>
        <v>1837</v>
      </c>
      <c r="AE10" s="81"/>
      <c r="AF10" s="81"/>
      <c r="AG10" s="81"/>
      <c r="AH10" s="81"/>
      <c r="AI10" s="81"/>
      <c r="AJ10" s="81"/>
      <c r="AK10" s="2"/>
      <c r="AL10" s="81">
        <f>データ!V6</f>
        <v>471600</v>
      </c>
      <c r="AM10" s="81"/>
      <c r="AN10" s="81"/>
      <c r="AO10" s="81"/>
      <c r="AP10" s="81"/>
      <c r="AQ10" s="81"/>
      <c r="AR10" s="81"/>
      <c r="AS10" s="81"/>
      <c r="AT10" s="80">
        <f>データ!W6</f>
        <v>70.87</v>
      </c>
      <c r="AU10" s="80"/>
      <c r="AV10" s="80"/>
      <c r="AW10" s="80"/>
      <c r="AX10" s="80"/>
      <c r="AY10" s="80"/>
      <c r="AZ10" s="80"/>
      <c r="BA10" s="80"/>
      <c r="BB10" s="80">
        <f>データ!X6</f>
        <v>6654.44</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t1dKgVJB7nQETaKrylesJoch1OZa4GPb/Ef45099na4j9czkzfPTD0MaCJ6EFESuS6IgdYrlX/QFkDQ2P3Sfg==" saltValue="n2Wcyt4zfM4sSHTr88K7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462012</v>
      </c>
      <c r="D6" s="33">
        <f t="shared" si="3"/>
        <v>46</v>
      </c>
      <c r="E6" s="33">
        <f t="shared" si="3"/>
        <v>17</v>
      </c>
      <c r="F6" s="33">
        <f t="shared" si="3"/>
        <v>1</v>
      </c>
      <c r="G6" s="33">
        <f t="shared" si="3"/>
        <v>0</v>
      </c>
      <c r="H6" s="33" t="str">
        <f t="shared" si="3"/>
        <v>鹿児島県　鹿児島市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65.23</v>
      </c>
      <c r="P6" s="34">
        <f t="shared" si="3"/>
        <v>78.55</v>
      </c>
      <c r="Q6" s="34">
        <f t="shared" si="3"/>
        <v>88.7</v>
      </c>
      <c r="R6" s="34">
        <f t="shared" si="3"/>
        <v>1837</v>
      </c>
      <c r="S6" s="34">
        <f t="shared" si="3"/>
        <v>601546</v>
      </c>
      <c r="T6" s="34">
        <f t="shared" si="3"/>
        <v>547.58000000000004</v>
      </c>
      <c r="U6" s="34">
        <f t="shared" si="3"/>
        <v>1098.55</v>
      </c>
      <c r="V6" s="34">
        <f t="shared" si="3"/>
        <v>471600</v>
      </c>
      <c r="W6" s="34">
        <f t="shared" si="3"/>
        <v>70.87</v>
      </c>
      <c r="X6" s="34">
        <f t="shared" si="3"/>
        <v>6654.44</v>
      </c>
      <c r="Y6" s="35">
        <f>IF(Y7="",NA(),Y7)</f>
        <v>108.15</v>
      </c>
      <c r="Z6" s="35">
        <f t="shared" ref="Z6:AH6" si="4">IF(Z7="",NA(),Z7)</f>
        <v>107.65</v>
      </c>
      <c r="AA6" s="35">
        <f t="shared" si="4"/>
        <v>107.23</v>
      </c>
      <c r="AB6" s="35">
        <f t="shared" si="4"/>
        <v>103.38</v>
      </c>
      <c r="AC6" s="35">
        <f t="shared" si="4"/>
        <v>106.42</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234.17</v>
      </c>
      <c r="AV6" s="35">
        <f t="shared" ref="AV6:BD6" si="6">IF(AV7="",NA(),AV7)</f>
        <v>249.96</v>
      </c>
      <c r="AW6" s="35">
        <f t="shared" si="6"/>
        <v>234.34</v>
      </c>
      <c r="AX6" s="35">
        <f t="shared" si="6"/>
        <v>265.37</v>
      </c>
      <c r="AY6" s="35">
        <f t="shared" si="6"/>
        <v>173.91</v>
      </c>
      <c r="AZ6" s="35">
        <f t="shared" si="6"/>
        <v>54.03</v>
      </c>
      <c r="BA6" s="35">
        <f t="shared" si="6"/>
        <v>65.83</v>
      </c>
      <c r="BB6" s="35">
        <f t="shared" si="6"/>
        <v>72.22</v>
      </c>
      <c r="BC6" s="35">
        <f t="shared" si="6"/>
        <v>73.02</v>
      </c>
      <c r="BD6" s="35">
        <f t="shared" si="6"/>
        <v>72.930000000000007</v>
      </c>
      <c r="BE6" s="34" t="str">
        <f>IF(BE7="","",IF(BE7="-","【-】","【"&amp;SUBSTITUTE(TEXT(BE7,"#,##0.00"),"-","△")&amp;"】"))</f>
        <v>【67.52】</v>
      </c>
      <c r="BF6" s="35">
        <f>IF(BF7="",NA(),BF7)</f>
        <v>447.99</v>
      </c>
      <c r="BG6" s="35">
        <f t="shared" ref="BG6:BO6" si="7">IF(BG7="",NA(),BG7)</f>
        <v>442.42</v>
      </c>
      <c r="BH6" s="35">
        <f t="shared" si="7"/>
        <v>448.19</v>
      </c>
      <c r="BI6" s="35">
        <f t="shared" si="7"/>
        <v>451.24</v>
      </c>
      <c r="BJ6" s="35">
        <f t="shared" si="7"/>
        <v>456.64</v>
      </c>
      <c r="BK6" s="35">
        <f t="shared" si="7"/>
        <v>802.49</v>
      </c>
      <c r="BL6" s="35">
        <f t="shared" si="7"/>
        <v>805.14</v>
      </c>
      <c r="BM6" s="35">
        <f t="shared" si="7"/>
        <v>730.93</v>
      </c>
      <c r="BN6" s="35">
        <f t="shared" si="7"/>
        <v>708.89</v>
      </c>
      <c r="BO6" s="35">
        <f t="shared" si="7"/>
        <v>730.52</v>
      </c>
      <c r="BP6" s="34" t="str">
        <f>IF(BP7="","",IF(BP7="-","【-】","【"&amp;SUBSTITUTE(TEXT(BP7,"#,##0.00"),"-","△")&amp;"】"))</f>
        <v>【705.21】</v>
      </c>
      <c r="BQ6" s="35">
        <f>IF(BQ7="",NA(),BQ7)</f>
        <v>98.96</v>
      </c>
      <c r="BR6" s="35">
        <f t="shared" ref="BR6:BZ6" si="8">IF(BR7="",NA(),BR7)</f>
        <v>99.11</v>
      </c>
      <c r="BS6" s="35">
        <f t="shared" si="8"/>
        <v>98.18</v>
      </c>
      <c r="BT6" s="35">
        <f t="shared" si="8"/>
        <v>93.23</v>
      </c>
      <c r="BU6" s="35">
        <f t="shared" si="8"/>
        <v>97.02</v>
      </c>
      <c r="BV6" s="35">
        <f t="shared" si="8"/>
        <v>103.18</v>
      </c>
      <c r="BW6" s="35">
        <f t="shared" si="8"/>
        <v>100.22</v>
      </c>
      <c r="BX6" s="35">
        <f t="shared" si="8"/>
        <v>98.09</v>
      </c>
      <c r="BY6" s="35">
        <f t="shared" si="8"/>
        <v>97.91</v>
      </c>
      <c r="BZ6" s="35">
        <f t="shared" si="8"/>
        <v>98.61</v>
      </c>
      <c r="CA6" s="34" t="str">
        <f>IF(CA7="","",IF(CA7="-","【-】","【"&amp;SUBSTITUTE(TEXT(CA7,"#,##0.00"),"-","△")&amp;"】"))</f>
        <v>【98.96】</v>
      </c>
      <c r="CB6" s="35">
        <f>IF(CB7="",NA(),CB7)</f>
        <v>108.46</v>
      </c>
      <c r="CC6" s="35">
        <f t="shared" ref="CC6:CK6" si="9">IF(CC7="",NA(),CC7)</f>
        <v>108.29</v>
      </c>
      <c r="CD6" s="35">
        <f t="shared" si="9"/>
        <v>109.05</v>
      </c>
      <c r="CE6" s="35">
        <f t="shared" si="9"/>
        <v>114.85</v>
      </c>
      <c r="CF6" s="35">
        <f t="shared" si="9"/>
        <v>107.68</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78.31</v>
      </c>
      <c r="CN6" s="35">
        <f t="shared" ref="CN6:CV6" si="10">IF(CN7="",NA(),CN7)</f>
        <v>75.540000000000006</v>
      </c>
      <c r="CO6" s="35">
        <f t="shared" si="10"/>
        <v>74.45</v>
      </c>
      <c r="CP6" s="35">
        <f t="shared" si="10"/>
        <v>74.069999999999993</v>
      </c>
      <c r="CQ6" s="35">
        <f t="shared" si="10"/>
        <v>75.709999999999994</v>
      </c>
      <c r="CR6" s="35">
        <f t="shared" si="10"/>
        <v>63.26</v>
      </c>
      <c r="CS6" s="35">
        <f t="shared" si="10"/>
        <v>61.54</v>
      </c>
      <c r="CT6" s="35">
        <f t="shared" si="10"/>
        <v>61.93</v>
      </c>
      <c r="CU6" s="35">
        <f t="shared" si="10"/>
        <v>61.32</v>
      </c>
      <c r="CV6" s="35">
        <f t="shared" si="10"/>
        <v>61.7</v>
      </c>
      <c r="CW6" s="34" t="str">
        <f>IF(CW7="","",IF(CW7="-","【-】","【"&amp;SUBSTITUTE(TEXT(CW7,"#,##0.00"),"-","△")&amp;"】"))</f>
        <v>【59.57】</v>
      </c>
      <c r="CX6" s="35">
        <f>IF(CX7="",NA(),CX7)</f>
        <v>98.07</v>
      </c>
      <c r="CY6" s="35">
        <f t="shared" ref="CY6:DG6" si="11">IF(CY7="",NA(),CY7)</f>
        <v>98.12</v>
      </c>
      <c r="CZ6" s="35">
        <f t="shared" si="11"/>
        <v>98.26</v>
      </c>
      <c r="DA6" s="35">
        <f t="shared" si="11"/>
        <v>98.28</v>
      </c>
      <c r="DB6" s="35">
        <f t="shared" si="11"/>
        <v>98.24</v>
      </c>
      <c r="DC6" s="35">
        <f t="shared" si="11"/>
        <v>94.07</v>
      </c>
      <c r="DD6" s="35">
        <f t="shared" si="11"/>
        <v>94.13</v>
      </c>
      <c r="DE6" s="35">
        <f t="shared" si="11"/>
        <v>94.45</v>
      </c>
      <c r="DF6" s="35">
        <f t="shared" si="11"/>
        <v>94.58</v>
      </c>
      <c r="DG6" s="35">
        <f t="shared" si="11"/>
        <v>94.56</v>
      </c>
      <c r="DH6" s="34" t="str">
        <f>IF(DH7="","",IF(DH7="-","【-】","【"&amp;SUBSTITUTE(TEXT(DH7,"#,##0.00"),"-","△")&amp;"】"))</f>
        <v>【95.57】</v>
      </c>
      <c r="DI6" s="35">
        <f>IF(DI7="",NA(),DI7)</f>
        <v>52.73</v>
      </c>
      <c r="DJ6" s="35">
        <f t="shared" ref="DJ6:DR6" si="12">IF(DJ7="",NA(),DJ7)</f>
        <v>53.91</v>
      </c>
      <c r="DK6" s="35">
        <f t="shared" si="12"/>
        <v>54.89</v>
      </c>
      <c r="DL6" s="35">
        <f t="shared" si="12"/>
        <v>55.95</v>
      </c>
      <c r="DM6" s="35">
        <f t="shared" si="12"/>
        <v>46.63</v>
      </c>
      <c r="DN6" s="35">
        <f t="shared" si="12"/>
        <v>28.95</v>
      </c>
      <c r="DO6" s="35">
        <f t="shared" si="12"/>
        <v>30.11</v>
      </c>
      <c r="DP6" s="35">
        <f t="shared" si="12"/>
        <v>30.45</v>
      </c>
      <c r="DQ6" s="35">
        <f t="shared" si="12"/>
        <v>31.01</v>
      </c>
      <c r="DR6" s="35">
        <f t="shared" si="12"/>
        <v>28.87</v>
      </c>
      <c r="DS6" s="34" t="str">
        <f>IF(DS7="","",IF(DS7="-","【-】","【"&amp;SUBSTITUTE(TEXT(DS7,"#,##0.00"),"-","△")&amp;"】"))</f>
        <v>【36.52】</v>
      </c>
      <c r="DT6" s="35">
        <f>IF(DT7="",NA(),DT7)</f>
        <v>3.91</v>
      </c>
      <c r="DU6" s="35">
        <f t="shared" ref="DU6:EC6" si="13">IF(DU7="",NA(),DU7)</f>
        <v>4.8099999999999996</v>
      </c>
      <c r="DV6" s="35">
        <f t="shared" si="13"/>
        <v>5.35</v>
      </c>
      <c r="DW6" s="35">
        <f t="shared" si="13"/>
        <v>5.26</v>
      </c>
      <c r="DX6" s="35">
        <f t="shared" si="13"/>
        <v>6.07</v>
      </c>
      <c r="DY6" s="35">
        <f t="shared" si="13"/>
        <v>4.07</v>
      </c>
      <c r="DZ6" s="35">
        <f t="shared" si="13"/>
        <v>4.54</v>
      </c>
      <c r="EA6" s="35">
        <f t="shared" si="13"/>
        <v>4.8499999999999996</v>
      </c>
      <c r="EB6" s="35">
        <f t="shared" si="13"/>
        <v>4.95</v>
      </c>
      <c r="EC6" s="35">
        <f t="shared" si="13"/>
        <v>5.64</v>
      </c>
      <c r="ED6" s="34" t="str">
        <f>IF(ED7="","",IF(ED7="-","【-】","【"&amp;SUBSTITUTE(TEXT(ED7,"#,##0.00"),"-","△")&amp;"】"))</f>
        <v>【5.72】</v>
      </c>
      <c r="EE6" s="35">
        <f>IF(EE7="",NA(),EE7)</f>
        <v>0.13</v>
      </c>
      <c r="EF6" s="35">
        <f t="shared" ref="EF6:EN6" si="14">IF(EF7="",NA(),EF7)</f>
        <v>0.19</v>
      </c>
      <c r="EG6" s="35">
        <f t="shared" si="14"/>
        <v>0.26</v>
      </c>
      <c r="EH6" s="35">
        <f t="shared" si="14"/>
        <v>0.27</v>
      </c>
      <c r="EI6" s="35">
        <f t="shared" si="14"/>
        <v>0.27</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462012</v>
      </c>
      <c r="D7" s="37">
        <v>46</v>
      </c>
      <c r="E7" s="37">
        <v>17</v>
      </c>
      <c r="F7" s="37">
        <v>1</v>
      </c>
      <c r="G7" s="37">
        <v>0</v>
      </c>
      <c r="H7" s="37" t="s">
        <v>96</v>
      </c>
      <c r="I7" s="37" t="s">
        <v>97</v>
      </c>
      <c r="J7" s="37" t="s">
        <v>98</v>
      </c>
      <c r="K7" s="37" t="s">
        <v>99</v>
      </c>
      <c r="L7" s="37" t="s">
        <v>100</v>
      </c>
      <c r="M7" s="37" t="s">
        <v>101</v>
      </c>
      <c r="N7" s="38" t="s">
        <v>102</v>
      </c>
      <c r="O7" s="38">
        <v>65.23</v>
      </c>
      <c r="P7" s="38">
        <v>78.55</v>
      </c>
      <c r="Q7" s="38">
        <v>88.7</v>
      </c>
      <c r="R7" s="38">
        <v>1837</v>
      </c>
      <c r="S7" s="38">
        <v>601546</v>
      </c>
      <c r="T7" s="38">
        <v>547.58000000000004</v>
      </c>
      <c r="U7" s="38">
        <v>1098.55</v>
      </c>
      <c r="V7" s="38">
        <v>471600</v>
      </c>
      <c r="W7" s="38">
        <v>70.87</v>
      </c>
      <c r="X7" s="38">
        <v>6654.44</v>
      </c>
      <c r="Y7" s="38">
        <v>108.15</v>
      </c>
      <c r="Z7" s="38">
        <v>107.65</v>
      </c>
      <c r="AA7" s="38">
        <v>107.23</v>
      </c>
      <c r="AB7" s="38">
        <v>103.38</v>
      </c>
      <c r="AC7" s="38">
        <v>106.42</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234.17</v>
      </c>
      <c r="AV7" s="38">
        <v>249.96</v>
      </c>
      <c r="AW7" s="38">
        <v>234.34</v>
      </c>
      <c r="AX7" s="38">
        <v>265.37</v>
      </c>
      <c r="AY7" s="38">
        <v>173.91</v>
      </c>
      <c r="AZ7" s="38">
        <v>54.03</v>
      </c>
      <c r="BA7" s="38">
        <v>65.83</v>
      </c>
      <c r="BB7" s="38">
        <v>72.22</v>
      </c>
      <c r="BC7" s="38">
        <v>73.02</v>
      </c>
      <c r="BD7" s="38">
        <v>72.930000000000007</v>
      </c>
      <c r="BE7" s="38">
        <v>67.52</v>
      </c>
      <c r="BF7" s="38">
        <v>447.99</v>
      </c>
      <c r="BG7" s="38">
        <v>442.42</v>
      </c>
      <c r="BH7" s="38">
        <v>448.19</v>
      </c>
      <c r="BI7" s="38">
        <v>451.24</v>
      </c>
      <c r="BJ7" s="38">
        <v>456.64</v>
      </c>
      <c r="BK7" s="38">
        <v>802.49</v>
      </c>
      <c r="BL7" s="38">
        <v>805.14</v>
      </c>
      <c r="BM7" s="38">
        <v>730.93</v>
      </c>
      <c r="BN7" s="38">
        <v>708.89</v>
      </c>
      <c r="BO7" s="38">
        <v>730.52</v>
      </c>
      <c r="BP7" s="38">
        <v>705.21</v>
      </c>
      <c r="BQ7" s="38">
        <v>98.96</v>
      </c>
      <c r="BR7" s="38">
        <v>99.11</v>
      </c>
      <c r="BS7" s="38">
        <v>98.18</v>
      </c>
      <c r="BT7" s="38">
        <v>93.23</v>
      </c>
      <c r="BU7" s="38">
        <v>97.02</v>
      </c>
      <c r="BV7" s="38">
        <v>103.18</v>
      </c>
      <c r="BW7" s="38">
        <v>100.22</v>
      </c>
      <c r="BX7" s="38">
        <v>98.09</v>
      </c>
      <c r="BY7" s="38">
        <v>97.91</v>
      </c>
      <c r="BZ7" s="38">
        <v>98.61</v>
      </c>
      <c r="CA7" s="38">
        <v>98.96</v>
      </c>
      <c r="CB7" s="38">
        <v>108.46</v>
      </c>
      <c r="CC7" s="38">
        <v>108.29</v>
      </c>
      <c r="CD7" s="38">
        <v>109.05</v>
      </c>
      <c r="CE7" s="38">
        <v>114.85</v>
      </c>
      <c r="CF7" s="38">
        <v>107.68</v>
      </c>
      <c r="CG7" s="38">
        <v>141.11000000000001</v>
      </c>
      <c r="CH7" s="38">
        <v>144.79</v>
      </c>
      <c r="CI7" s="38">
        <v>146.08000000000001</v>
      </c>
      <c r="CJ7" s="38">
        <v>144.11000000000001</v>
      </c>
      <c r="CK7" s="38">
        <v>141.24</v>
      </c>
      <c r="CL7" s="38">
        <v>134.52000000000001</v>
      </c>
      <c r="CM7" s="38">
        <v>78.31</v>
      </c>
      <c r="CN7" s="38">
        <v>75.540000000000006</v>
      </c>
      <c r="CO7" s="38">
        <v>74.45</v>
      </c>
      <c r="CP7" s="38">
        <v>74.069999999999993</v>
      </c>
      <c r="CQ7" s="38">
        <v>75.709999999999994</v>
      </c>
      <c r="CR7" s="38">
        <v>63.26</v>
      </c>
      <c r="CS7" s="38">
        <v>61.54</v>
      </c>
      <c r="CT7" s="38">
        <v>61.93</v>
      </c>
      <c r="CU7" s="38">
        <v>61.32</v>
      </c>
      <c r="CV7" s="38">
        <v>61.7</v>
      </c>
      <c r="CW7" s="38">
        <v>59.57</v>
      </c>
      <c r="CX7" s="38">
        <v>98.07</v>
      </c>
      <c r="CY7" s="38">
        <v>98.12</v>
      </c>
      <c r="CZ7" s="38">
        <v>98.26</v>
      </c>
      <c r="DA7" s="38">
        <v>98.28</v>
      </c>
      <c r="DB7" s="38">
        <v>98.24</v>
      </c>
      <c r="DC7" s="38">
        <v>94.07</v>
      </c>
      <c r="DD7" s="38">
        <v>94.13</v>
      </c>
      <c r="DE7" s="38">
        <v>94.45</v>
      </c>
      <c r="DF7" s="38">
        <v>94.58</v>
      </c>
      <c r="DG7" s="38">
        <v>94.56</v>
      </c>
      <c r="DH7" s="38">
        <v>95.57</v>
      </c>
      <c r="DI7" s="38">
        <v>52.73</v>
      </c>
      <c r="DJ7" s="38">
        <v>53.91</v>
      </c>
      <c r="DK7" s="38">
        <v>54.89</v>
      </c>
      <c r="DL7" s="38">
        <v>55.95</v>
      </c>
      <c r="DM7" s="38">
        <v>46.63</v>
      </c>
      <c r="DN7" s="38">
        <v>28.95</v>
      </c>
      <c r="DO7" s="38">
        <v>30.11</v>
      </c>
      <c r="DP7" s="38">
        <v>30.45</v>
      </c>
      <c r="DQ7" s="38">
        <v>31.01</v>
      </c>
      <c r="DR7" s="38">
        <v>28.87</v>
      </c>
      <c r="DS7" s="38">
        <v>36.520000000000003</v>
      </c>
      <c r="DT7" s="38">
        <v>3.91</v>
      </c>
      <c r="DU7" s="38">
        <v>4.8099999999999996</v>
      </c>
      <c r="DV7" s="38">
        <v>5.35</v>
      </c>
      <c r="DW7" s="38">
        <v>5.26</v>
      </c>
      <c r="DX7" s="38">
        <v>6.07</v>
      </c>
      <c r="DY7" s="38">
        <v>4.07</v>
      </c>
      <c r="DZ7" s="38">
        <v>4.54</v>
      </c>
      <c r="EA7" s="38">
        <v>4.8499999999999996</v>
      </c>
      <c r="EB7" s="38">
        <v>4.95</v>
      </c>
      <c r="EC7" s="38">
        <v>5.64</v>
      </c>
      <c r="ED7" s="38">
        <v>5.72</v>
      </c>
      <c r="EE7" s="38">
        <v>0.13</v>
      </c>
      <c r="EF7" s="38">
        <v>0.19</v>
      </c>
      <c r="EG7" s="38">
        <v>0.26</v>
      </c>
      <c r="EH7" s="38">
        <v>0.27</v>
      </c>
      <c r="EI7" s="38">
        <v>0.27</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2022-01-17T23:05:30Z</cp:lastPrinted>
  <dcterms:created xsi:type="dcterms:W3CDTF">2021-12-03T07:19:53Z</dcterms:created>
  <dcterms:modified xsi:type="dcterms:W3CDTF">2022-01-17T23:06:05Z</dcterms:modified>
  <cp:category/>
</cp:coreProperties>
</file>