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2_鹿屋市【済】\"/>
    </mc:Choice>
  </mc:AlternateContent>
  <workbookProtection workbookAlgorithmName="SHA-512" workbookHashValue="CJBtlStDis1gwWFilo4guyGPGqfkFSJHfgQQFpE0cTrlfMWpVGgnQ2aG4fcmw5atZvKm7iIbNTiWuvhn5w4L9A==" workbookSaltValue="FWZPaRUly0JO6n56Kd6diw=="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<sst xmlns="http://schemas.openxmlformats.org/spreadsheetml/2006/main" count="228" uniqueCount="113">
  <si>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</si>
  <si>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</si>
  <si>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</si>
  <si>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</si>
  <si>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</si>
  <si>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</si>
  <si>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</si>
  <si>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</si>
  <si>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</si>
  <si>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</si>
  <si>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</si>
  <si>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</si>
  <si>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</si>
  <si>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</si>
  <si>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</si>
  <si>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</si>
  <si>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</si>
  <si>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</si>
  <si>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</si>
  <si>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</si>
  <si>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</si>
  <si>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</si>
  <si>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</si>
  <si>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</si>
  <si>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</si>
  <si>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</si>
  <si>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</si>
  <si>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</si>
  <si>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</si>
  <si>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</si>
  <si>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</si>
  <si>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</si>
  <si>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</si>
  <si>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</si>
  <si>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</si>
  <si>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</si>
  <si>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</si>
  <si>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</si>
  <si>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</si>
  <si>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</si>
  <si>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</si>
  <si>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</si>
  <si>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</si>
  <si>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</si>
  <si>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</si>
  <si>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</si>
  <si>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</si>
  <si>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</si>
  <si>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</si>
  <si>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</si>
  <si>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</si>
  <si>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</si>
  <si>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</si>
  <si>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</si>
  <si>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</si>
  <si>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</si>
  <si>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</si>
  <si>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</si>
  <si>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</si>
  <si>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</si>
  <si>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</si>
  <si>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</si>
  <si>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</si>
  <si>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</si>
  <si>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</si>
  <si>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</si>
  <si>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</si>
  <si>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</si>
  <si>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</si>
  <si>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</si>
  <si>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</si>
  <si>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</si>
  <si>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</si>
  <si>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</si>
  <si>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</si>
  <si>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</si>
  <si>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</si>
  <si>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</si>
  <si>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</si>
  <si>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</si>
  <si>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</si>
  <si>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</si>
  <si>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</si>
  <si>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</si>
  <si>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</si>
  <si>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</si>
  <si>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</si>
  <si>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</si>
  <si>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</si>
  <si>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</si>
  <si>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</si>
  <si>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</si>
  <si>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</si>
  <si>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</si>
  <si>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</si>
  <si>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</si>
  <si>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</si>
  <si>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</si>
  <si>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</si>
  <si>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</si>
  <si>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</si>
  <si>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</si>
  <si>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</si>
  <si>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</si>
  <si>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</si>
  <si>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</si>
  <si>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</si>
  <si>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</si>
  <si>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</si>
  <si>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</si>
  <si>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管路経年化率」が対前年度比で上昇し、「企業債残高対給水収益比率」が低い水準で「経常収支比率」が高い水準で推移していることは、必要な更新投資が進まない中で健全性を維持している状況にあると考えられる。
このような中で、将来見込まれる人口減少による給水収益の減少や更新費用の増大に対応するため、策定済の水道事業ビジョンにおける経営戦略（投資・財政計画）を踏まえ、計画的かつ効率的に老朽化した施設及び管路の更新に取り組むとともに、令和２年度策定した水道事業施設規模適正化計画に基づき、中長期的な視点での施設統廃合による配水区画の再編等を検討しているところである。</t>
    <phoneticPr fontId="4"/>
  </si>
  <si>
    <t>①有形固定資産減価償却率
　類似団体平均値と同様、高い数値で推移しているため、老朽化が進行している状況は変わらない。
②管路経年化率
　管路全体に占める法定耐用年数を経過している管路が、類似団体平均値と同様、年々上昇傾向にあり、老朽化が進行している状況にある。
③管路更新率
　類似団体平均値より低い水準で推移しており管路更新が進んでいない状況であるが、策定済のアセットマネジメント及び水道事業ビジョンに基づいて、一定程度の事業量を確保しつつ計画的な更新を実施していく必要がある。</t>
    <phoneticPr fontId="4"/>
  </si>
  <si>
    <t>①経常収支比率
　事業の主な財源となる給水収益については、新型コロナウイルス感染症の影響により使用水量が増加したものの、基本料金免除措置の実施に伴い減少となった。今後においても給水収益の減少が見込まれることから、現在の水準を維持するためにも更なる経常費用や施設統廃合等による維持管理経費の削減を図る必要がある。
②累積欠損金比率
  累積欠損金はなし。
③流動比率
　類似団体の平均値よりも高い水準で推移しており、短期的な債務に対し、支払能力は十分あると言える。
④企業債残高対給水収益比率
　類似団体の平均値より低い水準で推移している。その要因としては、大規模な施設更新がなかったことなどにより、資金残が年々増加し財源に余裕があったため、直近の７年間は企業債借入を行う必要がなかったこと等が考えられる。
⑤料金回収率
　類似団体の平均値よりも高い水準で推移しているが、人口減少等により今後も水需要の減少が見込まれることから、引き続き経費削減に努めていく必要がある。
⑥給水原価
　類似団体の平均値よりも低い水準で推移しているが、今後も水需要の減少が見込まれることから、引き続き経費削減等により、同原価の抑制に努めていく必要がある。
⑦施設利用率
　類似団体の平均値よりも高い水準で推移しており、概ね適正な施設規模といえるが、今後においては施設の統廃合や配水系統の見直し等による維持管理経費の削減を図り、効率的な経営を検討する必要がある。
⑧有収率
　類似団体の平均値よりも低い水準で推移している。その原因である不明水量が前年度と比較して減少しているが、総配水量の約２割を占めていることから、その要因と推測される特定できない漏水量を減らすため,年次的計画に基づく漏水調査を実施し、対応策を図っているところである。
　</t>
    <rPh sb="120" eb="121">
      <t>サラ</t>
    </rPh>
    <rPh sb="123" eb="125">
      <t>ケイジョウ</t>
    </rPh>
    <rPh sb="125" eb="127">
      <t>ヒヨウ</t>
    </rPh>
    <rPh sb="167" eb="169">
      <t>ルイセキ</t>
    </rPh>
    <rPh sb="169" eb="172">
      <t>ケッソンキン</t>
    </rPh>
    <rPh sb="200" eb="202">
      <t>ルイセキ</t>
    </rPh>
    <rPh sb="202" eb="204">
      <t>ケッソン</t>
    </rPh>
    <rPh sb="204" eb="205">
      <t>キン</t>
    </rPh>
    <rPh sb="205" eb="207">
      <t>ヒリツ</t>
    </rPh>
    <rPh sb="209" eb="211">
      <t>ルイセキ</t>
    </rPh>
    <rPh sb="211" eb="213">
      <t>ケッソン</t>
    </rPh>
    <rPh sb="213" eb="214">
      <t>キン</t>
    </rPh>
    <rPh sb="354" eb="356">
      <t>ヨユウ</t>
    </rPh>
    <rPh sb="386" eb="387">
      <t>トウ</t>
    </rPh>
    <rPh sb="388" eb="389">
      <t>カンガ</t>
    </rPh>
    <rPh sb="491" eb="493">
      <t>サクゲン</t>
    </rPh>
    <rPh sb="596" eb="598">
      <t>サクゲン</t>
    </rPh>
    <rPh sb="627" eb="628">
      <t>トウ</t>
    </rPh>
    <rPh sb="631" eb="633">
      <t>イジ</t>
    </rPh>
    <rPh sb="633" eb="635">
      <t>カンリ</t>
    </rPh>
    <rPh sb="635" eb="637">
      <t>ケイヒ</t>
    </rPh>
    <rPh sb="638" eb="640">
      <t>シュクゲン</t>
    </rPh>
    <rPh sb="641" eb="642">
      <t>ハカ</t>
    </rPh>
    <rPh sb="682" eb="683">
      <t>ヤク</t>
    </rPh>
    <rPh sb="694" eb="696">
      <t>ゲンイン</t>
    </rPh>
    <rPh sb="699" eb="701">
      <t>フメイ</t>
    </rPh>
    <rPh sb="701" eb="703">
      <t>スイリョウ</t>
    </rPh>
    <rPh sb="704" eb="707">
      <t>ゼンネンド</t>
    </rPh>
    <rPh sb="708" eb="710">
      <t>ヒカク</t>
    </rPh>
    <rPh sb="712" eb="714">
      <t>ゲンショウ</t>
    </rPh>
    <rPh sb="720" eb="721">
      <t>ソウ</t>
    </rPh>
    <rPh sb="721" eb="723">
      <t>ハイスイ</t>
    </rPh>
    <rPh sb="723" eb="724">
      <t>リョウ</t>
    </rPh>
    <rPh sb="726" eb="727">
      <t>ワリ</t>
    </rPh>
    <rPh sb="728" eb="729">
      <t>シ</t>
    </rPh>
    <rPh sb="740" eb="742">
      <t>ヨウイン</t>
    </rPh>
    <rPh sb="743" eb="745">
      <t>スイソク</t>
    </rPh>
    <rPh sb="748" eb="750">
      <t>トクテイ</t>
    </rPh>
    <rPh sb="754" eb="756">
      <t>ロウスイ</t>
    </rPh>
    <rPh sb="756" eb="757">
      <t>リョウヘネンジテキケイカクモトロウスイチョウサジッシタイオウサクハカ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</si>
</sst>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0.28999999999999998</c:v>
                </c:pt>
                <c:pt idx="2">
                  <c:v>0.33</c:v>
                </c:pt>
                <c:pt idx="3">
                  <c:v>0.32</c:v>
                </c:pt>
                <c:pt idx="4">
                  <c:v>0.33</c:v>
                </c:pt>
              </c:numCache>
            </c:numRef>
          </c:val>
          <c:extLst>
            <c:ext xmlns:c16="http://schemas.microsoft.com/office/drawing/2014/chart" uri="{C3380CC4-5D6E-409C-BE32-E72D297353CC}">
              <c16:uniqueId val="{00000000-938D-45E6-A108-E886DC89E9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38D-45E6-A108-E886DC89E9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75.36</c:v>
                </c:pt>
                <c:pt idx="1">
                  <c:v>77.3</c:v>
                </c:pt>
                <c:pt idx="2">
                  <c:v>79.16</c:v>
                </c:pt>
                <c:pt idx="3">
                  <c:v>77.77</c:v>
                </c:pt>
                <c:pt idx="4">
                  <c:v>79.91</c:v>
                </c:pt>
              </c:numCache>
            </c:numRef>
          </c:val>
          <c:extLst>
            <c:ext xmlns:c16="http://schemas.microsoft.com/office/drawing/2014/chart" uri="{C3380CC4-5D6E-409C-BE32-E72D297353CC}">
              <c16:uniqueId val="{00000000-47D0-4D8D-ABCE-1E2D2FFBE5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7D0-4D8D-ABCE-1E2D2FFBE5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86.5</c:v>
                </c:pt>
                <c:pt idx="1">
                  <c:v>81.09</c:v>
                </c:pt>
                <c:pt idx="2">
                  <c:v>79.58</c:v>
                </c:pt>
                <c:pt idx="3">
                  <c:v>81.180000000000007</c:v>
                </c:pt>
                <c:pt idx="4">
                  <c:v>81.150000000000006</c:v>
                </c:pt>
              </c:numCache>
            </c:numRef>
          </c:val>
          <c:extLst>
            <c:ext xmlns:c16="http://schemas.microsoft.com/office/drawing/2014/chart" uri="{C3380CC4-5D6E-409C-BE32-E72D297353CC}">
              <c16:uniqueId val="{00000000-3EA2-4E3B-A4EB-BA76CB8894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EA2-4E3B-A4EB-BA76CB8894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128.94999999999999</c:v>
                </c:pt>
                <c:pt idx="1">
                  <c:v>124.5</c:v>
                </c:pt>
                <c:pt idx="2">
                  <c:v>125.98</c:v>
                </c:pt>
                <c:pt idx="3">
                  <c:v>121.74</c:v>
                </c:pt>
                <c:pt idx="4">
                  <c:v>121.22</c:v>
                </c:pt>
              </c:numCache>
            </c:numRef>
          </c:val>
          <c:extLst>
            <c:ext xmlns:c16="http://schemas.microsoft.com/office/drawing/2014/chart" uri="{C3380CC4-5D6E-409C-BE32-E72D297353CC}">
              <c16:uniqueId val="{00000000-CBDC-4EA6-BA18-B3678A2225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BDC-4EA6-BA18-B3678A2225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50.41</c:v>
                </c:pt>
                <c:pt idx="1">
                  <c:v>50.18</c:v>
                </c:pt>
                <c:pt idx="2">
                  <c:v>51.7</c:v>
                </c:pt>
                <c:pt idx="3">
                  <c:v>52.96</c:v>
                </c:pt>
                <c:pt idx="4">
                  <c:v>53.8</c:v>
                </c:pt>
              </c:numCache>
            </c:numRef>
          </c:val>
          <c:extLst>
            <c:ext xmlns:c16="http://schemas.microsoft.com/office/drawing/2014/chart" uri="{C3380CC4-5D6E-409C-BE32-E72D297353CC}">
              <c16:uniqueId val="{00000000-2446-4C49-A498-37C35B5471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446-4C49-A498-37C35B5471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15.46</c:v>
                </c:pt>
                <c:pt idx="1">
                  <c:v>18.239999999999998</c:v>
                </c:pt>
                <c:pt idx="2">
                  <c:v>22.63</c:v>
                </c:pt>
                <c:pt idx="3">
                  <c:v>25.31</c:v>
                </c:pt>
                <c:pt idx="4">
                  <c:v>26.33</c:v>
                </c:pt>
              </c:numCache>
            </c:numRef>
          </c:val>
          <c:extLst>
            <c:ext xmlns:c16="http://schemas.microsoft.com/office/drawing/2014/chart" uri="{C3380CC4-5D6E-409C-BE32-E72D297353CC}">
              <c16:uniqueId val="{00000000-5876-487D-B68B-BC95B61189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876-487D-B68B-BC95B61189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1-4F8F-940A-95FE027060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FF1-4F8F-940A-95FE027060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922.52</c:v>
                </c:pt>
                <c:pt idx="1">
                  <c:v>953.09</c:v>
                </c:pt>
                <c:pt idx="2">
                  <c:v>1242.95</c:v>
                </c:pt>
                <c:pt idx="3">
                  <c:v>1363.03</c:v>
                </c:pt>
                <c:pt idx="4">
                  <c:v>1351.48</c:v>
                </c:pt>
              </c:numCache>
            </c:numRef>
          </c:val>
          <c:extLst>
            <c:ext xmlns:c16="http://schemas.microsoft.com/office/drawing/2014/chart" uri="{C3380CC4-5D6E-409C-BE32-E72D297353CC}">
              <c16:uniqueId val="{00000000-1A2D-4BA0-8912-4D06D05AC2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A2D-4BA0-8912-4D06D05AC2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162.16</c:v>
                </c:pt>
                <c:pt idx="1">
                  <c:v>174.34</c:v>
                </c:pt>
                <c:pt idx="2">
                  <c:v>164.01</c:v>
                </c:pt>
                <c:pt idx="3">
                  <c:v>153.81</c:v>
                </c:pt>
                <c:pt idx="4">
                  <c:v>150.88999999999999</c:v>
                </c:pt>
              </c:numCache>
            </c:numRef>
          </c:val>
          <c:extLst>
            <c:ext xmlns:c16="http://schemas.microsoft.com/office/drawing/2014/chart" uri="{C3380CC4-5D6E-409C-BE32-E72D297353CC}">
              <c16:uniqueId val="{00000000-EB17-42B5-BDE0-9B1FFF2D4E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B17-42B5-BDE0-9B1FFF2D4E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124.62</c:v>
                </c:pt>
                <c:pt idx="1">
                  <c:v>120.95</c:v>
                </c:pt>
                <c:pt idx="2">
                  <c:v>117.68</c:v>
                </c:pt>
                <c:pt idx="3">
                  <c:v>115.99</c:v>
                </c:pt>
                <c:pt idx="4">
                  <c:v>104.36</c:v>
                </c:pt>
              </c:numCache>
            </c:numRef>
          </c:val>
          <c:extLst>
            <c:ext xmlns:c16="http://schemas.microsoft.com/office/drawing/2014/chart" uri="{C3380CC4-5D6E-409C-BE32-E72D297353CC}">
              <c16:uniqueId val="{00000000-3003-4119-8652-4578DDCA41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003-4119-8652-4578DDCA41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118.47</c:v>
                </c:pt>
                <c:pt idx="1">
                  <c:v>122.52</c:v>
                </c:pt>
                <c:pt idx="2">
                  <c:v>126.02</c:v>
                </c:pt>
                <c:pt idx="3">
                  <c:v>127.79</c:v>
                </c:pt>
                <c:pt idx="4">
                  <c:v>132.38</c:v>
                </c:pt>
              </c:numCache>
            </c:numRef>
          </c:val>
          <c:extLst>
            <c:ext xmlns:c16="http://schemas.microsoft.com/office/drawing/2014/chart" uri="{C3380CC4-5D6E-409C-BE32-E72D297353CC}">
              <c16:uniqueId val="{00000000-4AF7-4CE5-AADD-CA708EB202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AF7-4CE5-AADD-CA708EB202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鹿屋市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102200</v>
      </c>
      <c r="AM8" s="61"/>
      <c r="AN8" s="61"/>
      <c r="AO8" s="61"/>
      <c r="AP8" s="61"/>
      <c r="AQ8" s="61"/>
      <c r="AR8" s="61"/>
      <c r="AS8" s="61"/>
      <c r="AT8" s="52">
        <f>データ!$S$6</f>
        <v>448.15</v>
      </c>
      <c r="AU8" s="53"/>
      <c r="AV8" s="53"/>
      <c r="AW8" s="53"/>
      <c r="AX8" s="53"/>
      <c r="AY8" s="53"/>
      <c r="AZ8" s="53"/>
      <c r="BA8" s="53"/>
      <c r="BB8" s="54">
        <f>データ!$T$6</f>
        <v>228.05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84.38</v>
      </c>
      <c r="J10" s="53"/>
      <c r="K10" s="53"/>
      <c r="L10" s="53"/>
      <c r="M10" s="53"/>
      <c r="N10" s="53"/>
      <c r="O10" s="64"/>
      <c r="P10" s="54">
        <f>データ!$P$6</f>
        <v>95.53</v>
      </c>
      <c r="Q10" s="54"/>
      <c r="R10" s="54"/>
      <c r="S10" s="54"/>
      <c r="T10" s="54"/>
      <c r="U10" s="54"/>
      <c r="V10" s="54"/>
      <c r="W10" s="61">
        <f>データ!$Q$6</f>
        <v>2805</v>
      </c>
      <c r="X10" s="61"/>
      <c r="Y10" s="61"/>
      <c r="Z10" s="61"/>
      <c r="AA10" s="61"/>
      <c r="AB10" s="61"/>
      <c r="AC10" s="61"/>
      <c r="AD10" s="2"/>
      <c r="AE10" s="2"/>
      <c r="AF10" s="2"/>
      <c r="AG10" s="2"/>
      <c r="AH10" s="4"/>
      <c r="AI10" s="4"/>
      <c r="AJ10" s="4"/>
      <c r="AK10" s="4"/>
      <c r="AL10" s="61">
        <f>データ!$U$6</f>
        <v>96658</v>
      </c>
      <c r="AM10" s="61"/>
      <c r="AN10" s="61"/>
      <c r="AO10" s="61"/>
      <c r="AP10" s="61"/>
      <c r="AQ10" s="61"/>
      <c r="AR10" s="61"/>
      <c r="AS10" s="61"/>
      <c r="AT10" s="52">
        <f>データ!$V$6</f>
        <v>238.59</v>
      </c>
      <c r="AU10" s="53"/>
      <c r="AV10" s="53"/>
      <c r="AW10" s="53"/>
      <c r="AX10" s="53"/>
      <c r="AY10" s="53"/>
      <c r="AZ10" s="53"/>
      <c r="BA10" s="53"/>
      <c r="BB10" s="54">
        <f>データ!$W$6</f>
        <v>405.12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JqIUxCUytNBseIpei1C29gzjPFD411ymj5Cc9x+jE57/OhEgi6075Ktdee2jeIq5BS668rn1zPK9W+Y4ORBCw==" saltValue="8fIq6pTdr+MvS5II5a4h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462039</v>
      </c>
      <c r="D6" s="34">
        <f t="shared" si="3"/>
        <v>46</v>
      </c>
      <c r="E6" s="34">
        <f t="shared" si="3"/>
        <v>1</v>
      </c>
      <c r="F6" s="34">
        <f t="shared" si="3"/>
        <v>0</v>
      </c>
      <c r="G6" s="34">
        <f t="shared" si="3"/>
        <v>1</v>
      </c>
      <c r="H6" s="34" t="str">
        <f t="shared" si="3"/>
        <v>鹿児島県　鹿屋市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84.38</v>
      </c>
      <c r="P6" s="35">
        <f t="shared" si="3"/>
        <v>95.53</v>
      </c>
      <c r="Q6" s="35">
        <f t="shared" si="3"/>
        <v>2805</v>
      </c>
      <c r="R6" s="35">
        <f t="shared" si="3"/>
        <v>102200</v>
      </c>
      <c r="S6" s="35">
        <f t="shared" si="3"/>
        <v>448.15</v>
      </c>
      <c r="T6" s="35">
        <f t="shared" si="3"/>
        <v>228.05</v>
      </c>
      <c r="U6" s="35">
        <f t="shared" si="3"/>
        <v>96658</v>
      </c>
      <c r="V6" s="35">
        <f t="shared" si="3"/>
        <v>238.59</v>
      </c>
      <c r="W6" s="35">
        <f t="shared" si="3"/>
        <v>405.12</v>
      </c>
      <c r="X6" s="36">
        <f>IF(X7="",NA(),X7)</f>
        <v>128.94999999999999</v>
      </c>
      <c r="Y6" s="36">
        <f t="shared" ref="Y6:AG6" si="4">IF(Y7="",NA(),Y7)</f>
        <v>124.5</v>
      </c>
      <c r="Z6" s="36">
        <f t="shared" si="4"/>
        <v>125.98</v>
      </c>
      <c r="AA6" s="36">
        <f t="shared" si="4"/>
        <v>121.74</v>
      </c>
      <c r="AB6" s="36">
        <f t="shared" si="4"/>
        <v>121.22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922.52</v>
      </c>
      <c r="AU6" s="36">
        <f t="shared" ref="AU6:BC6" si="6">IF(AU7="",NA(),AU7)</f>
        <v>953.09</v>
      </c>
      <c r="AV6" s="36">
        <f t="shared" si="6"/>
        <v>1242.95</v>
      </c>
      <c r="AW6" s="36">
        <f t="shared" si="6"/>
        <v>1363.03</v>
      </c>
      <c r="AX6" s="36">
        <f t="shared" si="6"/>
        <v>1351.48</v>
      </c>
      <c r="AY6" s="36">
        <f t="shared" si="6"/>
        <v>357.82</v>
      </c>
      <c r="AZ6" s="36">
        <f t="shared" si="6"/>
        <v>355.5</v>
      </c>
      <c r="BA6" s="36">
        <f t="shared" si="6"/>
        <v>349.83</v>
      </c>
      <c r="BB6" s="36">
        <f t="shared" si="6"/>
        <v>360.86</v>
      </c>
      <c r="BC6" s="36">
        <f t="shared" si="6"/>
        <v>350.79</v>
      </c>
      <c r="BD6" s="35" t="str">
        <f>IF(BD7="","",IF(BD7="-","【-】","【"&amp;SUBSTITUTE(TEXT(BD7,"#,##0.00"),"-","△")&amp;"】"))</f>
        <v>【260.31】</v>
      </c>
      <c r="BE6" s="36">
        <f>IF(BE7="",NA(),BE7)</f>
        <v>162.16</v>
      </c>
      <c r="BF6" s="36">
        <f t="shared" ref="BF6:BN6" si="7">IF(BF7="",NA(),BF7)</f>
        <v>174.34</v>
      </c>
      <c r="BG6" s="36">
        <f t="shared" si="7"/>
        <v>164.01</v>
      </c>
      <c r="BH6" s="36">
        <f t="shared" si="7"/>
        <v>153.81</v>
      </c>
      <c r="BI6" s="36">
        <f t="shared" si="7"/>
        <v>150.88999999999999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124.62</v>
      </c>
      <c r="BQ6" s="36">
        <f t="shared" ref="BQ6:BY6" si="8">IF(BQ7="",NA(),BQ7)</f>
        <v>120.95</v>
      </c>
      <c r="BR6" s="36">
        <f t="shared" si="8"/>
        <v>117.68</v>
      </c>
      <c r="BS6" s="36">
        <f t="shared" si="8"/>
        <v>115.99</v>
      </c>
      <c r="BT6" s="36">
        <f t="shared" si="8"/>
        <v>104.36</v>
      </c>
      <c r="BU6" s="36">
        <f t="shared" si="8"/>
        <v>106.01</v>
      </c>
      <c r="BV6" s="36">
        <f t="shared" si="8"/>
        <v>104.57</v>
      </c>
      <c r="BW6" s="36">
        <f t="shared" si="8"/>
        <v>103.54</v>
      </c>
      <c r="BX6" s="36">
        <f t="shared" si="8"/>
        <v>103.32</v>
      </c>
      <c r="BY6" s="36">
        <f t="shared" si="8"/>
        <v>100.85</v>
      </c>
      <c r="BZ6" s="35" t="str">
        <f>IF(BZ7="","",IF(BZ7="-","【-】","【"&amp;SUBSTITUTE(TEXT(BZ7,"#,##0.00"),"-","△")&amp;"】"))</f>
        <v>【100.05】</v>
      </c>
      <c r="CA6" s="36">
        <f>IF(CA7="",NA(),CA7)</f>
        <v>118.47</v>
      </c>
      <c r="CB6" s="36">
        <f t="shared" ref="CB6:CJ6" si="9">IF(CB7="",NA(),CB7)</f>
        <v>122.52</v>
      </c>
      <c r="CC6" s="36">
        <f t="shared" si="9"/>
        <v>126.02</v>
      </c>
      <c r="CD6" s="36">
        <f t="shared" si="9"/>
        <v>127.79</v>
      </c>
      <c r="CE6" s="36">
        <f t="shared" si="9"/>
        <v>132.38</v>
      </c>
      <c r="CF6" s="36">
        <f t="shared" si="9"/>
        <v>162.24</v>
      </c>
      <c r="CG6" s="36">
        <f t="shared" si="9"/>
        <v>165.47</v>
      </c>
      <c r="CH6" s="36">
        <f t="shared" si="9"/>
        <v>167.46</v>
      </c>
      <c r="CI6" s="36">
        <f t="shared" si="9"/>
        <v>168.56</v>
      </c>
      <c r="CJ6" s="36">
        <f t="shared" si="9"/>
        <v>167.1</v>
      </c>
      <c r="CK6" s="35" t="str">
        <f>IF(CK7="","",IF(CK7="-","【-】","【"&amp;SUBSTITUTE(TEXT(CK7,"#,##0.00"),"-","△")&amp;"】"))</f>
        <v>【166.40】</v>
      </c>
      <c r="CL6" s="36">
        <f>IF(CL7="",NA(),CL7)</f>
        <v>75.36</v>
      </c>
      <c r="CM6" s="36">
        <f t="shared" ref="CM6:CU6" si="10">IF(CM7="",NA(),CM7)</f>
        <v>77.3</v>
      </c>
      <c r="CN6" s="36">
        <f t="shared" si="10"/>
        <v>79.16</v>
      </c>
      <c r="CO6" s="36">
        <f t="shared" si="10"/>
        <v>77.77</v>
      </c>
      <c r="CP6" s="36">
        <f t="shared" si="10"/>
        <v>79.91</v>
      </c>
      <c r="CQ6" s="36">
        <f t="shared" si="10"/>
        <v>59.11</v>
      </c>
      <c r="CR6" s="36">
        <f t="shared" si="10"/>
        <v>59.74</v>
      </c>
      <c r="CS6" s="36">
        <f t="shared" si="10"/>
        <v>59.46</v>
      </c>
      <c r="CT6" s="36">
        <f t="shared" si="10"/>
        <v>59.51</v>
      </c>
      <c r="CU6" s="36">
        <f t="shared" si="10"/>
        <v>59.91</v>
      </c>
      <c r="CV6" s="35" t="str">
        <f>IF(CV7="","",IF(CV7="-","【-】","【"&amp;SUBSTITUTE(TEXT(CV7,"#,##0.00"),"-","△")&amp;"】"))</f>
        <v>【60.69】</v>
      </c>
      <c r="CW6" s="36">
        <f>IF(CW7="",NA(),CW7)</f>
        <v>86.5</v>
      </c>
      <c r="CX6" s="36">
        <f t="shared" ref="CX6:DF6" si="11">IF(CX7="",NA(),CX7)</f>
        <v>81.09</v>
      </c>
      <c r="CY6" s="36">
        <f t="shared" si="11"/>
        <v>79.58</v>
      </c>
      <c r="CZ6" s="36">
        <f t="shared" si="11"/>
        <v>81.180000000000007</v>
      </c>
      <c r="DA6" s="36">
        <f t="shared" si="11"/>
        <v>81.150000000000006</v>
      </c>
      <c r="DB6" s="36">
        <f t="shared" si="11"/>
        <v>87.91</v>
      </c>
      <c r="DC6" s="36">
        <f t="shared" si="11"/>
        <v>87.28</v>
      </c>
      <c r="DD6" s="36">
        <f t="shared" si="11"/>
        <v>87.41</v>
      </c>
      <c r="DE6" s="36">
        <f t="shared" si="11"/>
        <v>87.08</v>
      </c>
      <c r="DF6" s="36">
        <f t="shared" si="11"/>
        <v>87.26</v>
      </c>
      <c r="DG6" s="35" t="str">
        <f>IF(DG7="","",IF(DG7="-","【-】","【"&amp;SUBSTITUTE(TEXT(DG7,"#,##0.00"),"-","△")&amp;"】"))</f>
        <v>【89.82】</v>
      </c>
      <c r="DH6" s="36">
        <f>IF(DH7="",NA(),DH7)</f>
        <v>50.41</v>
      </c>
      <c r="DI6" s="36">
        <f t="shared" ref="DI6:DQ6" si="12">IF(DI7="",NA(),DI7)</f>
        <v>50.18</v>
      </c>
      <c r="DJ6" s="36">
        <f t="shared" si="12"/>
        <v>51.7</v>
      </c>
      <c r="DK6" s="36">
        <f t="shared" si="12"/>
        <v>52.96</v>
      </c>
      <c r="DL6" s="36">
        <f t="shared" si="12"/>
        <v>53.8</v>
      </c>
      <c r="DM6" s="36">
        <f t="shared" si="12"/>
        <v>46.88</v>
      </c>
      <c r="DN6" s="36">
        <f t="shared" si="12"/>
        <v>46.94</v>
      </c>
      <c r="DO6" s="36">
        <f t="shared" si="12"/>
        <v>47.62</v>
      </c>
      <c r="DP6" s="36">
        <f t="shared" si="12"/>
        <v>48.55</v>
      </c>
      <c r="DQ6" s="36">
        <f t="shared" si="12"/>
        <v>49.2</v>
      </c>
      <c r="DR6" s="35" t="str">
        <f>IF(DR7="","",IF(DR7="-","【-】","【"&amp;SUBSTITUTE(TEXT(DR7,"#,##0.00"),"-","△")&amp;"】"))</f>
        <v>【50.19】</v>
      </c>
      <c r="DS6" s="36">
        <f>IF(DS7="",NA(),DS7)</f>
        <v>15.46</v>
      </c>
      <c r="DT6" s="36">
        <f t="shared" ref="DT6:EB6" si="13">IF(DT7="",NA(),DT7)</f>
        <v>18.239999999999998</v>
      </c>
      <c r="DU6" s="36">
        <f t="shared" si="13"/>
        <v>22.63</v>
      </c>
      <c r="DV6" s="36">
        <f t="shared" si="13"/>
        <v>25.31</v>
      </c>
      <c r="DW6" s="36">
        <f t="shared" si="13"/>
        <v>26.33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0.48</v>
      </c>
      <c r="EE6" s="36">
        <f t="shared" ref="EE6:EM6" si="14">IF(EE7="",NA(),EE7)</f>
        <v>0.28999999999999998</v>
      </c>
      <c r="EF6" s="36">
        <f t="shared" si="14"/>
        <v>0.33</v>
      </c>
      <c r="EG6" s="36">
        <f t="shared" si="14"/>
        <v>0.32</v>
      </c>
      <c r="EH6" s="36">
        <f t="shared" si="14"/>
        <v>0.33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462039</v>
      </c>
      <c r="D7" s="38">
        <v>46</v>
      </c>
      <c r="E7" s="38">
        <v>1</v>
      </c>
      <c r="F7" s="38">
        <v>0</v>
      </c>
      <c r="G7" s="38">
        <v>1</v>
      </c>
      <c r="H7" s="38" t="s">
        <v>92</v>
      </c>
      <c r="I7" s="38" t="s">
        <v>93</v>
      </c>
      <c r="J7" s="38" t="s">
        <v>94</v>
      </c>
      <c r="K7" s="38" t="s">
        <v>95</v>
      </c>
      <c r="L7" s="38" t="s">
        <v>96</v>
      </c>
      <c r="M7" s="38" t="s">
        <v>97</v>
      </c>
      <c r="N7" s="39" t="s">
        <v>98</v>
      </c>
      <c r="O7" s="39">
        <v>84.38</v>
      </c>
      <c r="P7" s="39">
        <v>95.53</v>
      </c>
      <c r="Q7" s="39">
        <v>2805</v>
      </c>
      <c r="R7" s="39">
        <v>102200</v>
      </c>
      <c r="S7" s="39">
        <v>448.15</v>
      </c>
      <c r="T7" s="39">
        <v>228.05</v>
      </c>
      <c r="U7" s="39">
        <v>96658</v>
      </c>
      <c r="V7" s="39">
        <v>238.59</v>
      </c>
      <c r="W7" s="39">
        <v>405.12</v>
      </c>
      <c r="X7" s="39">
        <v>128.94999999999999</v>
      </c>
      <c r="Y7" s="39">
        <v>124.5</v>
      </c>
      <c r="Z7" s="39">
        <v>125.98</v>
      </c>
      <c r="AA7" s="39">
        <v>121.74</v>
      </c>
      <c r="AB7" s="39">
        <v>121.22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922.52</v>
      </c>
      <c r="AU7" s="39">
        <v>953.09</v>
      </c>
      <c r="AV7" s="39">
        <v>1242.95</v>
      </c>
      <c r="AW7" s="39">
        <v>1363.03</v>
      </c>
      <c r="AX7" s="39">
        <v>1351.48</v>
      </c>
      <c r="AY7" s="39">
        <v>357.82</v>
      </c>
      <c r="AZ7" s="39">
        <v>355.5</v>
      </c>
      <c r="BA7" s="39">
        <v>349.83</v>
      </c>
      <c r="BB7" s="39">
        <v>360.86</v>
      </c>
      <c r="BC7" s="39">
        <v>350.79</v>
      </c>
      <c r="BD7" s="39">
        <v>260.31</v>
      </c>
      <c r="BE7" s="39">
        <v>162.16</v>
      </c>
      <c r="BF7" s="39">
        <v>174.34</v>
      </c>
      <c r="BG7" s="39">
        <v>164.01</v>
      </c>
      <c r="BH7" s="39">
        <v>153.81</v>
      </c>
      <c r="BI7" s="39">
        <v>150.88999999999999</v>
      </c>
      <c r="BJ7" s="39">
        <v>307.45999999999998</v>
      </c>
      <c r="BK7" s="39">
        <v>312.58</v>
      </c>
      <c r="BL7" s="39">
        <v>314.87</v>
      </c>
      <c r="BM7" s="39">
        <v>309.27999999999997</v>
      </c>
      <c r="BN7" s="39">
        <v>322.92</v>
      </c>
      <c r="BO7" s="39">
        <v>275.67</v>
      </c>
      <c r="BP7" s="39">
        <v>124.62</v>
      </c>
      <c r="BQ7" s="39">
        <v>120.95</v>
      </c>
      <c r="BR7" s="39">
        <v>117.68</v>
      </c>
      <c r="BS7" s="39">
        <v>115.99</v>
      </c>
      <c r="BT7" s="39">
        <v>104.36</v>
      </c>
      <c r="BU7" s="39">
        <v>106.01</v>
      </c>
      <c r="BV7" s="39">
        <v>104.57</v>
      </c>
      <c r="BW7" s="39">
        <v>103.54</v>
      </c>
      <c r="BX7" s="39">
        <v>103.32</v>
      </c>
      <c r="BY7" s="39">
        <v>100.85</v>
      </c>
      <c r="BZ7" s="39">
        <v>100.05</v>
      </c>
      <c r="CA7" s="39">
        <v>118.47</v>
      </c>
      <c r="CB7" s="39">
        <v>122.52</v>
      </c>
      <c r="CC7" s="39">
        <v>126.02</v>
      </c>
      <c r="CD7" s="39">
        <v>127.79</v>
      </c>
      <c r="CE7" s="39">
        <v>132.38</v>
      </c>
      <c r="CF7" s="39">
        <v>162.24</v>
      </c>
      <c r="CG7" s="39">
        <v>165.47</v>
      </c>
      <c r="CH7" s="39">
        <v>167.46</v>
      </c>
      <c r="CI7" s="39">
        <v>168.56</v>
      </c>
      <c r="CJ7" s="39">
        <v>167.1</v>
      </c>
      <c r="CK7" s="39">
        <v>166.4</v>
      </c>
      <c r="CL7" s="39">
        <v>75.36</v>
      </c>
      <c r="CM7" s="39">
        <v>77.3</v>
      </c>
      <c r="CN7" s="39">
        <v>79.16</v>
      </c>
      <c r="CO7" s="39">
        <v>77.77</v>
      </c>
      <c r="CP7" s="39">
        <v>79.91</v>
      </c>
      <c r="CQ7" s="39">
        <v>59.11</v>
      </c>
      <c r="CR7" s="39">
        <v>59.74</v>
      </c>
      <c r="CS7" s="39">
        <v>59.46</v>
      </c>
      <c r="CT7" s="39">
        <v>59.51</v>
      </c>
      <c r="CU7" s="39">
        <v>59.91</v>
      </c>
      <c r="CV7" s="39">
        <v>60.69</v>
      </c>
      <c r="CW7" s="39">
        <v>86.5</v>
      </c>
      <c r="CX7" s="39">
        <v>81.09</v>
      </c>
      <c r="CY7" s="39">
        <v>79.58</v>
      </c>
      <c r="CZ7" s="39">
        <v>81.180000000000007</v>
      </c>
      <c r="DA7" s="39">
        <v>81.150000000000006</v>
      </c>
      <c r="DB7" s="39">
        <v>87.91</v>
      </c>
      <c r="DC7" s="39">
        <v>87.28</v>
      </c>
      <c r="DD7" s="39">
        <v>87.41</v>
      </c>
      <c r="DE7" s="39">
        <v>87.08</v>
      </c>
      <c r="DF7" s="39">
        <v>87.26</v>
      </c>
      <c r="DG7" s="39">
        <v>89.82</v>
      </c>
      <c r="DH7" s="39">
        <v>50.41</v>
      </c>
      <c r="DI7" s="39">
        <v>50.18</v>
      </c>
      <c r="DJ7" s="39">
        <v>51.7</v>
      </c>
      <c r="DK7" s="39">
        <v>52.96</v>
      </c>
      <c r="DL7" s="39">
        <v>53.8</v>
      </c>
      <c r="DM7" s="39">
        <v>46.88</v>
      </c>
      <c r="DN7" s="39">
        <v>46.94</v>
      </c>
      <c r="DO7" s="39">
        <v>47.62</v>
      </c>
      <c r="DP7" s="39">
        <v>48.55</v>
      </c>
      <c r="DQ7" s="39">
        <v>49.2</v>
      </c>
      <c r="DR7" s="39">
        <v>50.19</v>
      </c>
      <c r="DS7" s="39">
        <v>15.46</v>
      </c>
      <c r="DT7" s="39">
        <v>18.239999999999998</v>
      </c>
      <c r="DU7" s="39">
        <v>22.63</v>
      </c>
      <c r="DV7" s="39">
        <v>25.31</v>
      </c>
      <c r="DW7" s="39">
        <v>26.33</v>
      </c>
      <c r="DX7" s="39">
        <v>13.39</v>
      </c>
      <c r="DY7" s="39">
        <v>14.48</v>
      </c>
      <c r="DZ7" s="39">
        <v>16.27</v>
      </c>
      <c r="EA7" s="39">
        <v>17.11</v>
      </c>
      <c r="EB7" s="39">
        <v>18.329999999999998</v>
      </c>
      <c r="EC7" s="39">
        <v>20.63</v>
      </c>
      <c r="ED7" s="39">
        <v>0.48</v>
      </c>
      <c r="EE7" s="39">
        <v>0.28999999999999998</v>
      </c>
      <c r="EF7" s="39">
        <v>0.33</v>
      </c>
      <c r="EG7" s="39">
        <v>0.32</v>
      </c>
      <c r="EH7" s="39">
        <v>0.33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2022-01-16T23:46:39Z</cp:lastPrinted>
  <dcterms:created xsi:type="dcterms:W3CDTF">2021-12-03T06:59:27Z</dcterms:created>
  <dcterms:modified xsi:type="dcterms:W3CDTF">2022-02-22T02:23:29Z</dcterms:modified>
  <cp:category/>
</cp:coreProperties>
</file>