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5_出水市\"/>
    </mc:Choice>
  </mc:AlternateContent>
  <workbookProtection workbookAlgorithmName="SHA-512" workbookHashValue="zqrw67JFXDDLFyP6zJXq5tMClBhF4dtytWDJwdn5m3P1TBCjIbZ8G4HgewTejom/865NC0h63cVxCmOoAv5xUQ==" workbookSaltValue="YZJIlEg8X1RmZX5ZpZMrN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<sst xmlns="http://schemas.openxmlformats.org/spreadsheetml/2006/main" count="319" uniqueCount="117">
  <si>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</si>
  <si>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</si>
  <si>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</si>
  <si>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</si>
  <si>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</si>
  <si>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</si>
  <si>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</si>
  <si>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</si>
  <si>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</si>
  <si>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</si>
  <si>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</si>
  <si>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</si>
  <si>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</si>
  <si>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</si>
  <si>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</si>
  <si>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</si>
  <si>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</si>
  <si>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</si>
  <si>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</si>
  <si>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</si>
  <si>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</si>
  <si>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</si>
  <si>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</si>
  <si>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</si>
  <si>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</si>
  <si>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</si>
  <si>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</si>
  <si>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</si>
  <si>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</si>
  <si>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</si>
  <si>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</si>
  <si>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</si>
  <si>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</si>
  <si>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</si>
  <si>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</si>
  <si>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</si>
  <si>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</si>
  <si>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</si>
  <si>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</si>
  <si>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</si>
  <si>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</si>
  <si>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</si>
  <si>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</si>
  <si>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</si>
  <si>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</si>
  <si>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</si>
  <si>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</si>
  <si>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</si>
  <si>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</si>
  <si>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</si>
  <si>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</si>
  <si>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</si>
  <si>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</si>
  <si>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</si>
  <si>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</si>
  <si>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</si>
  <si>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</si>
  <si>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</si>
  <si>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</si>
  <si>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</si>
  <si>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</si>
  <si>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</si>
  <si>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</si>
  <si>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</si>
  <si>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</si>
  <si>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</si>
  <si>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</si>
  <si>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</si>
  <si>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</si>
  <si>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</si>
  <si>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</si>
  <si>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</si>
  <si>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</si>
  <si>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</si>
  <si>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</si>
  <si>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</si>
  <si>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</si>
  <si>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</si>
  <si>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</si>
  <si>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</si>
  <si>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</si>
  <si>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</si>
  <si>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</si>
  <si>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</si>
  <si>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</si>
  <si>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</si>
  <si>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</si>
  <si>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</si>
  <si>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</si>
  <si>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</si>
  <si>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</si>
  <si>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</si>
  <si>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</si>
  <si>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</si>
  <si>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</si>
  <si>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</si>
  <si>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</si>
  <si>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</si>
  <si>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</si>
  <si>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</si>
  <si>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</si>
  <si>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</si>
  <si>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</si>
  <si>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</si>
  <si>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</si>
  <si>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</si>
  <si>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</si>
  <si>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</si>
  <si>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</si>
  <si>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</si>
  <si>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</si>
  <si>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</si>
  <si>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</si>
  <si>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</si>
  <si>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①経常収支比率は、100％以上の場合が黒字であることを示す指数であり、黒字であることを示しているが類似団体平均値を若干下回っている。
　③流動比率が類似団体平均値を下回っており、資金が少なく、繰入金に依存していることを示している。今後は、料金改定等により資金を留保する手立てが必要である。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⑤経費回収率は、類似団体平均値を上回っているが100％未満であり、適切な使用料水準が確保されていないことを示している。今後、料金の適正化に向けた検討が必要である。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⑦施設利用率は、類似団体平均値を若干下回っているが、節水型機器の普及や人口減少により年々処理水量が減少し、今後も徐々に低下すると推測される。　
　⑧水洗化率は、水洗化率の向上は使用料収入の増加につながることから、経営改善の施策として取り組むこととしている。</t>
    <rPh sb="2" eb="4">
      <t>ケイジョウ</t>
    </rPh>
    <rPh sb="4" eb="6">
      <t>シュウシ</t>
    </rPh>
    <rPh sb="36" eb="38">
      <t>クロジ</t>
    </rPh>
    <rPh sb="50" eb="52">
      <t>ルイジ</t>
    </rPh>
    <rPh sb="52" eb="54">
      <t>ダンタイ</t>
    </rPh>
    <rPh sb="54" eb="57">
      <t>ヘイキンチ</t>
    </rPh>
    <rPh sb="58" eb="60">
      <t>ジャッカン</t>
    </rPh>
    <rPh sb="60" eb="62">
      <t>シタマワ</t>
    </rPh>
    <rPh sb="70" eb="72">
      <t>リュウドウ</t>
    </rPh>
    <rPh sb="72" eb="74">
      <t>ヒリツ</t>
    </rPh>
    <rPh sb="75" eb="77">
      <t>ルイジ</t>
    </rPh>
    <rPh sb="77" eb="79">
      <t>ダンタイ</t>
    </rPh>
    <rPh sb="79" eb="81">
      <t>ヘイキン</t>
    </rPh>
    <rPh sb="81" eb="82">
      <t>チ</t>
    </rPh>
    <rPh sb="83" eb="85">
      <t>シタマワ</t>
    </rPh>
    <rPh sb="90" eb="92">
      <t>シキン</t>
    </rPh>
    <rPh sb="93" eb="94">
      <t>スク</t>
    </rPh>
    <rPh sb="97" eb="99">
      <t>クリイレ</t>
    </rPh>
    <rPh sb="99" eb="100">
      <t>キン</t>
    </rPh>
    <rPh sb="101" eb="103">
      <t>イゾン</t>
    </rPh>
    <rPh sb="110" eb="111">
      <t>シメ</t>
    </rPh>
    <rPh sb="116" eb="118">
      <t>コンゴ</t>
    </rPh>
    <rPh sb="120" eb="122">
      <t>リョウキン</t>
    </rPh>
    <rPh sb="122" eb="124">
      <t>カイテイ</t>
    </rPh>
    <rPh sb="124" eb="125">
      <t>ナド</t>
    </rPh>
    <rPh sb="128" eb="130">
      <t>シキン</t>
    </rPh>
    <rPh sb="131" eb="133">
      <t>リュウホ</t>
    </rPh>
    <rPh sb="135" eb="137">
      <t>テダ</t>
    </rPh>
    <rPh sb="139" eb="141">
      <t>ヒツヨウ</t>
    </rPh>
    <rPh sb="180" eb="182">
      <t>コンゴ</t>
    </rPh>
    <rPh sb="193" eb="195">
      <t>ケイカク</t>
    </rPh>
    <rPh sb="198" eb="200">
      <t>シセツ</t>
    </rPh>
    <rPh sb="200" eb="202">
      <t>コウシン</t>
    </rPh>
    <rPh sb="203" eb="204">
      <t>ハジ</t>
    </rPh>
    <rPh sb="241" eb="242">
      <t>ウエ</t>
    </rPh>
    <rPh sb="252" eb="254">
      <t>ミマン</t>
    </rPh>
    <rPh sb="300" eb="302">
      <t>ヒツヨウ</t>
    </rPh>
    <rPh sb="333" eb="335">
      <t>シセツ</t>
    </rPh>
    <rPh sb="335" eb="337">
      <t>コウシン</t>
    </rPh>
    <rPh sb="338" eb="339">
      <t>トモナ</t>
    </rPh>
    <rPh sb="340" eb="342">
      <t>シホン</t>
    </rPh>
    <rPh sb="342" eb="343">
      <t>ヒ</t>
    </rPh>
    <rPh sb="344" eb="345">
      <t>ゾウ</t>
    </rPh>
    <rPh sb="348" eb="350">
      <t>コンゴ</t>
    </rPh>
    <rPh sb="350" eb="352">
      <t>ゾウカ</t>
    </rPh>
    <rPh sb="353" eb="355">
      <t>ミコ</t>
    </rPh>
    <rPh sb="361" eb="363">
      <t>チュウイ</t>
    </rPh>
    <rPh sb="364" eb="366">
      <t>ヒツヨウ</t>
    </rPh>
    <rPh sb="388" eb="390">
      <t>ジャッカン</t>
    </rPh>
    <rPh sb="390" eb="392">
      <t>シタマワ</t>
    </rPh>
    <rPh sb="425" eb="427">
      <t>コンゴ</t>
    </rPh>
    <phoneticPr fontId="4"/>
  </si>
  <si>
    <t>　①有形固定資産減価償却率は、法適用初年度で低いポイントとなっているが、実際には電気・機械等の施設が耐用年数を迎えている。
　管渠の標準的耐用年数は50年であり、供用開始から33年とまだ猶予があるが、老朽化を示す指標や改善率については、調査検討すべき課題であると捉えている。
　将来に渡り持続的に施設を維持していくためには、ストックマネジメント計画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8" eb="21">
      <t>ショネンド</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72" eb="174">
      <t>ケイカク</t>
    </rPh>
    <rPh sb="177" eb="179">
      <t>シセツ</t>
    </rPh>
    <rPh sb="179" eb="181">
      <t>コウシン</t>
    </rPh>
    <rPh sb="182" eb="184">
      <t>ヒツヨウ</t>
    </rPh>
    <rPh sb="190" eb="192">
      <t>ザイゲン</t>
    </rPh>
    <rPh sb="194" eb="196">
      <t>キギョウ</t>
    </rPh>
    <rPh sb="196" eb="197">
      <t>サイ</t>
    </rPh>
    <rPh sb="198" eb="200">
      <t>カツヨウ</t>
    </rPh>
    <rPh sb="208" eb="210">
      <t>キギョウ</t>
    </rPh>
    <rPh sb="210" eb="211">
      <t>サイ</t>
    </rPh>
    <rPh sb="212" eb="214">
      <t>カツヨウ</t>
    </rPh>
    <rPh sb="220" eb="222">
      <t>ショウライ</t>
    </rPh>
    <rPh sb="223" eb="225">
      <t>フタン</t>
    </rPh>
    <rPh sb="231" eb="232">
      <t>ト</t>
    </rPh>
    <rPh sb="236" eb="237">
      <t>オコナ</t>
    </rPh>
    <phoneticPr fontId="4"/>
  </si>
  <si>
    <r>
      <t>　</t>
    </r>
    <r>
      <rPr>
        <sz val="11"/>
        <rFont val="ＭＳ ゴシック"/>
        <family val="3"/>
        <charset val="128"/>
      </rPr>
      <t>令和２年度に地方公営企業法を適用し公営企業会計に移行した。また、ストックマネジメント計画や経営戦略の策定により、将来の経営の課題を把握した。</t>
    </r>
    <r>
      <rPr>
        <sz val="11"/>
        <color theme="1"/>
        <rFont val="ＭＳ ゴシック"/>
        <family val="3"/>
        <charset val="128"/>
      </rPr>
      <t xml:space="preserve">
　人口減少による使用料収入減少が危惧される中で、老朽化対策については計画的に実施しなければならない。その更新費用の財源は、起債と一般会計からの繰入金頼みであることから、料金改定による財源確保と施設の長寿命化に関する検討を行う必要がある。
　今後は、将来に渡り持続的に事業が運営できるよう適正料金への改定を検討し、アセットマネジメントにより、経営と施設の健全化を図っていきたい。
</t>
    </r>
    <rPh sb="1" eb="3">
      <t>レイワ</t>
    </rPh>
    <rPh sb="18" eb="20">
      <t>コウエイ</t>
    </rPh>
    <rPh sb="20" eb="22">
      <t>キギョウ</t>
    </rPh>
    <rPh sb="22" eb="24">
      <t>カイケイ</t>
    </rPh>
    <rPh sb="25" eb="27">
      <t>イコウ</t>
    </rPh>
    <rPh sb="43" eb="45">
      <t>ケイカク</t>
    </rPh>
    <rPh sb="46" eb="48">
      <t>ケイエイ</t>
    </rPh>
    <rPh sb="48" eb="50">
      <t>センリャク</t>
    </rPh>
    <rPh sb="51" eb="53">
      <t>サクテイ</t>
    </rPh>
    <rPh sb="57" eb="59">
      <t>ショウライ</t>
    </rPh>
    <rPh sb="60" eb="62">
      <t>ケイエイ</t>
    </rPh>
    <rPh sb="63" eb="65">
      <t>カダイ</t>
    </rPh>
    <rPh sb="66" eb="68">
      <t>ハアク</t>
    </rPh>
    <rPh sb="196" eb="198">
      <t>ショウライ</t>
    </rPh>
    <rPh sb="199" eb="200">
      <t>ワタ</t>
    </rPh>
    <rPh sb="201" eb="203">
      <t>ジゾク</t>
    </rPh>
    <rPh sb="203" eb="204">
      <t>テキ</t>
    </rPh>
    <rPh sb="205" eb="207">
      <t>ジギョウ</t>
    </rPh>
    <rPh sb="208" eb="210">
      <t>ウンエイ</t>
    </rPh>
    <rPh sb="224" eb="22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</si>
</sst>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0.09</c:v>
                </c:pt>
              </c:numCache>
            </c:numRef>
          </c:val>
          <c:extLst>
            <c:ext xmlns:c16="http://schemas.microsoft.com/office/drawing/2014/chart" uri="{C3380CC4-5D6E-409C-BE32-E72D297353CC}">
              <c16:uniqueId val="{00000000-EA0A-49B6-9F84-7CC932D8FF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EA0A-49B6-9F84-7CC932D8FF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54.76</c:v>
                </c:pt>
              </c:numCache>
            </c:numRef>
          </c:val>
          <c:extLst>
            <c:ext xmlns:c16="http://schemas.microsoft.com/office/drawing/2014/chart" uri="{C3380CC4-5D6E-409C-BE32-E72D297353CC}">
              <c16:uniqueId val="{00000000-47C8-4EC8-A641-60B7778286D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55.84</c:v>
                </c:pt>
              </c:numCache>
            </c:numRef>
          </c:val>
          <c:smooth val="0"/>
          <c:extLst>
            <c:ext xmlns:c16="http://schemas.microsoft.com/office/drawing/2014/chart" uri="{C3380CC4-5D6E-409C-BE32-E72D297353CC}">
              <c16:uniqueId val="{00000001-47C8-4EC8-A641-60B7778286D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89.2</c:v>
                </c:pt>
              </c:numCache>
            </c:numRef>
          </c:val>
          <c:extLst>
            <c:ext xmlns:c16="http://schemas.microsoft.com/office/drawing/2014/chart" uri="{C3380CC4-5D6E-409C-BE32-E72D297353CC}">
              <c16:uniqueId val="{00000000-6A6C-4CCE-A5BA-ECCCACD251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92.34</c:v>
                </c:pt>
              </c:numCache>
            </c:numRef>
          </c:val>
          <c:smooth val="0"/>
          <c:extLst>
            <c:ext xmlns:c16="http://schemas.microsoft.com/office/drawing/2014/chart" uri="{C3380CC4-5D6E-409C-BE32-E72D297353CC}">
              <c16:uniqueId val="{00000001-6A6C-4CCE-A5BA-ECCCACD251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104.78</c:v>
                </c:pt>
              </c:numCache>
            </c:numRef>
          </c:val>
          <c:extLst>
            <c:ext xmlns:c16="http://schemas.microsoft.com/office/drawing/2014/chart" uri="{C3380CC4-5D6E-409C-BE32-E72D297353CC}">
              <c16:uniqueId val="{00000000-863F-4495-A258-667E6D81FC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105.41</c:v>
                </c:pt>
              </c:numCache>
            </c:numRef>
          </c:val>
          <c:smooth val="0"/>
          <c:extLst>
            <c:ext xmlns:c16="http://schemas.microsoft.com/office/drawing/2014/chart" uri="{C3380CC4-5D6E-409C-BE32-E72D297353CC}">
              <c16:uniqueId val="{00000001-863F-4495-A258-667E6D81FC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4.5599999999999996</c:v>
                </c:pt>
              </c:numCache>
            </c:numRef>
          </c:val>
          <c:extLst>
            <c:ext xmlns:c16="http://schemas.microsoft.com/office/drawing/2014/chart" uri="{C3380CC4-5D6E-409C-BE32-E72D297353CC}">
              <c16:uniqueId val="{00000000-8ACD-48EA-87F6-6BCB6319140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25.37</c:v>
                </c:pt>
              </c:numCache>
            </c:numRef>
          </c:val>
          <c:smooth val="0"/>
          <c:extLst>
            <c:ext xmlns:c16="http://schemas.microsoft.com/office/drawing/2014/chart" uri="{C3380CC4-5D6E-409C-BE32-E72D297353CC}">
              <c16:uniqueId val="{00000001-8ACD-48EA-87F6-6BCB6319140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AAE-47F3-B573-1A61FBAF92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0.54</c:v>
                </c:pt>
              </c:numCache>
            </c:numRef>
          </c:val>
          <c:smooth val="0"/>
          <c:extLst>
            <c:ext xmlns:c16="http://schemas.microsoft.com/office/drawing/2014/chart" uri="{C3380CC4-5D6E-409C-BE32-E72D297353CC}">
              <c16:uniqueId val="{00000001-BAAE-47F3-B573-1A61FBAF92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D50-4DC2-9EBF-B3A9927D28C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25.86</c:v>
                </c:pt>
              </c:numCache>
            </c:numRef>
          </c:val>
          <c:smooth val="0"/>
          <c:extLst>
            <c:ext xmlns:c16="http://schemas.microsoft.com/office/drawing/2014/chart" uri="{C3380CC4-5D6E-409C-BE32-E72D297353CC}">
              <c16:uniqueId val="{00000001-4D50-4DC2-9EBF-B3A9927D28C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28.41</c:v>
                </c:pt>
              </c:numCache>
            </c:numRef>
          </c:val>
          <c:extLst>
            <c:ext xmlns:c16="http://schemas.microsoft.com/office/drawing/2014/chart" uri="{C3380CC4-5D6E-409C-BE32-E72D297353CC}">
              <c16:uniqueId val="{00000000-FD64-4586-BDD4-037ED26948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58.23</c:v>
                </c:pt>
              </c:numCache>
            </c:numRef>
          </c:val>
          <c:smooth val="0"/>
          <c:extLst>
            <c:ext xmlns:c16="http://schemas.microsoft.com/office/drawing/2014/chart" uri="{C3380CC4-5D6E-409C-BE32-E72D297353CC}">
              <c16:uniqueId val="{00000001-FD64-4586-BDD4-037ED26948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428.43</c:v>
                </c:pt>
              </c:numCache>
            </c:numRef>
          </c:val>
          <c:extLst>
            <c:ext xmlns:c16="http://schemas.microsoft.com/office/drawing/2014/chart" uri="{C3380CC4-5D6E-409C-BE32-E72D297353CC}">
              <c16:uniqueId val="{00000000-0424-4FEB-9A00-B94A271F34A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812.92</c:v>
                </c:pt>
              </c:numCache>
            </c:numRef>
          </c:val>
          <c:smooth val="0"/>
          <c:extLst>
            <c:ext xmlns:c16="http://schemas.microsoft.com/office/drawing/2014/chart" uri="{C3380CC4-5D6E-409C-BE32-E72D297353CC}">
              <c16:uniqueId val="{00000001-0424-4FEB-9A00-B94A271F34A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89.93</c:v>
                </c:pt>
              </c:numCache>
            </c:numRef>
          </c:val>
          <c:extLst>
            <c:ext xmlns:c16="http://schemas.microsoft.com/office/drawing/2014/chart" uri="{C3380CC4-5D6E-409C-BE32-E72D297353CC}">
              <c16:uniqueId val="{00000000-6BDE-4F73-8DA5-5B0B53663C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85.4</c:v>
                </c:pt>
              </c:numCache>
            </c:numRef>
          </c:val>
          <c:smooth val="0"/>
          <c:extLst>
            <c:ext xmlns:c16="http://schemas.microsoft.com/office/drawing/2014/chart" uri="{C3380CC4-5D6E-409C-BE32-E72D297353CC}">
              <c16:uniqueId val="{00000001-6BDE-4F73-8DA5-5B0B53663C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141.97999999999999</c:v>
                </c:pt>
              </c:numCache>
            </c:numRef>
          </c:val>
          <c:extLst>
            <c:ext xmlns:c16="http://schemas.microsoft.com/office/drawing/2014/chart" uri="{C3380CC4-5D6E-409C-BE32-E72D297353CC}">
              <c16:uniqueId val="{00000000-86F7-4949-9CF4-43EAFE9C8AD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188.57</c:v>
                </c:pt>
              </c:numCache>
            </c:numRef>
          </c:val>
          <c:smooth val="0"/>
          <c:extLst>
            <c:ext xmlns:c16="http://schemas.microsoft.com/office/drawing/2014/chart" uri="{C3380CC4-5D6E-409C-BE32-E72D297353CC}">
              <c16:uniqueId val="{00000001-86F7-4949-9CF4-43EAFE9C8AD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出水市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53097</v>
      </c>
      <c r="AM8" s="69"/>
      <c r="AN8" s="69"/>
      <c r="AO8" s="69"/>
      <c r="AP8" s="69"/>
      <c r="AQ8" s="69"/>
      <c r="AR8" s="69"/>
      <c r="AS8" s="69"/>
      <c r="AT8" s="68">
        <f>データ!T6</f>
        <v>329.98</v>
      </c>
      <c r="AU8" s="68"/>
      <c r="AV8" s="68"/>
      <c r="AW8" s="68"/>
      <c r="AX8" s="68"/>
      <c r="AY8" s="68"/>
      <c r="AZ8" s="68"/>
      <c r="BA8" s="68"/>
      <c r="BB8" s="68">
        <f>データ!U6</f>
        <v>160.91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58.16</v>
      </c>
      <c r="J10" s="68"/>
      <c r="K10" s="68"/>
      <c r="L10" s="68"/>
      <c r="M10" s="68"/>
      <c r="N10" s="68"/>
      <c r="O10" s="68"/>
      <c r="P10" s="68">
        <f>データ!P6</f>
        <v>44.14</v>
      </c>
      <c r="Q10" s="68"/>
      <c r="R10" s="68"/>
      <c r="S10" s="68"/>
      <c r="T10" s="68"/>
      <c r="U10" s="68"/>
      <c r="V10" s="68"/>
      <c r="W10" s="68">
        <f>データ!Q6</f>
        <v>87.18</v>
      </c>
      <c r="X10" s="68"/>
      <c r="Y10" s="68"/>
      <c r="Z10" s="68"/>
      <c r="AA10" s="68"/>
      <c r="AB10" s="68"/>
      <c r="AC10" s="68"/>
      <c r="AD10" s="69">
        <f>データ!R6</f>
        <v>2310</v>
      </c>
      <c r="AE10" s="69"/>
      <c r="AF10" s="69"/>
      <c r="AG10" s="69"/>
      <c r="AH10" s="69"/>
      <c r="AI10" s="69"/>
      <c r="AJ10" s="69"/>
      <c r="AK10" s="2"/>
      <c r="AL10" s="69">
        <f>データ!V6</f>
        <v>23289</v>
      </c>
      <c r="AM10" s="69"/>
      <c r="AN10" s="69"/>
      <c r="AO10" s="69"/>
      <c r="AP10" s="69"/>
      <c r="AQ10" s="69"/>
      <c r="AR10" s="69"/>
      <c r="AS10" s="69"/>
      <c r="AT10" s="68">
        <f>データ!W6</f>
        <v>9.99</v>
      </c>
      <c r="AU10" s="68"/>
      <c r="AV10" s="68"/>
      <c r="AW10" s="68"/>
      <c r="AX10" s="68"/>
      <c r="AY10" s="68"/>
      <c r="AZ10" s="68"/>
      <c r="BA10" s="68"/>
      <c r="BB10" s="68">
        <f>データ!X6</f>
        <v>2331.23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1XCnA6bVHSHv0BBHFgc00ciq4hvUAZYoXhCvUp7WkK+w1o0QttUZd7gKTXSpOd8nYZGFHaP2ZgCFrj6zQlIQ==" saltValue="7iAA9B8qerOD4cG07wlLO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462080</v>
      </c>
      <c r="D6" s="33">
        <f t="shared" si="3"/>
        <v>46</v>
      </c>
      <c r="E6" s="33">
        <f t="shared" si="3"/>
        <v>17</v>
      </c>
      <c r="F6" s="33">
        <f t="shared" si="3"/>
        <v>1</v>
      </c>
      <c r="G6" s="33">
        <f t="shared" si="3"/>
        <v>0</v>
      </c>
      <c r="H6" s="33" t="str">
        <f t="shared" si="3"/>
        <v>鹿児島県　出水市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58.16</v>
      </c>
      <c r="P6" s="34">
        <f t="shared" si="3"/>
        <v>44.14</v>
      </c>
      <c r="Q6" s="34">
        <f t="shared" si="3"/>
        <v>87.18</v>
      </c>
      <c r="R6" s="34">
        <f t="shared" si="3"/>
        <v>2310</v>
      </c>
      <c r="S6" s="34">
        <f t="shared" si="3"/>
        <v>53097</v>
      </c>
      <c r="T6" s="34">
        <f t="shared" si="3"/>
        <v>329.98</v>
      </c>
      <c r="U6" s="34">
        <f t="shared" si="3"/>
        <v>160.91</v>
      </c>
      <c r="V6" s="34">
        <f t="shared" si="3"/>
        <v>23289</v>
      </c>
      <c r="W6" s="34">
        <f t="shared" si="3"/>
        <v>9.99</v>
      </c>
      <c r="X6" s="34">
        <f t="shared" si="3"/>
        <v>2331.23</v>
      </c>
      <c r="Y6" s="35" t="str">
        <f>IF(Y7="",NA(),Y7)</f>
        <v>-</v>
      </c>
      <c r="Z6" s="35" t="str">
        <f t="shared" ref="Z6:AH6" si="4">IF(Z7="",NA(),Z7)</f>
        <v>-</v>
      </c>
      <c r="AA6" s="35" t="str">
        <f t="shared" si="4"/>
        <v>-</v>
      </c>
      <c r="AB6" s="35" t="str">
        <f t="shared" si="4"/>
        <v>-</v>
      </c>
      <c r="AC6" s="35">
        <f t="shared" si="4"/>
        <v>104.78</v>
      </c>
      <c r="AD6" s="35" t="str">
        <f t="shared" si="4"/>
        <v>-</v>
      </c>
      <c r="AE6" s="35" t="str">
        <f t="shared" si="4"/>
        <v>-</v>
      </c>
      <c r="AF6" s="35" t="str">
        <f t="shared" si="4"/>
        <v>-</v>
      </c>
      <c r="AG6" s="35" t="str">
        <f t="shared" si="4"/>
        <v>-</v>
      </c>
      <c r="AH6" s="35">
        <f t="shared" si="4"/>
        <v>105.41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25.86</v>
      </c>
      <c r="AT6" s="34" t="str">
        <f>IF(AT7="","",IF(AT7="-","【-】","【"&amp;SUBSTITUTE(TEXT(AT7,"#,##0.00"),"-","△")&amp;"】"))</f>
        <v>【3.64】</v>
      </c>
      <c r="AU6" s="35" t="str">
        <f>IF(AU7="",NA(),AU7)</f>
        <v>-</v>
      </c>
      <c r="AV6" s="35" t="str">
        <f t="shared" ref="AV6:BD6" si="6">IF(AV7="",NA(),AV7)</f>
        <v>-</v>
      </c>
      <c r="AW6" s="35" t="str">
        <f t="shared" si="6"/>
        <v>-</v>
      </c>
      <c r="AX6" s="35" t="str">
        <f t="shared" si="6"/>
        <v>-</v>
      </c>
      <c r="AY6" s="35">
        <f t="shared" si="6"/>
        <v>28.41</v>
      </c>
      <c r="AZ6" s="35" t="str">
        <f t="shared" si="6"/>
        <v>-</v>
      </c>
      <c r="BA6" s="35" t="str">
        <f t="shared" si="6"/>
        <v>-</v>
      </c>
      <c r="BB6" s="35" t="str">
        <f t="shared" si="6"/>
        <v>-</v>
      </c>
      <c r="BC6" s="35" t="str">
        <f t="shared" si="6"/>
        <v>-</v>
      </c>
      <c r="BD6" s="35">
        <f t="shared" si="6"/>
        <v>58.23</v>
      </c>
      <c r="BE6" s="34" t="str">
        <f>IF(BE7="","",IF(BE7="-","【-】","【"&amp;SUBSTITUTE(TEXT(BE7,"#,##0.00"),"-","△")&amp;"】"))</f>
        <v>【67.52】</v>
      </c>
      <c r="BF6" s="35" t="str">
        <f>IF(BF7="",NA(),BF7)</f>
        <v>-</v>
      </c>
      <c r="BG6" s="35" t="str">
        <f t="shared" ref="BG6:BO6" si="7">IF(BG7="",NA(),BG7)</f>
        <v>-</v>
      </c>
      <c r="BH6" s="35" t="str">
        <f t="shared" si="7"/>
        <v>-</v>
      </c>
      <c r="BI6" s="35" t="str">
        <f t="shared" si="7"/>
        <v>-</v>
      </c>
      <c r="BJ6" s="35">
        <f t="shared" si="7"/>
        <v>428.43</v>
      </c>
      <c r="BK6" s="35" t="str">
        <f t="shared" si="7"/>
        <v>-</v>
      </c>
      <c r="BL6" s="35" t="str">
        <f t="shared" si="7"/>
        <v>-</v>
      </c>
      <c r="BM6" s="35" t="str">
        <f t="shared" si="7"/>
        <v>-</v>
      </c>
      <c r="BN6" s="35" t="str">
        <f t="shared" si="7"/>
        <v>-</v>
      </c>
      <c r="BO6" s="35">
        <f t="shared" si="7"/>
        <v>812.92</v>
      </c>
      <c r="BP6" s="34" t="str">
        <f>IF(BP7="","",IF(BP7="-","【-】","【"&amp;SUBSTITUTE(TEXT(BP7,"#,##0.00"),"-","△")&amp;"】"))</f>
        <v>【705.21】</v>
      </c>
      <c r="BQ6" s="35" t="str">
        <f>IF(BQ7="",NA(),BQ7)</f>
        <v>-</v>
      </c>
      <c r="BR6" s="35" t="str">
        <f t="shared" ref="BR6:BZ6" si="8">IF(BR7="",NA(),BR7)</f>
        <v>-</v>
      </c>
      <c r="BS6" s="35" t="str">
        <f t="shared" si="8"/>
        <v>-</v>
      </c>
      <c r="BT6" s="35" t="str">
        <f t="shared" si="8"/>
        <v>-</v>
      </c>
      <c r="BU6" s="35">
        <f t="shared" si="8"/>
        <v>89.93</v>
      </c>
      <c r="BV6" s="35" t="str">
        <f t="shared" si="8"/>
        <v>-</v>
      </c>
      <c r="BW6" s="35" t="str">
        <f t="shared" si="8"/>
        <v>-</v>
      </c>
      <c r="BX6" s="35" t="str">
        <f t="shared" si="8"/>
        <v>-</v>
      </c>
      <c r="BY6" s="35" t="str">
        <f t="shared" si="8"/>
        <v>-</v>
      </c>
      <c r="BZ6" s="35">
        <f t="shared" si="8"/>
        <v>85.4</v>
      </c>
      <c r="CA6" s="34" t="str">
        <f>IF(CA7="","",IF(CA7="-","【-】","【"&amp;SUBSTITUTE(TEXT(CA7,"#,##0.00"),"-","△")&amp;"】"))</f>
        <v>【98.96】</v>
      </c>
      <c r="CB6" s="35" t="str">
        <f>IF(CB7="",NA(),CB7)</f>
        <v>-</v>
      </c>
      <c r="CC6" s="35" t="str">
        <f t="shared" ref="CC6:CK6" si="9">IF(CC7="",NA(),CC7)</f>
        <v>-</v>
      </c>
      <c r="CD6" s="35" t="str">
        <f t="shared" si="9"/>
        <v>-</v>
      </c>
      <c r="CE6" s="35" t="str">
        <f t="shared" si="9"/>
        <v>-</v>
      </c>
      <c r="CF6" s="35">
        <f t="shared" si="9"/>
        <v>141.97999999999999</v>
      </c>
      <c r="CG6" s="35" t="str">
        <f t="shared" si="9"/>
        <v>-</v>
      </c>
      <c r="CH6" s="35" t="str">
        <f t="shared" si="9"/>
        <v>-</v>
      </c>
      <c r="CI6" s="35" t="str">
        <f t="shared" si="9"/>
        <v>-</v>
      </c>
      <c r="CJ6" s="35" t="str">
        <f t="shared" si="9"/>
        <v>-</v>
      </c>
      <c r="CK6" s="35">
        <f t="shared" si="9"/>
        <v>188.57</v>
      </c>
      <c r="CL6" s="34" t="str">
        <f>IF(CL7="","",IF(CL7="-","【-】","【"&amp;SUBSTITUTE(TEXT(CL7,"#,##0.00"),"-","△")&amp;"】"))</f>
        <v>【134.52】</v>
      </c>
      <c r="CM6" s="35" t="str">
        <f>IF(CM7="",NA(),CM7)</f>
        <v>-</v>
      </c>
      <c r="CN6" s="35" t="str">
        <f t="shared" ref="CN6:CV6" si="10">IF(CN7="",NA(),CN7)</f>
        <v>-</v>
      </c>
      <c r="CO6" s="35" t="str">
        <f t="shared" si="10"/>
        <v>-</v>
      </c>
      <c r="CP6" s="35" t="str">
        <f t="shared" si="10"/>
        <v>-</v>
      </c>
      <c r="CQ6" s="35">
        <f t="shared" si="10"/>
        <v>54.76</v>
      </c>
      <c r="CR6" s="35" t="str">
        <f t="shared" si="10"/>
        <v>-</v>
      </c>
      <c r="CS6" s="35" t="str">
        <f t="shared" si="10"/>
        <v>-</v>
      </c>
      <c r="CT6" s="35" t="str">
        <f t="shared" si="10"/>
        <v>-</v>
      </c>
      <c r="CU6" s="35" t="str">
        <f t="shared" si="10"/>
        <v>-</v>
      </c>
      <c r="CV6" s="35">
        <f t="shared" si="10"/>
        <v>55.84</v>
      </c>
      <c r="CW6" s="34" t="str">
        <f>IF(CW7="","",IF(CW7="-","【-】","【"&amp;SUBSTITUTE(TEXT(CW7,"#,##0.00"),"-","△")&amp;"】"))</f>
        <v>【59.57】</v>
      </c>
      <c r="CX6" s="35" t="str">
        <f>IF(CX7="",NA(),CX7)</f>
        <v>-</v>
      </c>
      <c r="CY6" s="35" t="str">
        <f t="shared" ref="CY6:DG6" si="11">IF(CY7="",NA(),CY7)</f>
        <v>-</v>
      </c>
      <c r="CZ6" s="35" t="str">
        <f t="shared" si="11"/>
        <v>-</v>
      </c>
      <c r="DA6" s="35" t="str">
        <f t="shared" si="11"/>
        <v>-</v>
      </c>
      <c r="DB6" s="35">
        <f t="shared" si="11"/>
        <v>89.2</v>
      </c>
      <c r="DC6" s="35" t="str">
        <f t="shared" si="11"/>
        <v>-</v>
      </c>
      <c r="DD6" s="35" t="str">
        <f t="shared" si="11"/>
        <v>-</v>
      </c>
      <c r="DE6" s="35" t="str">
        <f t="shared" si="11"/>
        <v>-</v>
      </c>
      <c r="DF6" s="35" t="str">
        <f t="shared" si="11"/>
        <v>-</v>
      </c>
      <c r="DG6" s="35">
        <f t="shared" si="11"/>
        <v>92.34</v>
      </c>
      <c r="DH6" s="34" t="str">
        <f>IF(DH7="","",IF(DH7="-","【-】","【"&amp;SUBSTITUTE(TEXT(DH7,"#,##0.00"),"-","△")&amp;"】"))</f>
        <v>【95.57】</v>
      </c>
      <c r="DI6" s="35" t="str">
        <f>IF(DI7="",NA(),DI7)</f>
        <v>-</v>
      </c>
      <c r="DJ6" s="35" t="str">
        <f t="shared" ref="DJ6:DR6" si="12">IF(DJ7="",NA(),DJ7)</f>
        <v>-</v>
      </c>
      <c r="DK6" s="35" t="str">
        <f t="shared" si="12"/>
        <v>-</v>
      </c>
      <c r="DL6" s="35" t="str">
        <f t="shared" si="12"/>
        <v>-</v>
      </c>
      <c r="DM6" s="35">
        <f t="shared" si="12"/>
        <v>4.5599999999999996</v>
      </c>
      <c r="DN6" s="35" t="str">
        <f t="shared" si="12"/>
        <v>-</v>
      </c>
      <c r="DO6" s="35" t="str">
        <f t="shared" si="12"/>
        <v>-</v>
      </c>
      <c r="DP6" s="35" t="str">
        <f t="shared" si="12"/>
        <v>-</v>
      </c>
      <c r="DQ6" s="35" t="str">
        <f t="shared" si="12"/>
        <v>-</v>
      </c>
      <c r="DR6" s="35">
        <f t="shared" si="12"/>
        <v>25.37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0.54</v>
      </c>
      <c r="ED6" s="34" t="str">
        <f>IF(ED7="","",IF(ED7="-","【-】","【"&amp;SUBSTITUTE(TEXT(ED7,"#,##0.00"),"-","△")&amp;"】"))</f>
        <v>【5.72】</v>
      </c>
      <c r="EE6" s="35" t="str">
        <f>IF(EE7="",NA(),EE7)</f>
        <v>-</v>
      </c>
      <c r="EF6" s="35" t="str">
        <f t="shared" ref="EF6:EN6" si="14">IF(EF7="",NA(),EF7)</f>
        <v>-</v>
      </c>
      <c r="EG6" s="35" t="str">
        <f t="shared" si="14"/>
        <v>-</v>
      </c>
      <c r="EH6" s="35" t="str">
        <f t="shared" si="14"/>
        <v>-</v>
      </c>
      <c r="EI6" s="35">
        <f t="shared" si="14"/>
        <v>0.09</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462080</v>
      </c>
      <c r="D7" s="37">
        <v>46</v>
      </c>
      <c r="E7" s="37">
        <v>17</v>
      </c>
      <c r="F7" s="37">
        <v>1</v>
      </c>
      <c r="G7" s="37">
        <v>0</v>
      </c>
      <c r="H7" s="37" t="s">
        <v>96</v>
      </c>
      <c r="I7" s="37" t="s">
        <v>97</v>
      </c>
      <c r="J7" s="37" t="s">
        <v>98</v>
      </c>
      <c r="K7" s="37" t="s">
        <v>99</v>
      </c>
      <c r="L7" s="37" t="s">
        <v>100</v>
      </c>
      <c r="M7" s="37" t="s">
        <v>101</v>
      </c>
      <c r="N7" s="38" t="s">
        <v>102</v>
      </c>
      <c r="O7" s="38">
        <v>58.16</v>
      </c>
      <c r="P7" s="38">
        <v>44.14</v>
      </c>
      <c r="Q7" s="38">
        <v>87.18</v>
      </c>
      <c r="R7" s="38">
        <v>2310</v>
      </c>
      <c r="S7" s="38">
        <v>53097</v>
      </c>
      <c r="T7" s="38">
        <v>329.98</v>
      </c>
      <c r="U7" s="38">
        <v>160.91</v>
      </c>
      <c r="V7" s="38">
        <v>23289</v>
      </c>
      <c r="W7" s="38">
        <v>9.99</v>
      </c>
      <c r="X7" s="38">
        <v>2331.23</v>
      </c>
      <c r="Y7" s="38" t="s">
        <v>102</v>
      </c>
      <c r="Z7" s="38" t="s">
        <v>102</v>
      </c>
      <c r="AA7" s="38" t="s">
        <v>102</v>
      </c>
      <c r="AB7" s="38" t="s">
        <v>102</v>
      </c>
      <c r="AC7" s="38">
        <v>104.78</v>
      </c>
      <c r="AD7" s="38" t="s">
        <v>102</v>
      </c>
      <c r="AE7" s="38" t="s">
        <v>102</v>
      </c>
      <c r="AF7" s="38" t="s">
        <v>102</v>
      </c>
      <c r="AG7" s="38" t="s">
        <v>102</v>
      </c>
      <c r="AH7" s="38">
        <v>105.41</v>
      </c>
      <c r="AI7" s="38">
        <v>106.67</v>
      </c>
      <c r="AJ7" s="38" t="s">
        <v>102</v>
      </c>
      <c r="AK7" s="38" t="s">
        <v>102</v>
      </c>
      <c r="AL7" s="38" t="s">
        <v>102</v>
      </c>
      <c r="AM7" s="38" t="s">
        <v>102</v>
      </c>
      <c r="AN7" s="38">
        <v>0</v>
      </c>
      <c r="AO7" s="38" t="s">
        <v>102</v>
      </c>
      <c r="AP7" s="38" t="s">
        <v>102</v>
      </c>
      <c r="AQ7" s="38" t="s">
        <v>102</v>
      </c>
      <c r="AR7" s="38" t="s">
        <v>102</v>
      </c>
      <c r="AS7" s="38">
        <v>25.86</v>
      </c>
      <c r="AT7" s="38">
        <v>3.64</v>
      </c>
      <c r="AU7" s="38" t="s">
        <v>102</v>
      </c>
      <c r="AV7" s="38" t="s">
        <v>102</v>
      </c>
      <c r="AW7" s="38" t="s">
        <v>102</v>
      </c>
      <c r="AX7" s="38" t="s">
        <v>102</v>
      </c>
      <c r="AY7" s="38">
        <v>28.41</v>
      </c>
      <c r="AZ7" s="38" t="s">
        <v>102</v>
      </c>
      <c r="BA7" s="38" t="s">
        <v>102</v>
      </c>
      <c r="BB7" s="38" t="s">
        <v>102</v>
      </c>
      <c r="BC7" s="38" t="s">
        <v>102</v>
      </c>
      <c r="BD7" s="38">
        <v>58.23</v>
      </c>
      <c r="BE7" s="38">
        <v>67.52</v>
      </c>
      <c r="BF7" s="38" t="s">
        <v>102</v>
      </c>
      <c r="BG7" s="38" t="s">
        <v>102</v>
      </c>
      <c r="BH7" s="38" t="s">
        <v>102</v>
      </c>
      <c r="BI7" s="38" t="s">
        <v>102</v>
      </c>
      <c r="BJ7" s="38">
        <v>428.43</v>
      </c>
      <c r="BK7" s="38" t="s">
        <v>102</v>
      </c>
      <c r="BL7" s="38" t="s">
        <v>102</v>
      </c>
      <c r="BM7" s="38" t="s">
        <v>102</v>
      </c>
      <c r="BN7" s="38" t="s">
        <v>102</v>
      </c>
      <c r="BO7" s="38">
        <v>812.92</v>
      </c>
      <c r="BP7" s="38">
        <v>705.21</v>
      </c>
      <c r="BQ7" s="38" t="s">
        <v>102</v>
      </c>
      <c r="BR7" s="38" t="s">
        <v>102</v>
      </c>
      <c r="BS7" s="38" t="s">
        <v>102</v>
      </c>
      <c r="BT7" s="38" t="s">
        <v>102</v>
      </c>
      <c r="BU7" s="38">
        <v>89.93</v>
      </c>
      <c r="BV7" s="38" t="s">
        <v>102</v>
      </c>
      <c r="BW7" s="38" t="s">
        <v>102</v>
      </c>
      <c r="BX7" s="38" t="s">
        <v>102</v>
      </c>
      <c r="BY7" s="38" t="s">
        <v>102</v>
      </c>
      <c r="BZ7" s="38">
        <v>85.4</v>
      </c>
      <c r="CA7" s="38">
        <v>98.96</v>
      </c>
      <c r="CB7" s="38" t="s">
        <v>102</v>
      </c>
      <c r="CC7" s="38" t="s">
        <v>102</v>
      </c>
      <c r="CD7" s="38" t="s">
        <v>102</v>
      </c>
      <c r="CE7" s="38" t="s">
        <v>102</v>
      </c>
      <c r="CF7" s="38">
        <v>141.97999999999999</v>
      </c>
      <c r="CG7" s="38" t="s">
        <v>102</v>
      </c>
      <c r="CH7" s="38" t="s">
        <v>102</v>
      </c>
      <c r="CI7" s="38" t="s">
        <v>102</v>
      </c>
      <c r="CJ7" s="38" t="s">
        <v>102</v>
      </c>
      <c r="CK7" s="38">
        <v>188.57</v>
      </c>
      <c r="CL7" s="38">
        <v>134.52000000000001</v>
      </c>
      <c r="CM7" s="38" t="s">
        <v>102</v>
      </c>
      <c r="CN7" s="38" t="s">
        <v>102</v>
      </c>
      <c r="CO7" s="38" t="s">
        <v>102</v>
      </c>
      <c r="CP7" s="38" t="s">
        <v>102</v>
      </c>
      <c r="CQ7" s="38">
        <v>54.76</v>
      </c>
      <c r="CR7" s="38" t="s">
        <v>102</v>
      </c>
      <c r="CS7" s="38" t="s">
        <v>102</v>
      </c>
      <c r="CT7" s="38" t="s">
        <v>102</v>
      </c>
      <c r="CU7" s="38" t="s">
        <v>102</v>
      </c>
      <c r="CV7" s="38">
        <v>55.84</v>
      </c>
      <c r="CW7" s="38">
        <v>59.57</v>
      </c>
      <c r="CX7" s="38" t="s">
        <v>102</v>
      </c>
      <c r="CY7" s="38" t="s">
        <v>102</v>
      </c>
      <c r="CZ7" s="38" t="s">
        <v>102</v>
      </c>
      <c r="DA7" s="38" t="s">
        <v>102</v>
      </c>
      <c r="DB7" s="38">
        <v>89.2</v>
      </c>
      <c r="DC7" s="38" t="s">
        <v>102</v>
      </c>
      <c r="DD7" s="38" t="s">
        <v>102</v>
      </c>
      <c r="DE7" s="38" t="s">
        <v>102</v>
      </c>
      <c r="DF7" s="38" t="s">
        <v>102</v>
      </c>
      <c r="DG7" s="38">
        <v>92.34</v>
      </c>
      <c r="DH7" s="38">
        <v>95.57</v>
      </c>
      <c r="DI7" s="38" t="s">
        <v>102</v>
      </c>
      <c r="DJ7" s="38" t="s">
        <v>102</v>
      </c>
      <c r="DK7" s="38" t="s">
        <v>102</v>
      </c>
      <c r="DL7" s="38" t="s">
        <v>102</v>
      </c>
      <c r="DM7" s="38">
        <v>4.5599999999999996</v>
      </c>
      <c r="DN7" s="38" t="s">
        <v>102</v>
      </c>
      <c r="DO7" s="38" t="s">
        <v>102</v>
      </c>
      <c r="DP7" s="38" t="s">
        <v>102</v>
      </c>
      <c r="DQ7" s="38" t="s">
        <v>102</v>
      </c>
      <c r="DR7" s="38">
        <v>25.37</v>
      </c>
      <c r="DS7" s="38">
        <v>36.520000000000003</v>
      </c>
      <c r="DT7" s="38" t="s">
        <v>102</v>
      </c>
      <c r="DU7" s="38" t="s">
        <v>102</v>
      </c>
      <c r="DV7" s="38" t="s">
        <v>102</v>
      </c>
      <c r="DW7" s="38" t="s">
        <v>102</v>
      </c>
      <c r="DX7" s="38">
        <v>0</v>
      </c>
      <c r="DY7" s="38" t="s">
        <v>102</v>
      </c>
      <c r="DZ7" s="38" t="s">
        <v>102</v>
      </c>
      <c r="EA7" s="38" t="s">
        <v>102</v>
      </c>
      <c r="EB7" s="38" t="s">
        <v>102</v>
      </c>
      <c r="EC7" s="38">
        <v>0.54</v>
      </c>
      <c r="ED7" s="38">
        <v>5.72</v>
      </c>
      <c r="EE7" s="38" t="s">
        <v>102</v>
      </c>
      <c r="EF7" s="38" t="s">
        <v>102</v>
      </c>
      <c r="EG7" s="38" t="s">
        <v>102</v>
      </c>
      <c r="EH7" s="38" t="s">
        <v>102</v>
      </c>
      <c r="EI7" s="38">
        <v>0.09</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2022-02-22T02:29:01Z</cp:lastPrinted>
  <dcterms:created xsi:type="dcterms:W3CDTF">2021-12-03T07:19:56Z</dcterms:created>
  <dcterms:modified xsi:type="dcterms:W3CDTF">2022-02-22T02:29:04Z</dcterms:modified>
  <cp:category/>
</cp:coreProperties>
</file>