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1_曽於市\"/>
    </mc:Choice>
  </mc:AlternateContent>
  <workbookProtection workbookAlgorithmName="SHA-512" workbookHashValue="MMcXKkqd0+nzzP+Cj3ceQZ4mh2mhEigFnX6HNo5ylQQk1NV2brEfVVka8acjqF/bGinHLPB0+HdDxvShiBJA3A==" workbookSaltValue="VBTVgeb5sAjqJD6W0D9ruQ==" workbookSpinCount="100000" lockStructure="1"/>
  <bookViews>
    <workbookView xWindow="-120" yWindow="-120" windowWidth="29040" windowHeight="1599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<sst xmlns="http://schemas.openxmlformats.org/spreadsheetml/2006/main" count="247" uniqueCount="116">
  <si>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</si>
  <si>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</si>
  <si>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</si>
  <si>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</si>
  <si>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</si>
  <si>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</si>
  <si>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</si>
  <si>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</si>
  <si>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</si>
  <si>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</si>
  <si>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</si>
  <si>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</si>
  <si>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</si>
  <si>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</si>
  <si>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</si>
  <si>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</si>
  <si>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</si>
  <si>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</si>
  <si>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</si>
  <si>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</si>
  <si>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</si>
  <si>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</si>
  <si>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</si>
  <si>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</si>
  <si>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</si>
  <si>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</si>
  <si>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</si>
  <si>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</si>
  <si>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</si>
  <si>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</si>
  <si>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</si>
  <si>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</si>
  <si>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</si>
  <si>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</si>
  <si>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</si>
  <si>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</si>
  <si>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</si>
  <si>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</si>
  <si>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</si>
  <si>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</si>
  <si>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</si>
  <si>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</si>
  <si>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</si>
  <si>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</si>
  <si>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</si>
  <si>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</si>
  <si>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</si>
  <si>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</si>
  <si>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</si>
  <si>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</si>
  <si>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</si>
  <si>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</si>
  <si>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</si>
  <si>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</si>
  <si>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</si>
  <si>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</si>
  <si>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</si>
  <si>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</si>
  <si>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</si>
  <si>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</si>
  <si>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</si>
  <si>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</si>
  <si>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</si>
  <si>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</si>
  <si>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</si>
  <si>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</si>
  <si>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</si>
  <si>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</si>
  <si>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</si>
  <si>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</si>
  <si>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</si>
  <si>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</si>
  <si>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</si>
  <si>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</si>
  <si>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</si>
  <si>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</si>
  <si>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</si>
  <si>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</si>
  <si>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</si>
  <si>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</si>
  <si>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</si>
  <si>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</si>
  <si>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</si>
  <si>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</si>
  <si>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</si>
  <si>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</si>
  <si>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</si>
  <si>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</si>
  <si>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</si>
  <si>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</si>
  <si>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</si>
  <si>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</si>
  <si>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</si>
  <si>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</si>
  <si>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</si>
  <si>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</si>
  <si>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曽於市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</si>
  <si>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</si>
  <si>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</si>
  <si>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</si>
  <si>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</si>
  <si>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</si>
  <si>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</si>
  <si>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</si>
  <si>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</si>
  <si>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</si>
  <si>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</si>
  <si>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</si>
  <si>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</si>
  <si>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</si>
  <si>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</si>
  <si>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</si>
  <si>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</si>
  <si>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初年度設置より十数年が経過し，老朽化に伴う修繕費が年々増加傾向にある。浄化槽本体については耐用年数も長いため特に問題ないが，ポンプやブロワ等付属機器の老朽化に伴う修繕については，維持管理費増の一因となっている。今後は維持管理費や浄化槽使用料の見直しを含めた検討の必要がある。</t>
  </si>
  <si>
    <t>類似団体と比較しても，全体的に見てほぼ同水準ではあるが，年数の経過した浄化槽の維持管理費用が増大していくため，経営の健全化に向け浄化槽の適正な使用による維持管理費の増加防止や使用料の収納率向上に努めていく必要がある。また，令和3年度末を以て公共浄化槽の新規受付を廃止し，令和4年度より個人への無償譲与を順次進める予定である。</t>
    <rPh sb="111" eb="113">
      <t>レイワ</t>
    </rPh>
    <rPh sb="114" eb="116">
      <t>ネンド</t>
    </rPh>
    <rPh sb="116" eb="117">
      <t>マツ</t>
    </rPh>
    <rPh sb="118" eb="119">
      <t>モッ</t>
    </rPh>
    <rPh sb="120" eb="122">
      <t>コウキョウ</t>
    </rPh>
    <rPh sb="122" eb="125">
      <t>ジョウカソウ</t>
    </rPh>
    <rPh sb="126" eb="128">
      <t>シンキ</t>
    </rPh>
    <rPh sb="128" eb="130">
      <t>ウケツケ</t>
    </rPh>
    <rPh sb="131" eb="133">
      <t>ハイシ</t>
    </rPh>
    <rPh sb="135" eb="137">
      <t>レイワ</t>
    </rPh>
    <rPh sb="138" eb="140">
      <t>ネンド</t>
    </rPh>
    <rPh sb="142" eb="144">
      <t>コジン</t>
    </rPh>
    <rPh sb="146" eb="148">
      <t>ムショウ</t>
    </rPh>
    <rPh sb="148" eb="150">
      <t>ジョウヨ</t>
    </rPh>
    <rPh sb="151" eb="153">
      <t>ジュンジ</t>
    </rPh>
    <rPh sb="153" eb="154">
      <t>スス</t>
    </rPh>
    <rPh sb="156" eb="158">
      <t>ヨテイ</t>
    </rPh>
    <phoneticPr fontId="1"/>
  </si>
  <si>
    <t xml:space="preserve">①収益的収支比率
料金収入については管理浄化槽が年々増加していくためその分増大しているが，清掃委託料や施設修繕費の増加により，収支比率は100％前後で推移している。今後の健全な経営を持続するためにも引き続き浄化槽使用料の収納率向上に努めていく。
⑤経費回収率
類似団体と比較すると高い状況を維持している。しかし，使用料収入で必要経費を全て賄えおらず，平成30年度より回収率は減少傾向にある。今後は使用料の収納率向上と経費の見直し等に努めていく。
⑥汚水処理原価
類似団体と比較するとほぼ同じ水準で推移しており，今後も維持管理を適切に行い経費の削減に努めていく。
⑦施設利用率
類似団体と比較すると平均を下回っているが，居住者等がいない場合には利用しないという施設の特殊性を考えると適正である。
⑧水洗化率
合併処理浄化槽設置は水洗化が条件であるため100％となっている。
</t>
    <rPh sb="175" eb="177">
      <t>ヘイセイ</t>
    </rPh>
    <rPh sb="179" eb="181">
      <t>ネンド</t>
    </rPh>
    <rPh sb="183" eb="186">
      <t>カイシュウリツ</t>
    </rPh>
    <rPh sb="187" eb="189">
      <t>ゲンショウ</t>
    </rPh>
    <rPh sb="189" eb="191">
      <t>ケイコウ</t>
    </rPh>
    <rPh sb="216" eb="217">
      <t>ツト</t>
    </rPh>
    <rPh sb="340" eb="342">
      <t>テキセイ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</si>
</sst>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B-47FD-8E77-B5F939BF98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7B-47FD-8E77-B5F939BF98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41.46</c:v>
                </c:pt>
                <c:pt idx="1">
                  <c:v>42.32</c:v>
                </c:pt>
                <c:pt idx="2">
                  <c:v>42.11</c:v>
                </c:pt>
                <c:pt idx="3">
                  <c:v>41.95</c:v>
                </c:pt>
                <c:pt idx="4">
                  <c:v>40.86</c:v>
                </c:pt>
              </c:numCache>
            </c:numRef>
          </c:val>
          <c:extLst>
            <c:ext xmlns:c16="http://schemas.microsoft.com/office/drawing/2014/chart" uri="{C3380CC4-5D6E-409C-BE32-E72D297353CC}">
              <c16:uniqueId val="{00000000-7F4D-4F48-A2E4-5BE684DEF8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7F4D-4F48-A2E4-5BE684DEF8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69-45D5-85A9-CD956D865B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6369-45D5-85A9-CD956D865B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99.33</c:v>
                </c:pt>
                <c:pt idx="1">
                  <c:v>100.89</c:v>
                </c:pt>
                <c:pt idx="2">
                  <c:v>99.89</c:v>
                </c:pt>
                <c:pt idx="3">
                  <c:v>101.35</c:v>
                </c:pt>
                <c:pt idx="4">
                  <c:v>101.55</c:v>
                </c:pt>
              </c:numCache>
            </c:numRef>
          </c:val>
          <c:extLst>
            <c:ext xmlns:c16="http://schemas.microsoft.com/office/drawing/2014/chart" uri="{C3380CC4-5D6E-409C-BE32-E72D297353CC}">
              <c16:uniqueId val="{00000000-AE22-4DCD-A9FC-4C873EFD3A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22-4DCD-A9FC-4C873EFD3A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6-4DC4-9B8B-1D2689A2F4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6-4DC4-9B8B-1D2689A2F4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BF-4240-A9CE-6576FC618F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BF-4240-A9CE-6576FC618F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E-4492-871B-8688848A62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E-4492-871B-8688848A62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0-40EE-AF76-8AACBE1449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0-40EE-AF76-8AACBE1449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51-4D27-89A1-AEC58347D1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3651-4D27-89A1-AEC58347D1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88.58</c:v>
                </c:pt>
                <c:pt idx="1">
                  <c:v>89.69</c:v>
                </c:pt>
                <c:pt idx="2">
                  <c:v>87.53</c:v>
                </c:pt>
                <c:pt idx="3">
                  <c:v>86.81</c:v>
                </c:pt>
                <c:pt idx="4">
                  <c:v>83.81</c:v>
                </c:pt>
              </c:numCache>
            </c:numRef>
          </c:val>
          <c:extLst>
            <c:ext xmlns:c16="http://schemas.microsoft.com/office/drawing/2014/chart" uri="{C3380CC4-5D6E-409C-BE32-E72D297353CC}">
              <c16:uniqueId val="{00000000-0EC2-43DE-B053-790A41F52C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0EC2-43DE-B053-790A41F52C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266.51</c:v>
                </c:pt>
                <c:pt idx="1">
                  <c:v>263.23</c:v>
                </c:pt>
                <c:pt idx="2">
                  <c:v>262.25</c:v>
                </c:pt>
                <c:pt idx="3">
                  <c:v>263.86</c:v>
                </c:pt>
                <c:pt idx="4">
                  <c:v>274.82</c:v>
                </c:pt>
              </c:numCache>
            </c:numRef>
          </c:val>
          <c:extLst>
            <c:ext xmlns:c16="http://schemas.microsoft.com/office/drawing/2014/chart" uri="{C3380CC4-5D6E-409C-BE32-E72D297353CC}">
              <c16:uniqueId val="{00000000-E657-46E6-B1BB-125E136A72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E657-46E6-B1BB-125E136A72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【314.13】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【77.67】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【57.83】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【282.28】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【58.42】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鹿児島県　曽於市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特定地域生活排水処理</v>
      </c>
      <c r="Q8" s="45"/>
      <c r="R8" s="45"/>
      <c r="S8" s="45"/>
      <c r="T8" s="45"/>
      <c r="U8" s="45"/>
      <c r="V8" s="45"/>
      <c r="W8" s="45" t="str">
        <f>データ!L6</f>
        <v>K2</v>
      </c>
      <c r="X8" s="45"/>
      <c r="Y8" s="45"/>
      <c r="Z8" s="45"/>
      <c r="AA8" s="45"/>
      <c r="AB8" s="45"/>
      <c r="AC8" s="45"/>
      <c r="AD8" s="46" t="str">
        <f>データ!$M$6</f>
        <v>非設置</v>
      </c>
      <c r="AE8" s="46"/>
      <c r="AF8" s="46"/>
      <c r="AG8" s="46"/>
      <c r="AH8" s="46"/>
      <c r="AI8" s="46"/>
      <c r="AJ8" s="46"/>
      <c r="AK8" s="3"/>
      <c r="AL8" s="47">
        <f>データ!S6</f>
        <v>34853</v>
      </c>
      <c r="AM8" s="47"/>
      <c r="AN8" s="47"/>
      <c r="AO8" s="47"/>
      <c r="AP8" s="47"/>
      <c r="AQ8" s="47"/>
      <c r="AR8" s="47"/>
      <c r="AS8" s="47"/>
      <c r="AT8" s="48">
        <f>データ!T6</f>
        <v>390.14</v>
      </c>
      <c r="AU8" s="48"/>
      <c r="AV8" s="48"/>
      <c r="AW8" s="48"/>
      <c r="AX8" s="48"/>
      <c r="AY8" s="48"/>
      <c r="AZ8" s="48"/>
      <c r="BA8" s="48"/>
      <c r="BB8" s="48">
        <f>データ!U6</f>
        <v>89.33</v>
      </c>
      <c r="BC8" s="48"/>
      <c r="BD8" s="48"/>
      <c r="BE8" s="48"/>
      <c r="BF8" s="48"/>
      <c r="BG8" s="48"/>
      <c r="BH8" s="48"/>
      <c r="BI8" s="48"/>
      <c r="BJ8" s="3"/>
      <c r="BK8" s="3"/>
      <c r="BL8" s="50" t="s">
        <v>12</v>
      </c>
      <c r="BM8" s="51"/>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24</v>
      </c>
      <c r="Q9" s="44"/>
      <c r="R9" s="44"/>
      <c r="S9" s="44"/>
      <c r="T9" s="44"/>
      <c r="U9" s="44"/>
      <c r="V9" s="44"/>
      <c r="W9" s="44" t="s">
        <v>27</v>
      </c>
      <c r="X9" s="44"/>
      <c r="Y9" s="44"/>
      <c r="Z9" s="44"/>
      <c r="AA9" s="44"/>
      <c r="AB9" s="44"/>
      <c r="AC9" s="44"/>
      <c r="AD9" s="44" t="s">
        <v>21</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34</v>
      </c>
      <c r="BC9" s="44"/>
      <c r="BD9" s="44"/>
      <c r="BE9" s="44"/>
      <c r="BF9" s="44"/>
      <c r="BG9" s="44"/>
      <c r="BH9" s="44"/>
      <c r="BI9" s="44"/>
      <c r="BJ9" s="3"/>
      <c r="BK9" s="3"/>
      <c r="BL9" s="52" t="s">
        <v>35</v>
      </c>
      <c r="BM9" s="53"/>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7.64</v>
      </c>
      <c r="Q10" s="48"/>
      <c r="R10" s="48"/>
      <c r="S10" s="48"/>
      <c r="T10" s="48"/>
      <c r="U10" s="48"/>
      <c r="V10" s="48"/>
      <c r="W10" s="48">
        <f>データ!Q6</f>
        <v>100</v>
      </c>
      <c r="X10" s="48"/>
      <c r="Y10" s="48"/>
      <c r="Z10" s="48"/>
      <c r="AA10" s="48"/>
      <c r="AB10" s="48"/>
      <c r="AC10" s="48"/>
      <c r="AD10" s="47">
        <f>データ!R6</f>
        <v>3630</v>
      </c>
      <c r="AE10" s="47"/>
      <c r="AF10" s="47"/>
      <c r="AG10" s="47"/>
      <c r="AH10" s="47"/>
      <c r="AI10" s="47"/>
      <c r="AJ10" s="47"/>
      <c r="AK10" s="2"/>
      <c r="AL10" s="47">
        <f>データ!V6</f>
        <v>2674</v>
      </c>
      <c r="AM10" s="47"/>
      <c r="AN10" s="47"/>
      <c r="AO10" s="47"/>
      <c r="AP10" s="47"/>
      <c r="AQ10" s="47"/>
      <c r="AR10" s="47"/>
      <c r="AS10" s="47"/>
      <c r="AT10" s="48">
        <f>データ!W6</f>
        <v>115.72</v>
      </c>
      <c r="AU10" s="48"/>
      <c r="AV10" s="48"/>
      <c r="AW10" s="48"/>
      <c r="AX10" s="48"/>
      <c r="AY10" s="48"/>
      <c r="AZ10" s="48"/>
      <c r="BA10" s="48"/>
      <c r="BB10" s="48">
        <f>データ!X6</f>
        <v>23.11</v>
      </c>
      <c r="BC10" s="48"/>
      <c r="BD10" s="48"/>
      <c r="BE10" s="48"/>
      <c r="BF10" s="48"/>
      <c r="BG10" s="48"/>
      <c r="BH10" s="48"/>
      <c r="BI10" s="48"/>
      <c r="BJ10" s="2"/>
      <c r="BK10" s="2"/>
      <c r="BL10" s="66" t="s">
        <v>38</v>
      </c>
      <c r="BM10" s="67"/>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41</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115</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113</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114</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43</v>
      </c>
    </row>
    <row r="84" spans="1:78" x14ac:dyDescent="0.15">
      <c r="C84" s="2"/>
    </row>
    <row r="85" spans="1:78" hidden="1" x14ac:dyDescent="0.15">
      <c r="B85" s="6" t="s">
        <v>44</v>
      </c>
      <c r="C85" s="6"/>
      <c r="D85" s="6"/>
      <c r="E85" s="6" t="s">
        <v>46</v>
      </c>
      <c r="F85" s="6" t="s">
        <v>47</v>
      </c>
      <c r="G85" s="6" t="s">
        <v>48</v>
      </c>
      <c r="H85" s="6" t="s">
        <v>0</v>
      </c>
      <c r="I85" s="6" t="s">
        <v>8</v>
      </c>
      <c r="J85" s="6" t="s">
        <v>49</v>
      </c>
      <c r="K85" s="6" t="s">
        <v>50</v>
      </c>
      <c r="L85" s="6" t="s">
        <v>33</v>
      </c>
      <c r="M85" s="6" t="s">
        <v>36</v>
      </c>
      <c r="N85" s="6" t="s">
        <v>51</v>
      </c>
      <c r="O85" s="6" t="s">
        <v>53</v>
      </c>
    </row>
    <row r="86" spans="1:78" hidden="1" x14ac:dyDescent="0.15">
      <c r="B86" s="6"/>
      <c r="C86" s="6"/>
      <c r="D86" s="6"/>
      <c r="E86" s="6" t="str">
        <f>データ!AI6</f>
        <v/>
      </c>
      <c r="F86" s="6" t="s">
        <v>40</v>
      </c>
      <c r="G86" s="6" t="s">
        <v>40</v>
      </c>
      <c r="H86" s="6" t="str">
        <f>データ!BP6</f>
        <v>【314.13】</v>
      </c>
      <c r="I86" s="6" t="str">
        <f>データ!CA6</f>
        <v>【58.42】</v>
      </c>
      <c r="J86" s="6" t="str">
        <f>データ!CL6</f>
        <v>【282.28】</v>
      </c>
      <c r="K86" s="6" t="str">
        <f>データ!CW6</f>
        <v>【57.83】</v>
      </c>
      <c r="L86" s="6" t="str">
        <f>データ!DH6</f>
        <v>【77.67】</v>
      </c>
      <c r="M86" s="6" t="s">
        <v>40</v>
      </c>
      <c r="N86" s="6" t="s">
        <v>40</v>
      </c>
      <c r="O86" s="6" t="str">
        <f>データ!EO6</f>
        <v>【-】</v>
      </c>
    </row>
  </sheetData>
  <sheetProtection algorithmName="SHA-512" hashValue="V+8e0/vTqbMUQvE8i0w9+M/HOHAmicJ5PN97/nVOIql6xQ3eDkvZW1uf2vjgn/4HcHdQa2LCpSM37VRgM3s2nw==" saltValue="LL2eNGx9ehNsDYvelK5iV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32</v>
      </c>
      <c r="C3" s="30" t="s">
        <v>58</v>
      </c>
      <c r="D3" s="30" t="s">
        <v>59</v>
      </c>
      <c r="E3" s="30" t="s">
        <v>4</v>
      </c>
      <c r="F3" s="30" t="s">
        <v>3</v>
      </c>
      <c r="G3" s="30" t="s">
        <v>26</v>
      </c>
      <c r="H3" s="76" t="s">
        <v>55</v>
      </c>
      <c r="I3" s="77"/>
      <c r="J3" s="77"/>
      <c r="K3" s="77"/>
      <c r="L3" s="77"/>
      <c r="M3" s="77"/>
      <c r="N3" s="77"/>
      <c r="O3" s="77"/>
      <c r="P3" s="77"/>
      <c r="Q3" s="77"/>
      <c r="R3" s="77"/>
      <c r="S3" s="77"/>
      <c r="T3" s="77"/>
      <c r="U3" s="77"/>
      <c r="V3" s="77"/>
      <c r="W3" s="77"/>
      <c r="X3" s="78"/>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10</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60</v>
      </c>
      <c r="B4" s="31"/>
      <c r="C4" s="31"/>
      <c r="D4" s="31"/>
      <c r="E4" s="31"/>
      <c r="F4" s="31"/>
      <c r="G4" s="31"/>
      <c r="H4" s="79"/>
      <c r="I4" s="80"/>
      <c r="J4" s="80"/>
      <c r="K4" s="80"/>
      <c r="L4" s="80"/>
      <c r="M4" s="80"/>
      <c r="N4" s="80"/>
      <c r="O4" s="80"/>
      <c r="P4" s="80"/>
      <c r="Q4" s="80"/>
      <c r="R4" s="80"/>
      <c r="S4" s="80"/>
      <c r="T4" s="80"/>
      <c r="U4" s="80"/>
      <c r="V4" s="80"/>
      <c r="W4" s="80"/>
      <c r="X4" s="81"/>
      <c r="Y4" s="83" t="s">
        <v>25</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14</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2"/>
      <c r="C5" s="32"/>
      <c r="D5" s="32"/>
      <c r="E5" s="32"/>
      <c r="F5" s="32"/>
      <c r="G5" s="32"/>
      <c r="H5" s="37" t="s">
        <v>57</v>
      </c>
      <c r="I5" s="37" t="s">
        <v>70</v>
      </c>
      <c r="J5" s="37" t="s">
        <v>71</v>
      </c>
      <c r="K5" s="37" t="s">
        <v>72</v>
      </c>
      <c r="L5" s="37" t="s">
        <v>73</v>
      </c>
      <c r="M5" s="37" t="s">
        <v>5</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2020</v>
      </c>
      <c r="C6" s="33">
        <f t="shared" si="1"/>
        <v>462179</v>
      </c>
      <c r="D6" s="33">
        <f t="shared" si="1"/>
        <v>47</v>
      </c>
      <c r="E6" s="33">
        <f t="shared" si="1"/>
        <v>18</v>
      </c>
      <c r="F6" s="33">
        <f t="shared" si="1"/>
        <v>0</v>
      </c>
      <c r="G6" s="33">
        <f t="shared" si="1"/>
        <v>0</v>
      </c>
      <c r="H6" s="33" t="str">
        <f t="shared" si="1"/>
        <v>鹿児島県　曽於市</v>
      </c>
      <c r="I6" s="33" t="str">
        <f t="shared" si="1"/>
        <v>法非適用</v>
      </c>
      <c r="J6" s="33" t="str">
        <f t="shared" si="1"/>
        <v>下水道事業</v>
      </c>
      <c r="K6" s="33" t="str">
        <f t="shared" si="1"/>
        <v>特定地域生活排水処理</v>
      </c>
      <c r="L6" s="33" t="str">
        <f t="shared" si="1"/>
        <v>K2</v>
      </c>
      <c r="M6" s="33" t="str">
        <f t="shared" si="1"/>
        <v>非設置</v>
      </c>
      <c r="N6" s="38" t="str">
        <f t="shared" si="1"/>
        <v>-</v>
      </c>
      <c r="O6" s="38" t="str">
        <f t="shared" si="1"/>
        <v>該当数値なし</v>
      </c>
      <c r="P6" s="38">
        <f t="shared" si="1"/>
        <v>7.64</v>
      </c>
      <c r="Q6" s="38">
        <f t="shared" si="1"/>
        <v>100</v>
      </c>
      <c r="R6" s="38">
        <f t="shared" si="1"/>
        <v>3630</v>
      </c>
      <c r="S6" s="38">
        <f t="shared" si="1"/>
        <v>34853</v>
      </c>
      <c r="T6" s="38">
        <f t="shared" si="1"/>
        <v>390.14</v>
      </c>
      <c r="U6" s="38">
        <f t="shared" si="1"/>
        <v>89.33</v>
      </c>
      <c r="V6" s="38">
        <f t="shared" si="1"/>
        <v>2674</v>
      </c>
      <c r="W6" s="38">
        <f t="shared" si="1"/>
        <v>115.72</v>
      </c>
      <c r="X6" s="38">
        <f t="shared" si="1"/>
        <v>23.11</v>
      </c>
      <c r="Y6" s="42">
        <f t="shared" ref="Y6:AH6" si="2">IF(Y7="",NA(),Y7)</f>
        <v>99.33</v>
      </c>
      <c r="Z6" s="42">
        <f t="shared" si="2"/>
        <v>100.89</v>
      </c>
      <c r="AA6" s="42">
        <f t="shared" si="2"/>
        <v>99.89</v>
      </c>
      <c r="AB6" s="42">
        <f t="shared" si="2"/>
        <v>101.35</v>
      </c>
      <c r="AC6" s="42">
        <f t="shared" si="2"/>
        <v>101.55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38">
        <f t="shared" si="5"/>
        <v>0</v>
      </c>
      <c r="BK6" s="42">
        <f t="shared" si="5"/>
        <v>413.5</v>
      </c>
      <c r="BL6" s="42">
        <f t="shared" si="5"/>
        <v>244.85</v>
      </c>
      <c r="BM6" s="42">
        <f t="shared" si="5"/>
        <v>296.89</v>
      </c>
      <c r="BN6" s="42">
        <f t="shared" si="5"/>
        <v>270.57</v>
      </c>
      <c r="BO6" s="42">
        <f t="shared" si="5"/>
        <v>294.27</v>
      </c>
      <c r="BP6" s="38" t="str">
        <f>IF(BP7="","",IF(BP7="-","【-】","【"&amp;SUBSTITUTE(TEXT(BP7,"#,##0.00"),"-","△")&amp;"】"))</f>
        <v>【314.13】</v>
      </c>
      <c r="BQ6" s="42">
        <f t="shared" ref="BQ6:BZ6" si="6">IF(BQ7="",NA(),BQ7)</f>
        <v>88.58</v>
      </c>
      <c r="BR6" s="42">
        <f t="shared" si="6"/>
        <v>89.69</v>
      </c>
      <c r="BS6" s="42">
        <f t="shared" si="6"/>
        <v>87.53</v>
      </c>
      <c r="BT6" s="42">
        <f t="shared" si="6"/>
        <v>86.81</v>
      </c>
      <c r="BU6" s="42">
        <f t="shared" si="6"/>
        <v>83.81</v>
      </c>
      <c r="BV6" s="42">
        <f t="shared" si="6"/>
        <v>55.84</v>
      </c>
      <c r="BW6" s="42">
        <f t="shared" si="6"/>
        <v>64.78</v>
      </c>
      <c r="BX6" s="42">
        <f t="shared" si="6"/>
        <v>63.06</v>
      </c>
      <c r="BY6" s="42">
        <f t="shared" si="6"/>
        <v>62.5</v>
      </c>
      <c r="BZ6" s="42">
        <f t="shared" si="6"/>
        <v>60.59</v>
      </c>
      <c r="CA6" s="38" t="str">
        <f>IF(CA7="","",IF(CA7="-","【-】","【"&amp;SUBSTITUTE(TEXT(CA7,"#,##0.00"),"-","△")&amp;"】"))</f>
        <v>【58.42】</v>
      </c>
      <c r="CB6" s="42">
        <f t="shared" ref="CB6:CK6" si="7">IF(CB7="",NA(),CB7)</f>
        <v>266.51</v>
      </c>
      <c r="CC6" s="42">
        <f t="shared" si="7"/>
        <v>263.23</v>
      </c>
      <c r="CD6" s="42">
        <f t="shared" si="7"/>
        <v>262.25</v>
      </c>
      <c r="CE6" s="42">
        <f t="shared" si="7"/>
        <v>263.86</v>
      </c>
      <c r="CF6" s="42">
        <f t="shared" si="7"/>
        <v>274.82</v>
      </c>
      <c r="CG6" s="42">
        <f t="shared" si="7"/>
        <v>287.57</v>
      </c>
      <c r="CH6" s="42">
        <f t="shared" si="7"/>
        <v>250.21</v>
      </c>
      <c r="CI6" s="42">
        <f t="shared" si="7"/>
        <v>264.77</v>
      </c>
      <c r="CJ6" s="42">
        <f t="shared" si="7"/>
        <v>269.33</v>
      </c>
      <c r="CK6" s="42">
        <f t="shared" si="7"/>
        <v>280.23</v>
      </c>
      <c r="CL6" s="38" t="str">
        <f>IF(CL7="","",IF(CL7="-","【-】","【"&amp;SUBSTITUTE(TEXT(CL7,"#,##0.00"),"-","△")&amp;"】"))</f>
        <v>【282.28】</v>
      </c>
      <c r="CM6" s="42">
        <f t="shared" ref="CM6:CV6" si="8">IF(CM7="",NA(),CM7)</f>
        <v>41.46</v>
      </c>
      <c r="CN6" s="42">
        <f t="shared" si="8"/>
        <v>42.32</v>
      </c>
      <c r="CO6" s="42">
        <f t="shared" si="8"/>
        <v>42.11</v>
      </c>
      <c r="CP6" s="42">
        <f t="shared" si="8"/>
        <v>41.95</v>
      </c>
      <c r="CQ6" s="42">
        <f t="shared" si="8"/>
        <v>40.86</v>
      </c>
      <c r="CR6" s="42">
        <f t="shared" si="8"/>
        <v>61.55</v>
      </c>
      <c r="CS6" s="42">
        <f t="shared" si="8"/>
        <v>61.79</v>
      </c>
      <c r="CT6" s="42">
        <f t="shared" si="8"/>
        <v>59.94</v>
      </c>
      <c r="CU6" s="42">
        <f t="shared" si="8"/>
        <v>59.64</v>
      </c>
      <c r="CV6" s="42">
        <f t="shared" si="8"/>
        <v>58.19</v>
      </c>
      <c r="CW6" s="38" t="str">
        <f>IF(CW7="","",IF(CW7="-","【-】","【"&amp;SUBSTITUTE(TEXT(CW7,"#,##0.00"),"-","△")&amp;"】"))</f>
        <v>【57.83】</v>
      </c>
      <c r="CX6" s="42">
        <f t="shared" ref="CX6:DG6" si="9">IF(CX7="",NA(),CX7)</f>
        <v>100</v>
      </c>
      <c r="CY6" s="42">
        <f t="shared" si="9"/>
        <v>100</v>
      </c>
      <c r="CZ6" s="42">
        <f t="shared" si="9"/>
        <v>100</v>
      </c>
      <c r="DA6" s="42">
        <f t="shared" si="9"/>
        <v>100</v>
      </c>
      <c r="DB6" s="42">
        <f t="shared" si="9"/>
        <v>100</v>
      </c>
      <c r="DC6" s="42">
        <f t="shared" si="9"/>
        <v>67.489999999999995</v>
      </c>
      <c r="DD6" s="42">
        <f t="shared" si="9"/>
        <v>92.44</v>
      </c>
      <c r="DE6" s="42">
        <f t="shared" si="9"/>
        <v>89.66</v>
      </c>
      <c r="DF6" s="42">
        <f t="shared" si="9"/>
        <v>90.63</v>
      </c>
      <c r="DG6" s="42">
        <f t="shared" si="9"/>
        <v>87.8</v>
      </c>
      <c r="DH6" s="38" t="str">
        <f>IF(DH7="","",IF(DH7="-","【-】","【"&amp;SUBSTITUTE(TEXT(DH7,"#,##0.00"),"-","△")&amp;"】"))</f>
        <v>【77.67】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t="str">
        <f t="shared" ref="EE6:EN6" si="12">IF(EE7="",NA(),EE7)</f>
        <v>-</v>
      </c>
      <c r="EF6" s="42" t="str">
        <f t="shared" si="12"/>
        <v>-</v>
      </c>
      <c r="EG6" s="42" t="str">
        <f t="shared" si="12"/>
        <v>-</v>
      </c>
      <c r="EH6" s="42" t="str">
        <f t="shared" si="12"/>
        <v>-</v>
      </c>
      <c r="EI6" s="42" t="str">
        <f t="shared" si="12"/>
        <v>-</v>
      </c>
      <c r="EJ6" s="42" t="str">
        <f t="shared" si="12"/>
        <v>-</v>
      </c>
      <c r="EK6" s="42" t="str">
        <f t="shared" si="12"/>
        <v>-</v>
      </c>
      <c r="EL6" s="42" t="str">
        <f t="shared" si="12"/>
        <v>-</v>
      </c>
      <c r="EM6" s="42" t="str">
        <f t="shared" si="12"/>
        <v>-</v>
      </c>
      <c r="EN6" s="42" t="str">
        <f t="shared" si="12"/>
        <v>-</v>
      </c>
      <c r="EO6" s="38" t="str">
        <f>IF(EO7="","",IF(EO7="-","【-】","【"&amp;SUBSTITUTE(TEXT(EO7,"#,##0.00"),"-","△")&amp;"】"))</f>
        <v>【-】</v>
      </c>
    </row>
    <row r="7" spans="1:145" s="27" customFormat="1" x14ac:dyDescent="0.15">
      <c r="A7" s="28"/>
      <c r="B7" s="34">
        <v>2020</v>
      </c>
      <c r="C7" s="34">
        <v>462179</v>
      </c>
      <c r="D7" s="34">
        <v>47</v>
      </c>
      <c r="E7" s="34">
        <v>18</v>
      </c>
      <c r="F7" s="34">
        <v>0</v>
      </c>
      <c r="G7" s="34">
        <v>0</v>
      </c>
      <c r="H7" s="34" t="s">
        <v>96</v>
      </c>
      <c r="I7" s="34" t="s">
        <v>97</v>
      </c>
      <c r="J7" s="34" t="s">
        <v>98</v>
      </c>
      <c r="K7" s="34" t="s">
        <v>99</v>
      </c>
      <c r="L7" s="34" t="s">
        <v>100</v>
      </c>
      <c r="M7" s="34" t="s">
        <v>101</v>
      </c>
      <c r="N7" s="39" t="s">
        <v>40</v>
      </c>
      <c r="O7" s="39" t="s">
        <v>102</v>
      </c>
      <c r="P7" s="39">
        <v>7.64</v>
      </c>
      <c r="Q7" s="39">
        <v>100</v>
      </c>
      <c r="R7" s="39">
        <v>3630</v>
      </c>
      <c r="S7" s="39">
        <v>34853</v>
      </c>
      <c r="T7" s="39">
        <v>390.14</v>
      </c>
      <c r="U7" s="39">
        <v>89.33</v>
      </c>
      <c r="V7" s="39">
        <v>2674</v>
      </c>
      <c r="W7" s="39">
        <v>115.72</v>
      </c>
      <c r="X7" s="39">
        <v>23.11</v>
      </c>
      <c r="Y7" s="39">
        <v>99.33</v>
      </c>
      <c r="Z7" s="39">
        <v>100.89</v>
      </c>
      <c r="AA7" s="39">
        <v>99.89</v>
      </c>
      <c r="AB7" s="39">
        <v>101.35</v>
      </c>
      <c r="AC7" s="39">
        <v>101.55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0</v>
      </c>
      <c r="BK7" s="39">
        <v>413.5</v>
      </c>
      <c r="BL7" s="39">
        <v>244.85</v>
      </c>
      <c r="BM7" s="39">
        <v>296.89</v>
      </c>
      <c r="BN7" s="39">
        <v>270.57</v>
      </c>
      <c r="BO7" s="39">
        <v>294.27</v>
      </c>
      <c r="BP7" s="39">
        <v>314.13</v>
      </c>
      <c r="BQ7" s="39">
        <v>88.58</v>
      </c>
      <c r="BR7" s="39">
        <v>89.69</v>
      </c>
      <c r="BS7" s="39">
        <v>87.53</v>
      </c>
      <c r="BT7" s="39">
        <v>86.81</v>
      </c>
      <c r="BU7" s="39">
        <v>83.81</v>
      </c>
      <c r="BV7" s="39">
        <v>55.84</v>
      </c>
      <c r="BW7" s="39">
        <v>64.78</v>
      </c>
      <c r="BX7" s="39">
        <v>63.06</v>
      </c>
      <c r="BY7" s="39">
        <v>62.5</v>
      </c>
      <c r="BZ7" s="39">
        <v>60.59</v>
      </c>
      <c r="CA7" s="39">
        <v>58.42</v>
      </c>
      <c r="CB7" s="39">
        <v>266.51</v>
      </c>
      <c r="CC7" s="39">
        <v>263.23</v>
      </c>
      <c r="CD7" s="39">
        <v>262.25</v>
      </c>
      <c r="CE7" s="39">
        <v>263.86</v>
      </c>
      <c r="CF7" s="39">
        <v>274.82</v>
      </c>
      <c r="CG7" s="39">
        <v>287.57</v>
      </c>
      <c r="CH7" s="39">
        <v>250.21</v>
      </c>
      <c r="CI7" s="39">
        <v>264.77</v>
      </c>
      <c r="CJ7" s="39">
        <v>269.33</v>
      </c>
      <c r="CK7" s="39">
        <v>280.23</v>
      </c>
      <c r="CL7" s="39">
        <v>282.27999999999997</v>
      </c>
      <c r="CM7" s="39">
        <v>41.46</v>
      </c>
      <c r="CN7" s="39">
        <v>42.32</v>
      </c>
      <c r="CO7" s="39">
        <v>42.11</v>
      </c>
      <c r="CP7" s="39">
        <v>41.95</v>
      </c>
      <c r="CQ7" s="39">
        <v>40.86</v>
      </c>
      <c r="CR7" s="39">
        <v>61.55</v>
      </c>
      <c r="CS7" s="39">
        <v>61.79</v>
      </c>
      <c r="CT7" s="39">
        <v>59.94</v>
      </c>
      <c r="CU7" s="39">
        <v>59.64</v>
      </c>
      <c r="CV7" s="39">
        <v>58.19</v>
      </c>
      <c r="CW7" s="39">
        <v>57.83</v>
      </c>
      <c r="CX7" s="39">
        <v>100</v>
      </c>
      <c r="CY7" s="39">
        <v>100</v>
      </c>
      <c r="CZ7" s="39">
        <v>100</v>
      </c>
      <c r="DA7" s="39">
        <v>100</v>
      </c>
      <c r="DB7" s="39">
        <v>100</v>
      </c>
      <c r="DC7" s="39">
        <v>67.489999999999995</v>
      </c>
      <c r="DD7" s="39">
        <v>92.44</v>
      </c>
      <c r="DE7" s="39">
        <v>89.66</v>
      </c>
      <c r="DF7" s="39">
        <v>90.63</v>
      </c>
      <c r="DG7" s="39">
        <v>87.8</v>
      </c>
      <c r="DH7" s="39">
        <v>77.67</v>
      </c>
      <c r="DI7" s="39"/>
      <c r="DJ7" s="39"/>
      <c r="DK7" s="39"/>
      <c r="DL7" s="39"/>
      <c r="DM7" s="39"/>
      <c r="DN7" s="39"/>
      <c r="DO7" s="39"/>
      <c r="DP7" s="39"/>
      <c r="DQ7" s="39"/>
      <c r="DR7" s="39"/>
      <c r="DS7" s="39"/>
      <c r="DT7" s="39"/>
      <c r="DU7" s="39"/>
      <c r="DV7" s="39"/>
      <c r="DW7" s="39"/>
      <c r="DX7" s="39"/>
      <c r="DY7" s="39"/>
      <c r="DZ7" s="39"/>
      <c r="EA7" s="39"/>
      <c r="EB7" s="39"/>
      <c r="EC7" s="39"/>
      <c r="ED7" s="39"/>
      <c r="EE7" s="39" t="s">
        <v>40</v>
      </c>
      <c r="EF7" s="39" t="s">
        <v>40</v>
      </c>
      <c r="EG7" s="39" t="s">
        <v>40</v>
      </c>
      <c r="EH7" s="39" t="s">
        <v>40</v>
      </c>
      <c r="EI7" s="39" t="s">
        <v>40</v>
      </c>
      <c r="EJ7" s="39" t="s">
        <v>40</v>
      </c>
      <c r="EK7" s="39" t="s">
        <v>40</v>
      </c>
      <c r="EL7" s="39" t="s">
        <v>40</v>
      </c>
      <c r="EM7" s="39" t="s">
        <v>40</v>
      </c>
      <c r="EN7" s="39" t="s">
        <v>40</v>
      </c>
      <c r="EO7" s="39" t="s">
        <v>40</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32</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2022-02-09T06:40:21Z</cp:lastPrinted>
  <dcterms:created xsi:type="dcterms:W3CDTF">2021-12-03T08:12:24Z</dcterms:created>
  <dcterms:modified xsi:type="dcterms:W3CDTF">2022-02-09T06:40:33Z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2022-01-17T02:31:21Z</vt:filetime>
  </property>
</Properties>
</file>