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2_霧島市\"/>
    </mc:Choice>
  </mc:AlternateContent>
  <workbookProtection workbookAlgorithmName="SHA-512" workbookHashValue="xvxoEpTkLbmwWr26RjorcBKBLcEDJ6ypKJ1tcx539GWqrdKbMna+Yr3JOXmln4bycj29bSlubmKEjCMvXN4T7g==" workbookSaltValue="s45ECKPWreR1NZelvc5LDQ==" workbookSpinCount="100000" lockStructure="1"/>
  <bookViews>
    <workbookView xWindow="20430" yWindow="-60" windowWidth="15480" windowHeight="1104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OZ55" i="4" s="1"/>
  <c r="CS6" i="5"/>
  <c r="CT11" i="5" s="1"/>
  <c r="CR6" i="5"/>
  <c r="FI90" i="4" s="1"/>
  <c r="CQ6" i="5"/>
  <c r="CM12" i="5" s="1"/>
  <c r="CP6" i="5"/>
  <c r="CL12" i="5" s="1"/>
  <c r="CO6" i="5"/>
  <c r="CK12" i="5" s="1"/>
  <c r="CN6" i="5"/>
  <c r="CJ12" i="5" s="1"/>
  <c r="CM6" i="5"/>
  <c r="CI12" i="5" s="1"/>
  <c r="CL6" i="5"/>
  <c r="MN55" i="4" s="1"/>
  <c r="CK6" i="5"/>
  <c r="CL11" i="5" s="1"/>
  <c r="CJ6" i="5"/>
  <c r="KZ55" i="4" s="1"/>
  <c r="CI6" i="5"/>
  <c r="CJ11" i="5" s="1"/>
  <c r="CH6" i="5"/>
  <c r="JL55" i="4" s="1"/>
  <c r="CG6" i="5"/>
  <c r="CF6" i="5"/>
  <c r="CB12" i="5" s="1"/>
  <c r="CE6" i="5"/>
  <c r="CA12" i="5" s="1"/>
  <c r="CD6" i="5"/>
  <c r="BZ12" i="5" s="1"/>
  <c r="CC6" i="5"/>
  <c r="BY12" i="5" s="1"/>
  <c r="CB6" i="5"/>
  <c r="BX12" i="5" s="1"/>
  <c r="CA6" i="5"/>
  <c r="CB11" i="5" s="1"/>
  <c r="BZ6" i="5"/>
  <c r="GZ55" i="4" s="1"/>
  <c r="BY6" i="5"/>
  <c r="BZ11" i="5" s="1"/>
  <c r="BX6" i="5"/>
  <c r="FL55" i="4" s="1"/>
  <c r="BW6" i="5"/>
  <c r="BX11" i="5" s="1"/>
  <c r="BV6" i="5"/>
  <c r="DG90" i="4" s="1"/>
  <c r="BU6" i="5"/>
  <c r="BQ12" i="5" s="1"/>
  <c r="BT6" i="5"/>
  <c r="BP12" i="5" s="1"/>
  <c r="BS6" i="5"/>
  <c r="BO12" i="5" s="1"/>
  <c r="BR6" i="5"/>
  <c r="BN12" i="5" s="1"/>
  <c r="BQ6" i="5"/>
  <c r="BM12" i="5" s="1"/>
  <c r="BP6" i="5"/>
  <c r="CZ55" i="4" s="1"/>
  <c r="BO6" i="5"/>
  <c r="BP11" i="5" s="1"/>
  <c r="BN6" i="5"/>
  <c r="BL55" i="4" s="1"/>
  <c r="BM6" i="5"/>
  <c r="BN11" i="5" s="1"/>
  <c r="BL6" i="5"/>
  <c r="X55" i="4" s="1"/>
  <c r="BK6" i="5"/>
  <c r="BJ6" i="5"/>
  <c r="RH33" i="4" s="1"/>
  <c r="BI6" i="5"/>
  <c r="BE12" i="5" s="1"/>
  <c r="BH6" i="5"/>
  <c r="BD12" i="5" s="1"/>
  <c r="BG6" i="5"/>
  <c r="BC12" i="5" s="1"/>
  <c r="BF6" i="5"/>
  <c r="OF33" i="4" s="1"/>
  <c r="BE6" i="5"/>
  <c r="BF11" i="5" s="1"/>
  <c r="BD6" i="5"/>
  <c r="QN32" i="4" s="1"/>
  <c r="BC6" i="5"/>
  <c r="BD11" i="5" s="1"/>
  <c r="BB6" i="5"/>
  <c r="OZ32" i="4" s="1"/>
  <c r="BA6" i="5"/>
  <c r="BB11" i="5" s="1"/>
  <c r="AZ6" i="5"/>
  <c r="AY6" i="5"/>
  <c r="AU12" i="5" s="1"/>
  <c r="AX6" i="5"/>
  <c r="AT12" i="5" s="1"/>
  <c r="AW6" i="5"/>
  <c r="AS12" i="5" s="1"/>
  <c r="AV6" i="5"/>
  <c r="AR12" i="5" s="1"/>
  <c r="AU6" i="5"/>
  <c r="AQ12" i="5" s="1"/>
  <c r="AT6" i="5"/>
  <c r="MN32" i="4" s="1"/>
  <c r="AS6" i="5"/>
  <c r="AT11" i="5" s="1"/>
  <c r="AR6" i="5"/>
  <c r="KZ32" i="4"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FL32" i="4" s="1"/>
  <c r="AE6" i="5"/>
  <c r="AF11" i="5" s="1"/>
  <c r="AD6" i="5"/>
  <c r="C90" i="4" s="1"/>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EH90" i="4"/>
  <c r="CF90" i="4"/>
  <c r="BE90" i="4"/>
  <c r="RA81" i="4"/>
  <c r="MW81" i="4"/>
  <c r="JN81" i="4"/>
  <c r="IM81" i="4"/>
  <c r="HL81" i="4"/>
  <c r="EC81" i="4"/>
  <c r="RA80" i="4"/>
  <c r="PZ80" i="4"/>
  <c r="GK80" i="4"/>
  <c r="DB80" i="4"/>
  <c r="CA80" i="4"/>
  <c r="AZ80" i="4"/>
  <c r="Y80" i="4"/>
  <c r="OZ56" i="4"/>
  <c r="OF56" i="4"/>
  <c r="MN56" i="4"/>
  <c r="LT56" i="4"/>
  <c r="KZ56" i="4"/>
  <c r="HT56" i="4"/>
  <c r="GZ56" i="4"/>
  <c r="GF56" i="4"/>
  <c r="FL56" i="4"/>
  <c r="BL56" i="4"/>
  <c r="AR56" i="4"/>
  <c r="X56" i="4"/>
  <c r="RH55" i="4"/>
  <c r="QN55" i="4"/>
  <c r="KF55" i="4"/>
  <c r="HT55" i="4"/>
  <c r="GF55" i="4"/>
  <c r="ER55" i="4"/>
  <c r="CF55" i="4"/>
  <c r="QN33" i="4"/>
  <c r="PT33" i="4"/>
  <c r="OZ33" i="4"/>
  <c r="MN33" i="4"/>
  <c r="LT33" i="4"/>
  <c r="JL33" i="4"/>
  <c r="GZ33" i="4"/>
  <c r="FL33" i="4"/>
  <c r="ER33" i="4"/>
  <c r="CZ33" i="4"/>
  <c r="PT32" i="4"/>
  <c r="OF32" i="4"/>
  <c r="LT32" i="4"/>
  <c r="ER32" i="4"/>
  <c r="CF32" i="4"/>
  <c r="AR32" i="4"/>
  <c r="LZ10" i="4"/>
  <c r="IT10" i="4"/>
  <c r="FN10" i="4"/>
  <c r="CH10" i="4"/>
  <c r="B10" i="4"/>
  <c r="PF8" i="4"/>
  <c r="LZ8" i="4"/>
  <c r="IT8" i="4"/>
  <c r="FN8" i="4"/>
  <c r="CH8" i="4"/>
  <c r="B8" i="4"/>
  <c r="B5" i="4"/>
  <c r="X31" i="4" l="1"/>
  <c r="CZ54" i="4"/>
  <c r="NX79" i="4"/>
  <c r="AR31" i="4"/>
  <c r="FL31" i="4"/>
  <c r="X54" i="4"/>
  <c r="MW80" i="4"/>
  <c r="V10" i="5"/>
  <c r="DF10" i="5"/>
  <c r="HT31" i="4"/>
  <c r="QN31" i="4"/>
  <c r="LT54" i="4"/>
  <c r="DB79" i="4"/>
  <c r="JL31" i="4"/>
  <c r="RH31" i="4"/>
  <c r="ER54" i="4"/>
  <c r="MN54" i="4"/>
  <c r="EC79" i="4"/>
  <c r="PZ79" i="4"/>
  <c r="HL80" i="4"/>
  <c r="CF31" i="4"/>
  <c r="KF31" i="4"/>
  <c r="FL54" i="4"/>
  <c r="OF54" i="4"/>
  <c r="GK79" i="4"/>
  <c r="RA79" i="4"/>
  <c r="IM80" i="4"/>
  <c r="Y81" i="4"/>
  <c r="CZ31" i="4"/>
  <c r="LT31" i="4"/>
  <c r="RH32" i="4"/>
  <c r="GF54" i="4"/>
  <c r="OZ54" i="4"/>
  <c r="PT56" i="4"/>
  <c r="HL79" i="4"/>
  <c r="JN80" i="4"/>
  <c r="AZ81" i="4"/>
  <c r="KO81" i="4"/>
  <c r="ER31" i="4"/>
  <c r="GF32" i="4"/>
  <c r="QN54" i="4"/>
  <c r="CF56" i="4"/>
  <c r="RH56" i="4"/>
  <c r="DB81" i="4"/>
  <c r="HT32" i="4"/>
  <c r="RH54" i="4"/>
  <c r="AF10" i="5"/>
  <c r="DP10" i="5"/>
  <c r="MN31" i="4"/>
  <c r="X33" i="4"/>
  <c r="HT33" i="4"/>
  <c r="GZ54" i="4"/>
  <c r="PT54" i="4"/>
  <c r="JL56" i="4"/>
  <c r="QN56" i="4"/>
  <c r="IM79" i="4"/>
  <c r="KO80" i="4"/>
  <c r="CA81" i="4"/>
  <c r="OF31" i="4"/>
  <c r="AR33" i="4"/>
  <c r="HT54" i="4"/>
  <c r="LT55" i="4"/>
  <c r="KF56" i="4"/>
  <c r="JN79" i="4"/>
  <c r="NX81" i="4"/>
  <c r="GF31" i="4"/>
  <c r="OZ31" i="4"/>
  <c r="BL33" i="4"/>
  <c r="KF33" i="4"/>
  <c r="AR54" i="4"/>
  <c r="JL54" i="4"/>
  <c r="OF55" i="4"/>
  <c r="CZ56" i="4"/>
  <c r="Y79" i="4"/>
  <c r="KO79" i="4"/>
  <c r="NX80" i="4"/>
  <c r="OY81" i="4"/>
  <c r="GZ31" i="4"/>
  <c r="PT31" i="4"/>
  <c r="KF32" i="4"/>
  <c r="CF33" i="4"/>
  <c r="KZ33" i="4"/>
  <c r="CF54" i="4"/>
  <c r="KF54" i="4"/>
  <c r="AR55" i="4"/>
  <c r="PT55" i="4"/>
  <c r="ER56" i="4"/>
  <c r="AZ79" i="4"/>
  <c r="MW79" i="4"/>
  <c r="EC80" i="4"/>
  <c r="OY80" i="4"/>
  <c r="GK81" i="4"/>
  <c r="PZ81" i="4"/>
  <c r="AJ10" i="5"/>
  <c r="DT10" i="5"/>
  <c r="AT10" i="5"/>
  <c r="ED10" i="5"/>
  <c r="BN10" i="5"/>
  <c r="BX10" i="5"/>
  <c r="CB10" i="5"/>
  <c r="CL10" i="5"/>
  <c r="BD10" i="5"/>
  <c r="CV10" i="5"/>
  <c r="W11" i="5"/>
  <c r="AG11" i="5"/>
  <c r="AQ11" i="5"/>
  <c r="AU11" i="5"/>
  <c r="BE11" i="5"/>
  <c r="BO11" i="5"/>
  <c r="BY11" i="5"/>
  <c r="CI11" i="5"/>
  <c r="CM11" i="5"/>
  <c r="AH12" i="5"/>
  <c r="BB12" i="5"/>
  <c r="BF12" i="5"/>
  <c r="BL31" i="4"/>
  <c r="BL54" i="4"/>
  <c r="CA79"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1" i="5"/>
  <c r="Y11" i="5"/>
  <c r="AI11" i="5"/>
  <c r="AS11" i="5"/>
  <c r="BC11" i="5"/>
  <c r="BM11" i="5"/>
  <c r="BQ11" i="5"/>
  <c r="CA11" i="5"/>
  <c r="CK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<sst xmlns="http://schemas.openxmlformats.org/spreadsheetml/2006/main" count="262" uniqueCount="106">
  <si>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</si>
  <si>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</si>
  <si>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</si>
  <si>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</si>
  <si>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</si>
  <si>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</si>
  <si>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</si>
  <si>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</si>
  <si>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</si>
  <si>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</si>
  <si>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</si>
  <si>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</si>
  <si>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</si>
  <si>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</si>
  <si>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</si>
  <si>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</si>
  <si>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</si>
  <si>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</si>
  <si>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</si>
  <si>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</si>
  <si>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</si>
  <si>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</si>
  <si>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</si>
  <si>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</si>
  <si>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</si>
  <si>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</si>
  <si>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</si>
  <si>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</si>
  <si>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</si>
  <si>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</si>
  <si>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</si>
  <si>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</si>
  <si>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</si>
  <si>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</si>
  <si>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</si>
  <si>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</si>
  <si>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</si>
  <si>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</si>
  <si>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</si>
  <si>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</si>
  <si>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</si>
  <si>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</si>
  <si>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</si>
  <si>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</si>
  <si>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</si>
  <si>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</si>
  <si>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</si>
  <si>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</si>
  <si>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</si>
  <si>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</si>
  <si>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</si>
  <si>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</si>
  <si>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</si>
  <si>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</si>
  <si>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</si>
  <si>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</si>
  <si>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</si>
  <si>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</si>
  <si>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</si>
  <si>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</si>
  <si>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</si>
  <si>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</si>
  <si>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</si>
  <si>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</si>
  <si>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</si>
  <si>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</si>
  <si>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</si>
  <si>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</si>
  <si>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</si>
  <si>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</si>
  <si>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</si>
  <si>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</si>
  <si>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</si>
  <si>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</si>
  <si>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</si>
  <si>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</si>
  <si>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</si>
  <si>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</si>
  <si>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</si>
  <si>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</si>
  <si>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</si>
  <si>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</si>
  <si>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</si>
  <si>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</si>
  <si>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</si>
  <si>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</si>
  <si>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</si>
  <si>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462187</t>
  </si>
  <si>
    <t>46</t>
  </si>
  <si>
    <t>02</t>
  </si>
  <si>
    <t>0</t>
  </si>
  <si>
    <t>000</t>
  </si>
  <si>
    <t>鹿児島県　霧島市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</si>
  <si>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</si>
  <si>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</si>
  <si>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</si>
  <si>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</si>
  <si>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</si>
  <si>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</si>
  <si>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</si>
  <si>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</si>
  <si>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</si>
  <si>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</si>
  <si>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事業は、旧鹿児島県開発公社が整備した工業団地に工業用水を供給するために創設されたが、計画敷地から大規模な遺跡が発見されたことによる敷地面積の縮小や、企業数及び使用水量の伸び悩み等により、現在は当初計画の給水能力を大幅に縮小し事業を行っている。
　企業が使用する水量は少なく、施設の規模縮小等経営の見直しは行っているものの、給水収益のみで費用を賄うことはできず、一般会計からの補助金を毎年繰り入れている状況である。また、将来の管路更新時期には多額の資金が必要であり、一般会計からの繰入金に依存せざるを得ない状況が考えられる。</t>
    <rPh sb="1" eb="4">
      <t>ホンジギョウ</t>
    </rPh>
    <rPh sb="6" eb="11">
      <t>キュウカゴシマケン</t>
    </rPh>
    <rPh sb="11" eb="15">
      <t>カイハツコウシャ</t>
    </rPh>
    <rPh sb="16" eb="18">
      <t>セイビ</t>
    </rPh>
    <rPh sb="20" eb="24">
      <t>コウギョウダンチ</t>
    </rPh>
    <rPh sb="25" eb="29">
      <t>コウギョウヨウスイ</t>
    </rPh>
    <rPh sb="30" eb="32">
      <t>キョウキュウ</t>
    </rPh>
    <rPh sb="37" eb="39">
      <t>ソウセツ</t>
    </rPh>
    <rPh sb="44" eb="48">
      <t>ケイカクシキチ</t>
    </rPh>
    <rPh sb="50" eb="53">
      <t>ダイキボ</t>
    </rPh>
    <rPh sb="54" eb="56">
      <t>イセキ</t>
    </rPh>
    <rPh sb="57" eb="59">
      <t>ハッケン</t>
    </rPh>
    <rPh sb="67" eb="71">
      <t>シキチメンセキ</t>
    </rPh>
    <rPh sb="72" eb="74">
      <t>シュクショウ</t>
    </rPh>
    <rPh sb="76" eb="78">
      <t>キギョウ</t>
    </rPh>
    <rPh sb="78" eb="79">
      <t>スウ</t>
    </rPh>
    <rPh sb="79" eb="80">
      <t>オヨ</t>
    </rPh>
    <rPh sb="81" eb="85">
      <t>シヨウスイリョウ</t>
    </rPh>
    <rPh sb="86" eb="87">
      <t>ノ</t>
    </rPh>
    <rPh sb="88" eb="89">
      <t>ナヤ</t>
    </rPh>
    <rPh sb="90" eb="91">
      <t>トウ</t>
    </rPh>
    <rPh sb="95" eb="97">
      <t>ゲンザイ</t>
    </rPh>
    <rPh sb="98" eb="102">
      <t>トウショケイカク</t>
    </rPh>
    <rPh sb="103" eb="105">
      <t>キュウスイ</t>
    </rPh>
    <rPh sb="105" eb="107">
      <t>ノウリョク</t>
    </rPh>
    <rPh sb="108" eb="110">
      <t>オオハバ</t>
    </rPh>
    <rPh sb="111" eb="113">
      <t>シュクショウ</t>
    </rPh>
    <rPh sb="114" eb="116">
      <t>ジギョウ</t>
    </rPh>
    <rPh sb="117" eb="118">
      <t>オコナ</t>
    </rPh>
    <rPh sb="125" eb="127">
      <t>キギョウ</t>
    </rPh>
    <rPh sb="128" eb="130">
      <t>シヨウ</t>
    </rPh>
    <rPh sb="132" eb="134">
      <t>スイリョウ</t>
    </rPh>
    <rPh sb="135" eb="136">
      <t>スク</t>
    </rPh>
    <rPh sb="139" eb="141">
      <t>シセツ</t>
    </rPh>
    <rPh sb="142" eb="146">
      <t>キボシュクショウ</t>
    </rPh>
    <rPh sb="146" eb="147">
      <t>トウ</t>
    </rPh>
    <rPh sb="147" eb="149">
      <t>ケイエイ</t>
    </rPh>
    <rPh sb="150" eb="152">
      <t>ミナオ</t>
    </rPh>
    <rPh sb="154" eb="155">
      <t>オコナ</t>
    </rPh>
    <rPh sb="163" eb="167">
      <t>キュウスイシュウエキ</t>
    </rPh>
    <rPh sb="170" eb="172">
      <t>ヒヨウ</t>
    </rPh>
    <rPh sb="173" eb="174">
      <t>マカナ</t>
    </rPh>
    <rPh sb="182" eb="186">
      <t>イッパンカイケイ</t>
    </rPh>
    <rPh sb="189" eb="192">
      <t>ホジョキン</t>
    </rPh>
    <rPh sb="193" eb="195">
      <t>マイトシ</t>
    </rPh>
    <rPh sb="195" eb="196">
      <t>ク</t>
    </rPh>
    <rPh sb="197" eb="198">
      <t>イ</t>
    </rPh>
    <rPh sb="202" eb="204">
      <t>ジョウキョウ</t>
    </rPh>
    <rPh sb="214" eb="218">
      <t>カンロコウシン</t>
    </rPh>
    <rPh sb="218" eb="220">
      <t>ジキ</t>
    </rPh>
    <rPh sb="222" eb="224">
      <t>タガク</t>
    </rPh>
    <rPh sb="225" eb="227">
      <t>シキン</t>
    </rPh>
    <rPh sb="228" eb="230">
      <t>ヒツヨウ</t>
    </rPh>
    <rPh sb="234" eb="238">
      <t>イッパンカイケイ</t>
    </rPh>
    <rPh sb="241" eb="244">
      <t>クリイレキン</t>
    </rPh>
    <rPh sb="245" eb="247">
      <t>イゾン</t>
    </rPh>
    <rPh sb="251" eb="252">
      <t>エ</t>
    </rPh>
    <rPh sb="254" eb="256">
      <t>ジョウキョウ</t>
    </rPh>
    <rPh sb="257" eb="258">
      <t>カンガ</t>
    </rPh>
    <phoneticPr fontId="5"/>
  </si>
  <si>
    <t>①当該値は100％以上となっているものの、給水収益のみでは費用を賄えておらず、毎年、一般会計からの補助金を繰り入れている状況である。工業団地への企業誘致はほぼ完了しており、水需要が今後増加する見込みはなく、厳しい経営環境となっている。
②累積欠損金はない。
③近年は類似団体平均を大きく上回る水準となっているが、これは決算時における流動負債残高（未払金）が少額であるためである。R1は決算時に工事に係る未払金が発生していたため低い数値となっている。いずれにしても支払資金に余裕はない状況である。
④企業債残高はない。
⑤一般会計からの補助金を繰り入れてもなお給水原価が供給単価を上回っている状況である。
⑥費用に対して有収水量が少ないことから、当該値が高くなる傾向があり、類似団体平均を上回っている。
⑦水をあまり使用しないユーザー企業が多いため、配水量も少なくなっており、施設能力が過大となっている。
⑧1日の最大給水量は900㎥であるが、現在の契約水量は1日あたり271㎥で昨年より20㎥減、未売水が多く発生している。工業団地への企業誘致はほぼ完了しており、契約企業の水需要も今後増加する見込みはほぼないことから、当該値は今後も同水準で推移していく見通しである。</t>
    <rPh sb="119" eb="121">
      <t>ルイセキ</t>
    </rPh>
    <rPh sb="121" eb="124">
      <t>ケッソンキン</t>
    </rPh>
    <rPh sb="130" eb="132">
      <t>キンネン</t>
    </rPh>
    <rPh sb="133" eb="137">
      <t>ルイジダンタイ</t>
    </rPh>
    <rPh sb="137" eb="139">
      <t>ヘイキン</t>
    </rPh>
    <rPh sb="140" eb="141">
      <t>オオ</t>
    </rPh>
    <rPh sb="143" eb="145">
      <t>ウワマワ</t>
    </rPh>
    <rPh sb="146" eb="148">
      <t>スイジュン</t>
    </rPh>
    <rPh sb="159" eb="162">
      <t>ケッサンジ</t>
    </rPh>
    <rPh sb="166" eb="170">
      <t>リュウドウフサイ</t>
    </rPh>
    <rPh sb="170" eb="172">
      <t>ザンダカ</t>
    </rPh>
    <rPh sb="173" eb="175">
      <t>ミバライ</t>
    </rPh>
    <rPh sb="175" eb="176">
      <t>キン</t>
    </rPh>
    <rPh sb="178" eb="180">
      <t>ショウガク</t>
    </rPh>
    <rPh sb="192" eb="195">
      <t>ケッサンジ</t>
    </rPh>
    <rPh sb="196" eb="198">
      <t>コウジ</t>
    </rPh>
    <rPh sb="199" eb="200">
      <t>カカ</t>
    </rPh>
    <rPh sb="201" eb="204">
      <t>ミバライキン</t>
    </rPh>
    <rPh sb="205" eb="207">
      <t>ハッセイ</t>
    </rPh>
    <rPh sb="213" eb="214">
      <t>ヒク</t>
    </rPh>
    <rPh sb="215" eb="217">
      <t>スウチ</t>
    </rPh>
    <rPh sb="231" eb="235">
      <t>シハライシキン</t>
    </rPh>
    <rPh sb="236" eb="238">
      <t>ヨユウ</t>
    </rPh>
    <rPh sb="241" eb="243">
      <t>ジョウキョウ</t>
    </rPh>
    <rPh sb="249" eb="252">
      <t>キギョウサイ</t>
    </rPh>
    <rPh sb="252" eb="254">
      <t>ザンダカ</t>
    </rPh>
    <rPh sb="266" eb="269">
      <t>ホジョキン</t>
    </rPh>
    <rPh sb="270" eb="271">
      <t>ク</t>
    </rPh>
    <rPh sb="272" eb="273">
      <t>イ</t>
    </rPh>
    <rPh sb="294" eb="296">
      <t>ジョウキョウ</t>
    </rPh>
    <rPh sb="305" eb="306">
      <t>タイ</t>
    </rPh>
    <rPh sb="308" eb="312">
      <t>ユウシュウスイリョウ</t>
    </rPh>
    <rPh sb="313" eb="314">
      <t>スク</t>
    </rPh>
    <rPh sb="321" eb="323">
      <t>トウガイ</t>
    </rPh>
    <rPh sb="323" eb="324">
      <t>チ</t>
    </rPh>
    <rPh sb="325" eb="326">
      <t>タカ</t>
    </rPh>
    <rPh sb="329" eb="331">
      <t>ケイコウ</t>
    </rPh>
    <rPh sb="335" eb="341">
      <t>ルイジダンタイヘイキン</t>
    </rPh>
    <rPh sb="342" eb="344">
      <t>ウワマワ</t>
    </rPh>
    <rPh sb="356" eb="358">
      <t>シヨウ</t>
    </rPh>
    <rPh sb="365" eb="367">
      <t>キギョウ</t>
    </rPh>
    <rPh sb="368" eb="369">
      <t>オオ</t>
    </rPh>
    <rPh sb="373" eb="376">
      <t>ハイスイリョウ</t>
    </rPh>
    <rPh sb="377" eb="378">
      <t>スク</t>
    </rPh>
    <rPh sb="405" eb="410">
      <t>サイダイキュウスイリョウ</t>
    </rPh>
    <rPh sb="420" eb="422">
      <t>ゲンザイ</t>
    </rPh>
    <rPh sb="423" eb="427">
      <t>ケイヤクスイリョウ</t>
    </rPh>
    <rPh sb="429" eb="430">
      <t>ニチ</t>
    </rPh>
    <rPh sb="451" eb="452">
      <t>オオ</t>
    </rPh>
    <rPh sb="453" eb="455">
      <t>ハッセイ</t>
    </rPh>
    <rPh sb="460" eb="462">
      <t>コウギョウ</t>
    </rPh>
    <rPh sb="462" eb="464">
      <t>ダンチ</t>
    </rPh>
    <rPh sb="466" eb="470">
      <t>キギョウユウチ</t>
    </rPh>
    <rPh sb="473" eb="475">
      <t>カンリョウ</t>
    </rPh>
    <rPh sb="480" eb="484">
      <t>ケイヤクキギョウ</t>
    </rPh>
    <rPh sb="485" eb="488">
      <t>ミズジュヨウ</t>
    </rPh>
    <rPh sb="489" eb="493">
      <t>コンゴゾウカ</t>
    </rPh>
    <rPh sb="495" eb="497">
      <t>ミコ</t>
    </rPh>
    <phoneticPr fontId="5"/>
  </si>
  <si>
    <t xml:space="preserve">①施設の規模の縮小も兼ねた機械設備等の更新工事が令和２年度に終了しており、近年は類似団体平均を下回っている。
②,③
　平成元年に供用開始をしており、法定耐用年数を経過した管路はなく、管路の更新も行っていない。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</si>
</sst>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55.15</c:v>
                </c:pt>
                <c:pt idx="1">
                  <c:v>51.51</c:v>
                </c:pt>
                <c:pt idx="2">
                  <c:v>51.42</c:v>
                </c:pt>
                <c:pt idx="3">
                  <c:v>50.92</c:v>
                </c:pt>
                <c:pt idx="4">
                  <c:v>52.84</c:v>
                </c:pt>
              </c:numCache>
            </c:numRef>
          </c:val>
          <c:extLst>
            <c:ext xmlns:c16="http://schemas.microsoft.com/office/drawing/2014/chart" uri="{C3380CC4-5D6E-409C-BE32-E72D297353CC}">
              <c16:uniqueId val="{00000000-0B5A-426B-ACAE-6CA2C3DD78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0B5A-426B-ACAE-6CA2C3DD78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54-45F5-B9B4-E070684AE1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4D54-45F5-B9B4-E070684AE1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A1-4470-915F-EE66E25F41B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3EA1-4470-915F-EE66E25F41B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4820.71</c:v>
                </c:pt>
                <c:pt idx="1">
                  <c:v>6725.98</c:v>
                </c:pt>
                <c:pt idx="2">
                  <c:v>6971.25</c:v>
                </c:pt>
                <c:pt idx="3">
                  <c:v>354.15</c:v>
                </c:pt>
                <c:pt idx="4">
                  <c:v>7918.36</c:v>
                </c:pt>
              </c:numCache>
            </c:numRef>
          </c:val>
          <c:extLst>
            <c:ext xmlns:c16="http://schemas.microsoft.com/office/drawing/2014/chart" uri="{C3380CC4-5D6E-409C-BE32-E72D297353CC}">
              <c16:uniqueId val="{00000000-7578-4D7A-A62A-7138FD97C6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7578-4D7A-A62A-7138FD97C6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63-47D3-A46B-2167F2FEBD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7663-47D3-A46B-2167F2FEBD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77.67</c:v>
                </c:pt>
                <c:pt idx="1">
                  <c:v>61.52</c:v>
                </c:pt>
                <c:pt idx="2">
                  <c:v>91.86</c:v>
                </c:pt>
                <c:pt idx="3">
                  <c:v>92.98</c:v>
                </c:pt>
                <c:pt idx="4">
                  <c:v>80.989999999999995</c:v>
                </c:pt>
              </c:numCache>
            </c:numRef>
          </c:val>
          <c:extLst>
            <c:ext xmlns:c16="http://schemas.microsoft.com/office/drawing/2014/chart" uri="{C3380CC4-5D6E-409C-BE32-E72D297353CC}">
              <c16:uniqueId val="{00000000-AE98-4CDC-8BBC-EAB2238437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AE98-4CDC-8BBC-EAB2238437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63.46</c:v>
                </c:pt>
                <c:pt idx="1">
                  <c:v>81.91</c:v>
                </c:pt>
                <c:pt idx="2">
                  <c:v>52.48</c:v>
                </c:pt>
                <c:pt idx="3">
                  <c:v>54.03</c:v>
                </c:pt>
                <c:pt idx="4">
                  <c:v>64.13</c:v>
                </c:pt>
              </c:numCache>
            </c:numRef>
          </c:val>
          <c:extLst>
            <c:ext xmlns:c16="http://schemas.microsoft.com/office/drawing/2014/chart" uri="{C3380CC4-5D6E-409C-BE32-E72D297353CC}">
              <c16:uniqueId val="{00000000-3044-449C-A216-85152A5C62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3044-449C-A216-85152A5C62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18</c:v>
                </c:pt>
                <c:pt idx="1">
                  <c:v>17.78</c:v>
                </c:pt>
                <c:pt idx="2">
                  <c:v>19</c:v>
                </c:pt>
                <c:pt idx="3">
                  <c:v>20.78</c:v>
                </c:pt>
                <c:pt idx="4">
                  <c:v>19.89</c:v>
                </c:pt>
              </c:numCache>
            </c:numRef>
          </c:val>
          <c:extLst>
            <c:ext xmlns:c16="http://schemas.microsoft.com/office/drawing/2014/chart" uri="{C3380CC4-5D6E-409C-BE32-E72D297353CC}">
              <c16:uniqueId val="{00000000-FF2F-48CE-AA18-C56716C17E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FF2F-48CE-AA18-C56716C17E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31.11</c:v>
                </c:pt>
                <c:pt idx="1">
                  <c:v>31.22</c:v>
                </c:pt>
                <c:pt idx="2">
                  <c:v>32.33</c:v>
                </c:pt>
                <c:pt idx="3">
                  <c:v>32.33</c:v>
                </c:pt>
                <c:pt idx="4">
                  <c:v>30.11</c:v>
                </c:pt>
              </c:numCache>
            </c:numRef>
          </c:val>
          <c:extLst>
            <c:ext xmlns:c16="http://schemas.microsoft.com/office/drawing/2014/chart" uri="{C3380CC4-5D6E-409C-BE32-E72D297353CC}">
              <c16:uniqueId val="{00000000-4329-4EF7-A1AD-E7E18CE254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4329-4EF7-A1AD-E7E18CE254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47-4E6C-91C3-F0BE62521F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6947-4E6C-91C3-F0BE62521F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105.52</c:v>
                </c:pt>
                <c:pt idx="1">
                  <c:v>109.57</c:v>
                </c:pt>
                <c:pt idx="2">
                  <c:v>110.79</c:v>
                </c:pt>
                <c:pt idx="3">
                  <c:v>110.13</c:v>
                </c:pt>
                <c:pt idx="4">
                  <c:v>107.82</c:v>
                </c:pt>
              </c:numCache>
            </c:numRef>
          </c:val>
          <c:extLst>
            <c:ext xmlns:c16="http://schemas.microsoft.com/office/drawing/2014/chart" uri="{C3380CC4-5D6E-409C-BE32-E72D297353CC}">
              <c16:uniqueId val="{00000000-ACB6-418E-8B83-66119C1893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ACB6-418E-8B83-66119C1893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鹿児島県　霧島市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900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179</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93.4</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22</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271</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104</v>
      </c>
      <c r="SN16" s="81"/>
      <c r="SO16" s="81"/>
      <c r="SP16" s="81"/>
      <c r="SQ16" s="81"/>
      <c r="SR16" s="81"/>
      <c r="SS16" s="81"/>
      <c r="ST16" s="81"/>
      <c r="SU16" s="81"/>
      <c r="SV16" s="81"/>
      <c r="SW16" s="81"/>
      <c r="SX16" s="81"/>
      <c r="SY16" s="81"/>
      <c r="SZ16" s="81"/>
      <c r="TA16" s="82"/>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105.52</v>
      </c>
      <c r="Y32" s="107"/>
      <c r="Z32" s="107"/>
      <c r="AA32" s="107"/>
      <c r="AB32" s="107"/>
      <c r="AC32" s="107"/>
      <c r="AD32" s="107"/>
      <c r="AE32" s="107"/>
      <c r="AF32" s="107"/>
      <c r="AG32" s="107"/>
      <c r="AH32" s="107"/>
      <c r="AI32" s="107"/>
      <c r="AJ32" s="107"/>
      <c r="AK32" s="107"/>
      <c r="AL32" s="107"/>
      <c r="AM32" s="107"/>
      <c r="AN32" s="107"/>
      <c r="AO32" s="107"/>
      <c r="AP32" s="107"/>
      <c r="AQ32" s="108"/>
      <c r="AR32" s="106">
        <f>データ!U6</f>
        <v>109.57</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110.79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110.13</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107.82</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4820.71</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6725.98</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6971.25</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354.15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7918.36</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105</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77.67</v>
      </c>
      <c r="Y55" s="107"/>
      <c r="Z55" s="107"/>
      <c r="AA55" s="107"/>
      <c r="AB55" s="107"/>
      <c r="AC55" s="107"/>
      <c r="AD55" s="107"/>
      <c r="AE55" s="107"/>
      <c r="AF55" s="107"/>
      <c r="AG55" s="107"/>
      <c r="AH55" s="107"/>
      <c r="AI55" s="107"/>
      <c r="AJ55" s="107"/>
      <c r="AK55" s="107"/>
      <c r="AL55" s="107"/>
      <c r="AM55" s="107"/>
      <c r="AN55" s="107"/>
      <c r="AO55" s="107"/>
      <c r="AP55" s="107"/>
      <c r="AQ55" s="108"/>
      <c r="AR55" s="106">
        <f>データ!BM6</f>
        <v>61.52</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91.86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92.98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80.989999999999995</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63.46</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81.91</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52.48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54.03</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64.13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18</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17.78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19</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20.78</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19.89</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31.11</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31.22</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32.33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32.33</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30.11</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103</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H28</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H29</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H30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R01</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R02</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H28</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H29</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H30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R01</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R02</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H28</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H29</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H30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R01</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R02</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55.15</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51.51</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51.42</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50.92</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52.84</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53.32</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53.4</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53.49</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54.3</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55.32</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3.56</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3.46</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3.28</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4.66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7.35</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0.06</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0.13</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0.06</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0.09</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vQJRt8IB9hXaryvPu7gwGR+CUbn7LwxJ54/2bQrRUp1yCzS6sypItw+QuJd+K1H2RxQYYn97MeJDNPb0UsWVtA==" saltValue="hLIUrK2tVvU6AWrsSQ2JG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105.52</v>
      </c>
      <c r="U6" s="52">
        <f>U7</f>
        <v>109.57</v>
      </c>
      <c r="V6" s="52">
        <f>V7</f>
        <v>110.79</v>
      </c>
      <c r="W6" s="52">
        <f>W7</f>
        <v>110.13</v>
      </c>
      <c r="X6" s="52">
        <f t="shared" si="3"/>
        <v>107.82</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4820.71</v>
      </c>
      <c r="AQ6" s="52">
        <f>AQ7</f>
        <v>6725.98</v>
      </c>
      <c r="AR6" s="52">
        <f>AR7</f>
        <v>6971.25</v>
      </c>
      <c r="AS6" s="52">
        <f>AS7</f>
        <v>354.15</v>
      </c>
      <c r="AT6" s="52">
        <f t="shared" si="3"/>
        <v>7918.36</v>
      </c>
      <c r="AU6" s="52">
        <f t="shared" si="3"/>
        <v>549.77</v>
      </c>
      <c r="AV6" s="52">
        <f t="shared" si="3"/>
        <v>730.25</v>
      </c>
      <c r="AW6" s="52">
        <f t="shared" si="3"/>
        <v>868.31</v>
      </c>
      <c r="AX6" s="52">
        <f t="shared" si="3"/>
        <v>732.52</v>
      </c>
      <c r="AY6" s="52">
        <f t="shared" si="3"/>
        <v>819.73</v>
      </c>
      <c r="AZ6" s="50" t="str">
        <f>IF(AZ7="-","【-】","【"&amp;SUBSTITUTE(TEXT(AZ7,"#,##0.00"),"-","△")&amp;"】")</f>
        <v>【436.32】</v>
      </c>
      <c r="BA6" s="52">
        <f t="shared" si="3"/>
        <v>0</v>
      </c>
      <c r="BB6" s="52">
        <f>BB7</f>
        <v>0</v>
      </c>
      <c r="BC6" s="52">
        <f>BC7</f>
        <v>0</v>
      </c>
      <c r="BD6" s="52">
        <f>BD7</f>
        <v>0</v>
      </c>
      <c r="BE6" s="52">
        <f t="shared" si="3"/>
        <v>0</v>
      </c>
      <c r="BF6" s="52">
        <f t="shared" si="3"/>
        <v>536.28</v>
      </c>
      <c r="BG6" s="52">
        <f t="shared" si="3"/>
        <v>514.66</v>
      </c>
      <c r="BH6" s="52">
        <f t="shared" si="3"/>
        <v>504.81</v>
      </c>
      <c r="BI6" s="52">
        <f t="shared" si="3"/>
        <v>498.01</v>
      </c>
      <c r="BJ6" s="52">
        <f t="shared" si="3"/>
        <v>490.39</v>
      </c>
      <c r="BK6" s="50" t="str">
        <f>IF(BK7="-","【-】","【"&amp;SUBSTITUTE(TEXT(BK7,"#,##0.00"),"-","△")&amp;"】")</f>
        <v>【238.21】</v>
      </c>
      <c r="BL6" s="52">
        <f t="shared" si="3"/>
        <v>77.67</v>
      </c>
      <c r="BM6" s="52">
        <f>BM7</f>
        <v>61.52</v>
      </c>
      <c r="BN6" s="52">
        <f>BN7</f>
        <v>91.86</v>
      </c>
      <c r="BO6" s="52">
        <f>BO7</f>
        <v>92.98</v>
      </c>
      <c r="BP6" s="52">
        <f t="shared" si="3"/>
        <v>80.989999999999995</v>
      </c>
      <c r="BQ6" s="52">
        <f t="shared" si="3"/>
        <v>100.54</v>
      </c>
      <c r="BR6" s="52">
        <f t="shared" si="3"/>
        <v>95.99</v>
      </c>
      <c r="BS6" s="52">
        <f t="shared" si="3"/>
        <v>94.91</v>
      </c>
      <c r="BT6" s="52">
        <f t="shared" si="3"/>
        <v>90.22</v>
      </c>
      <c r="BU6" s="52">
        <f t="shared" si="3"/>
        <v>90.8</v>
      </c>
      <c r="BV6" s="50" t="str">
        <f>IF(BV7="-","【-】","【"&amp;SUBSTITUTE(TEXT(BV7,"#,##0.00"),"-","△")&amp;"】")</f>
        <v>【113.30】</v>
      </c>
      <c r="BW6" s="52">
        <f t="shared" si="3"/>
        <v>63.46</v>
      </c>
      <c r="BX6" s="52">
        <f>BX7</f>
        <v>81.91</v>
      </c>
      <c r="BY6" s="52">
        <f>BY7</f>
        <v>52.48</v>
      </c>
      <c r="BZ6" s="52">
        <f>BZ7</f>
        <v>54.03</v>
      </c>
      <c r="CA6" s="52">
        <f t="shared" si="3"/>
        <v>64.13</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18</v>
      </c>
      <c r="CI6" s="52">
        <f>CI7</f>
        <v>17.78</v>
      </c>
      <c r="CJ6" s="52">
        <f>CJ7</f>
        <v>19</v>
      </c>
      <c r="CK6" s="52">
        <f>CK7</f>
        <v>20.78</v>
      </c>
      <c r="CL6" s="52">
        <f t="shared" si="5"/>
        <v>19.89</v>
      </c>
      <c r="CM6" s="52">
        <f t="shared" si="5"/>
        <v>35.54</v>
      </c>
      <c r="CN6" s="52">
        <f t="shared" si="5"/>
        <v>35.24</v>
      </c>
      <c r="CO6" s="52">
        <f t="shared" si="5"/>
        <v>35.22</v>
      </c>
      <c r="CP6" s="52">
        <f t="shared" si="5"/>
        <v>34.92</v>
      </c>
      <c r="CQ6" s="52">
        <f t="shared" si="5"/>
        <v>34.19</v>
      </c>
      <c r="CR6" s="50" t="str">
        <f>IF(CR7="-","【-】","【"&amp;SUBSTITUTE(TEXT(CR7,"#,##0.00"),"-","△")&amp;"】")</f>
        <v>【53.39】</v>
      </c>
      <c r="CS6" s="52">
        <f t="shared" ref="CS6:DB6" si="6">CS7</f>
        <v>31.11</v>
      </c>
      <c r="CT6" s="52">
        <f>CT7</f>
        <v>31.22</v>
      </c>
      <c r="CU6" s="52">
        <f>CU7</f>
        <v>32.33</v>
      </c>
      <c r="CV6" s="52">
        <f>CV7</f>
        <v>32.33</v>
      </c>
      <c r="CW6" s="52">
        <f t="shared" si="6"/>
        <v>30.11</v>
      </c>
      <c r="CX6" s="52">
        <f t="shared" si="6"/>
        <v>50.81</v>
      </c>
      <c r="CY6" s="52">
        <f t="shared" si="6"/>
        <v>50.28</v>
      </c>
      <c r="CZ6" s="52">
        <f t="shared" si="6"/>
        <v>51.42</v>
      </c>
      <c r="DA6" s="52">
        <f t="shared" si="6"/>
        <v>50.9</v>
      </c>
      <c r="DB6" s="52">
        <f t="shared" si="6"/>
        <v>49.05</v>
      </c>
      <c r="DC6" s="50" t="str">
        <f>IF(DC7="-","【-】","【"&amp;SUBSTITUTE(TEXT(DC7,"#,##0.00"),"-","△")&amp;"】")</f>
        <v>【76.89】</v>
      </c>
      <c r="DD6" s="52">
        <f t="shared" ref="DD6:DM6" si="7">DD7</f>
        <v>55.15</v>
      </c>
      <c r="DE6" s="52">
        <f>DE7</f>
        <v>51.51</v>
      </c>
      <c r="DF6" s="52">
        <f>DF7</f>
        <v>51.42</v>
      </c>
      <c r="DG6" s="52">
        <f>DG7</f>
        <v>50.92</v>
      </c>
      <c r="DH6" s="52">
        <f t="shared" si="7"/>
        <v>52.84</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900</v>
      </c>
      <c r="L7" s="54" t="s">
        <v>95</v>
      </c>
      <c r="M7" s="55">
        <v>1</v>
      </c>
      <c r="N7" s="55">
        <v>179</v>
      </c>
      <c r="O7" s="56" t="s">
        <v>96</v>
      </c>
      <c r="P7" s="56">
        <v>93.4</v>
      </c>
      <c r="Q7" s="55">
        <v>22</v>
      </c>
      <c r="R7" s="55">
        <v>271</v>
      </c>
      <c r="S7" s="54" t="s">
        <v>97</v>
      </c>
      <c r="T7" s="57">
        <v>105.52</v>
      </c>
      <c r="U7" s="57">
        <v>109.57</v>
      </c>
      <c r="V7" s="57">
        <v>110.79</v>
      </c>
      <c r="W7" s="57">
        <v>110.13</v>
      </c>
      <c r="X7" s="57">
        <v>107.82</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4820.71</v>
      </c>
      <c r="AQ7" s="57">
        <v>6725.98</v>
      </c>
      <c r="AR7" s="57">
        <v>6971.25</v>
      </c>
      <c r="AS7" s="57">
        <v>354.15</v>
      </c>
      <c r="AT7" s="57">
        <v>7918.36</v>
      </c>
      <c r="AU7" s="57">
        <v>549.77</v>
      </c>
      <c r="AV7" s="57">
        <v>730.25</v>
      </c>
      <c r="AW7" s="57">
        <v>868.31</v>
      </c>
      <c r="AX7" s="57">
        <v>732.52</v>
      </c>
      <c r="AY7" s="57">
        <v>819.73</v>
      </c>
      <c r="AZ7" s="57">
        <v>436.32</v>
      </c>
      <c r="BA7" s="57">
        <v>0</v>
      </c>
      <c r="BB7" s="57">
        <v>0</v>
      </c>
      <c r="BC7" s="57">
        <v>0</v>
      </c>
      <c r="BD7" s="57">
        <v>0</v>
      </c>
      <c r="BE7" s="57">
        <v>0</v>
      </c>
      <c r="BF7" s="57">
        <v>536.28</v>
      </c>
      <c r="BG7" s="57">
        <v>514.66</v>
      </c>
      <c r="BH7" s="57">
        <v>504.81</v>
      </c>
      <c r="BI7" s="57">
        <v>498.01</v>
      </c>
      <c r="BJ7" s="57">
        <v>490.39</v>
      </c>
      <c r="BK7" s="57">
        <v>238.21</v>
      </c>
      <c r="BL7" s="57">
        <v>77.67</v>
      </c>
      <c r="BM7" s="57">
        <v>61.52</v>
      </c>
      <c r="BN7" s="57">
        <v>91.86</v>
      </c>
      <c r="BO7" s="57">
        <v>92.98</v>
      </c>
      <c r="BP7" s="57">
        <v>80.989999999999995</v>
      </c>
      <c r="BQ7" s="57">
        <v>100.54</v>
      </c>
      <c r="BR7" s="57">
        <v>95.99</v>
      </c>
      <c r="BS7" s="57">
        <v>94.91</v>
      </c>
      <c r="BT7" s="57">
        <v>90.22</v>
      </c>
      <c r="BU7" s="57">
        <v>90.8</v>
      </c>
      <c r="BV7" s="57">
        <v>113.3</v>
      </c>
      <c r="BW7" s="57">
        <v>63.46</v>
      </c>
      <c r="BX7" s="57">
        <v>81.91</v>
      </c>
      <c r="BY7" s="57">
        <v>52.48</v>
      </c>
      <c r="BZ7" s="57">
        <v>54.03</v>
      </c>
      <c r="CA7" s="57">
        <v>64.13</v>
      </c>
      <c r="CB7" s="57">
        <v>42.19</v>
      </c>
      <c r="CC7" s="57">
        <v>44.55</v>
      </c>
      <c r="CD7" s="57">
        <v>47.36</v>
      </c>
      <c r="CE7" s="57">
        <v>49.94</v>
      </c>
      <c r="CF7" s="57">
        <v>50.56</v>
      </c>
      <c r="CG7" s="57">
        <v>18.87</v>
      </c>
      <c r="CH7" s="57">
        <v>18</v>
      </c>
      <c r="CI7" s="57">
        <v>17.78</v>
      </c>
      <c r="CJ7" s="57">
        <v>19</v>
      </c>
      <c r="CK7" s="57">
        <v>20.78</v>
      </c>
      <c r="CL7" s="57">
        <v>19.89</v>
      </c>
      <c r="CM7" s="57">
        <v>35.54</v>
      </c>
      <c r="CN7" s="57">
        <v>35.24</v>
      </c>
      <c r="CO7" s="57">
        <v>35.22</v>
      </c>
      <c r="CP7" s="57">
        <v>34.92</v>
      </c>
      <c r="CQ7" s="57">
        <v>34.19</v>
      </c>
      <c r="CR7" s="57">
        <v>53.39</v>
      </c>
      <c r="CS7" s="57">
        <v>31.11</v>
      </c>
      <c r="CT7" s="57">
        <v>31.22</v>
      </c>
      <c r="CU7" s="57">
        <v>32.33</v>
      </c>
      <c r="CV7" s="57">
        <v>32.33</v>
      </c>
      <c r="CW7" s="57">
        <v>30.11</v>
      </c>
      <c r="CX7" s="57">
        <v>50.81</v>
      </c>
      <c r="CY7" s="57">
        <v>50.28</v>
      </c>
      <c r="CZ7" s="57">
        <v>51.42</v>
      </c>
      <c r="DA7" s="57">
        <v>50.9</v>
      </c>
      <c r="DB7" s="57">
        <v>49.05</v>
      </c>
      <c r="DC7" s="57">
        <v>76.89</v>
      </c>
      <c r="DD7" s="57">
        <v>55.15</v>
      </c>
      <c r="DE7" s="57">
        <v>51.51</v>
      </c>
      <c r="DF7" s="57">
        <v>51.42</v>
      </c>
      <c r="DG7" s="57">
        <v>50.92</v>
      </c>
      <c r="DH7" s="57">
        <v>52.84</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105.52</v>
      </c>
      <c r="V11" s="65">
        <f>IF(U6="-",NA(),U6)</f>
        <v>109.57</v>
      </c>
      <c r="W11" s="65">
        <f>IF(V6="-",NA(),V6)</f>
        <v>110.79</v>
      </c>
      <c r="X11" s="65">
        <f>IF(W6="-",NA(),W6)</f>
        <v>110.13</v>
      </c>
      <c r="Y11" s="65">
        <f>IF(X6="-",NA(),X6)</f>
        <v>107.82</v>
      </c>
      <c r="AE11" s="64" t="s">
        <v>23</v>
      </c>
      <c r="AF11" s="65">
        <f>IF(AE6="-",NA(),AE6)</f>
        <v>0</v>
      </c>
      <c r="AG11" s="65">
        <f>IF(AF6="-",NA(),AF6)</f>
        <v>0</v>
      </c>
      <c r="AH11" s="65">
        <f>IF(AG6="-",NA(),AG6)</f>
        <v>0</v>
      </c>
      <c r="AI11" s="65">
        <f>IF(AH6="-",NA(),AH6)</f>
        <v>0</v>
      </c>
      <c r="AJ11" s="65">
        <f>IF(AI6="-",NA(),AI6)</f>
        <v>0</v>
      </c>
      <c r="AP11" s="64" t="s">
        <v>23</v>
      </c>
      <c r="AQ11" s="65">
        <f>IF(AP6="-",NA(),AP6)</f>
        <v>4820.71</v>
      </c>
      <c r="AR11" s="65">
        <f>IF(AQ6="-",NA(),AQ6)</f>
        <v>6725.98</v>
      </c>
      <c r="AS11" s="65">
        <f>IF(AR6="-",NA(),AR6)</f>
        <v>6971.25</v>
      </c>
      <c r="AT11" s="65">
        <f>IF(AS6="-",NA(),AS6)</f>
        <v>354.15</v>
      </c>
      <c r="AU11" s="65">
        <f>IF(AT6="-",NA(),AT6)</f>
        <v>7918.36</v>
      </c>
      <c r="BA11" s="64" t="s">
        <v>23</v>
      </c>
      <c r="BB11" s="65">
        <f>IF(BA6="-",NA(),BA6)</f>
        <v>0</v>
      </c>
      <c r="BC11" s="65">
        <f>IF(BB6="-",NA(),BB6)</f>
        <v>0</v>
      </c>
      <c r="BD11" s="65">
        <f>IF(BC6="-",NA(),BC6)</f>
        <v>0</v>
      </c>
      <c r="BE11" s="65">
        <f>IF(BD6="-",NA(),BD6)</f>
        <v>0</v>
      </c>
      <c r="BF11" s="65">
        <f>IF(BE6="-",NA(),BE6)</f>
        <v>0</v>
      </c>
      <c r="BL11" s="64" t="s">
        <v>23</v>
      </c>
      <c r="BM11" s="65">
        <f>IF(BL6="-",NA(),BL6)</f>
        <v>77.67</v>
      </c>
      <c r="BN11" s="65">
        <f>IF(BM6="-",NA(),BM6)</f>
        <v>61.52</v>
      </c>
      <c r="BO11" s="65">
        <f>IF(BN6="-",NA(),BN6)</f>
        <v>91.86</v>
      </c>
      <c r="BP11" s="65">
        <f>IF(BO6="-",NA(),BO6)</f>
        <v>92.98</v>
      </c>
      <c r="BQ11" s="65">
        <f>IF(BP6="-",NA(),BP6)</f>
        <v>80.989999999999995</v>
      </c>
      <c r="BW11" s="64" t="s">
        <v>23</v>
      </c>
      <c r="BX11" s="65">
        <f>IF(BW6="-",NA(),BW6)</f>
        <v>63.46</v>
      </c>
      <c r="BY11" s="65">
        <f>IF(BX6="-",NA(),BX6)</f>
        <v>81.91</v>
      </c>
      <c r="BZ11" s="65">
        <f>IF(BY6="-",NA(),BY6)</f>
        <v>52.48</v>
      </c>
      <c r="CA11" s="65">
        <f>IF(BZ6="-",NA(),BZ6)</f>
        <v>54.03</v>
      </c>
      <c r="CB11" s="65">
        <f>IF(CA6="-",NA(),CA6)</f>
        <v>64.13</v>
      </c>
      <c r="CH11" s="64" t="s">
        <v>23</v>
      </c>
      <c r="CI11" s="65">
        <f>IF(CH6="-",NA(),CH6)</f>
        <v>18</v>
      </c>
      <c r="CJ11" s="65">
        <f>IF(CI6="-",NA(),CI6)</f>
        <v>17.78</v>
      </c>
      <c r="CK11" s="65">
        <f>IF(CJ6="-",NA(),CJ6)</f>
        <v>19</v>
      </c>
      <c r="CL11" s="65">
        <f>IF(CK6="-",NA(),CK6)</f>
        <v>20.78</v>
      </c>
      <c r="CM11" s="65">
        <f>IF(CL6="-",NA(),CL6)</f>
        <v>19.89</v>
      </c>
      <c r="CS11" s="64" t="s">
        <v>23</v>
      </c>
      <c r="CT11" s="65">
        <f>IF(CS6="-",NA(),CS6)</f>
        <v>31.11</v>
      </c>
      <c r="CU11" s="65">
        <f>IF(CT6="-",NA(),CT6)</f>
        <v>31.22</v>
      </c>
      <c r="CV11" s="65">
        <f>IF(CU6="-",NA(),CU6)</f>
        <v>32.33</v>
      </c>
      <c r="CW11" s="65">
        <f>IF(CV6="-",NA(),CV6)</f>
        <v>32.33</v>
      </c>
      <c r="CX11" s="65">
        <f>IF(CW6="-",NA(),CW6)</f>
        <v>30.11</v>
      </c>
      <c r="DD11" s="64" t="s">
        <v>23</v>
      </c>
      <c r="DE11" s="65">
        <f>IF(DD6="-",NA(),DD6)</f>
        <v>55.15</v>
      </c>
      <c r="DF11" s="65">
        <f>IF(DE6="-",NA(),DE6)</f>
        <v>51.51</v>
      </c>
      <c r="DG11" s="65">
        <f>IF(DF6="-",NA(),DF6)</f>
        <v>51.42</v>
      </c>
      <c r="DH11" s="65">
        <f>IF(DG6="-",NA(),DG6)</f>
        <v>50.92</v>
      </c>
      <c r="DI11" s="65">
        <f>IF(DH6="-",NA(),DH6)</f>
        <v>52.84</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2022-02-09T06:47:09Z</cp:lastPrinted>
  <dcterms:created xsi:type="dcterms:W3CDTF">2021-12-03T09:00:27Z</dcterms:created>
  <dcterms:modified xsi:type="dcterms:W3CDTF">2022-02-09T06:47:19Z</dcterms:modified>
  <cp:category/>
</cp:coreProperties>
</file>