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22さつま町【済】\"/>
    </mc:Choice>
  </mc:AlternateContent>
  <workbookProtection workbookAlgorithmName="SHA-512" workbookHashValue="L9YAun2Gvb2fXiR6PLeW4xHUoxCMN/HZzrablqiYqRpTny+EVTbhk7aPLWG0+9J62TErxRDtcFttGG31hZR5zg==" workbookSaltValue="UEoI5qLITnYQoHV+tgXKY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<sst xmlns="http://schemas.openxmlformats.org/spreadsheetml/2006/main" count="236" uniqueCount="120">
  <si>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</si>
  <si>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</si>
  <si>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</si>
  <si>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</si>
  <si>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</si>
  <si>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</si>
  <si>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</si>
  <si>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</si>
  <si>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</si>
  <si>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</si>
  <si>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</si>
  <si>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</si>
  <si>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</si>
  <si>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</si>
  <si>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</si>
  <si>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</si>
  <si>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</si>
  <si>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</si>
  <si>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</si>
  <si>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</si>
  <si>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</si>
  <si>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</si>
  <si>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</si>
  <si>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</si>
  <si>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</si>
  <si>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</si>
  <si>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</si>
  <si>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</si>
  <si>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</si>
  <si>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</si>
  <si>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</si>
  <si>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</si>
  <si>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</si>
  <si>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</si>
  <si>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</si>
  <si>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</si>
  <si>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</si>
  <si>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</si>
  <si>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</si>
  <si>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</si>
  <si>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</si>
  <si>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</si>
  <si>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</si>
  <si>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</si>
  <si>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</si>
  <si>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</si>
  <si>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</si>
  <si>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</si>
  <si>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</si>
  <si>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</si>
  <si>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</si>
  <si>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</si>
  <si>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</si>
  <si>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</si>
  <si>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</si>
  <si>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</si>
  <si>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</si>
  <si>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</si>
  <si>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</si>
  <si>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</si>
  <si>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</si>
  <si>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</si>
  <si>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</si>
  <si>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</si>
  <si>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</si>
  <si>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</si>
  <si>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</si>
  <si>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</si>
  <si>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</si>
  <si>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</si>
  <si>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</si>
  <si>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</si>
  <si>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</si>
  <si>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</si>
  <si>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</si>
  <si>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</si>
  <si>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</si>
  <si>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</si>
  <si>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</si>
  <si>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</si>
  <si>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</si>
  <si>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</si>
  <si>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</si>
  <si>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</si>
  <si>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</si>
  <si>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</si>
  <si>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</si>
  <si>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</si>
  <si>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</si>
  <si>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</si>
  <si>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</si>
  <si>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</si>
  <si>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</si>
  <si>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</si>
  <si>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</si>
  <si>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</si>
  <si>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</si>
  <si>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さつま町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</si>
  <si>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</si>
  <si>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</si>
  <si>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</si>
  <si>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</si>
  <si>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</si>
  <si>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</si>
  <si>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</si>
  <si>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</si>
  <si>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</si>
  <si>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</si>
  <si>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</si>
  <si>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</si>
  <si>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</si>
  <si>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</si>
  <si>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</si>
  <si>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</si>
  <si>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</si>
  <si>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</si>
  <si>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</si>
  <si>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・令和３年度から令和６年度にかけた計画的な更新を行うため，突発的な機器類の故障や不具合の減少が期待でき，これにより適切な施設の維持管理に努める。　　　　　　　　　　　
・流入汚水量の推移に合わせて計画的に施設規模を整備するほか，効率的な機器の導入等による経費節減を図り，公営企業会計移行に伴い使用料を見直すことで，計画的かつ合理的な経営に努める。
・令和３年度より公営企業会計への移行事務に着手しており，移行後はより効率的な運用が期待できる。</t>
    <rPh sb="182" eb="184">
      <t>コウエイ</t>
    </rPh>
    <rPh sb="184" eb="186">
      <t>キギョウ</t>
    </rPh>
    <rPh sb="186" eb="188">
      <t>カイケイ</t>
    </rPh>
    <rPh sb="190" eb="192">
      <t>イコウ</t>
    </rPh>
    <rPh sb="192" eb="194">
      <t>ジム</t>
    </rPh>
    <rPh sb="195" eb="197">
      <t>チャクシュ</t>
    </rPh>
    <phoneticPr fontId="4"/>
  </si>
  <si>
    <t>・平成８年４月に供用を開始し，令和３年３月で満２５年が経過する。処理場は，１箇所で２地区を処理しており，経年劣化による機器更新等を随時行ってきた。このような状況の中で，平成２７年度と平成２８年度に国の事業を活用し，機能診断業務と最適整備構想を実施することによって，現在の施設・機器・管路等の状況を把握し，令和元年度にはこれを基に機能強化対策事業の計画策定を行った。これら３つの計画を軸に令和３年度～６年度の４年間にかけて機能強化事業（総事業費約１３６千万）を実施する予定であり，令和３年度においてはポンプ類及び電気制御機器等の更新工事を実施する。</t>
    <rPh sb="233" eb="235">
      <t>ヨテイ</t>
    </rPh>
    <rPh sb="239" eb="241">
      <t>レイワ</t>
    </rPh>
    <rPh sb="242" eb="244">
      <t>ネンド</t>
    </rPh>
    <rPh sb="252" eb="253">
      <t>ルイ</t>
    </rPh>
    <rPh sb="253" eb="254">
      <t>オヨ</t>
    </rPh>
    <rPh sb="255" eb="257">
      <t>デンキ</t>
    </rPh>
    <rPh sb="257" eb="259">
      <t>セイギョ</t>
    </rPh>
    <rPh sb="259" eb="261">
      <t>キキ</t>
    </rPh>
    <rPh sb="261" eb="262">
      <t>トウ</t>
    </rPh>
    <rPh sb="263" eb="265">
      <t>コウシン</t>
    </rPh>
    <rPh sb="265" eb="267">
      <t>コウジ</t>
    </rPh>
    <rPh sb="268" eb="270">
      <t>ジッシ</t>
    </rPh>
    <phoneticPr fontId="4"/>
  </si>
  <si>
    <t>①収益的収支比率
・企業債償還費用が大きく，償還金については，他会計繰入金の依存度が高い。　　　　　　　　　　　　　
・経常経費については，施設等の修繕料の割合が大きいため，適正な施設の維持管理に努める。　　　　　　　　　　　　　　　　　　　　　　　④企業債残高対事業規模比率　　　　　　　　　　　　　　　　　　　　　　　　　　　　　　　　　　　　　　　　　　　　　　　　　　　　　　　　　　　　　　・平均と比較して低い比率ではあるが，令和３年度から実施する機能強化対策事業及び公営企業会計整備事業に伴い，数値の増加が見込まれるため，経営戦略の見直しによる料金改定等を念頭に置き，経営適正化に努める。　　　　　　　　　　　　　　　　　　　　　　　　　　　　　　　　　　　　　　　　　　　　　　　　　　　　　　　　　　　　　　　　　　　　　　　　　　　　　　　　　　　　　　　　　　　　　　　　　　　　　　　　　　　　　　　　　　　　　　　　　　　　　　　　　　　　　　　　　　　　　　　　　　　　　　　⑤経費回収率
・企業債償還費用が大きく，償還金については，使用料で賄えていない状況にあるため，経費の削減に努める。　　　　　　　　　　　　　　　　　　　　　　　　　　　　　　　　　⑥汚水処理原価
・近年の電気料金単価等の上昇の影響もあるが横ばい傾向にあるので，今後も引き続き経費削減に努める。
⑦施設利用率
・現状の接続戸数について，新築による接続により微増している。今後も新規接続が予定されているため，⑧水洗化率についても増加が見込まれる。</t>
    <rPh sb="201" eb="203">
      <t>ヘイキン</t>
    </rPh>
    <rPh sb="204" eb="206">
      <t>ヒカク</t>
    </rPh>
    <rPh sb="208" eb="209">
      <t>ヒク</t>
    </rPh>
    <rPh sb="210" eb="212">
      <t>ヒリツ</t>
    </rPh>
    <rPh sb="282" eb="283">
      <t>トウ</t>
    </rPh>
    <rPh sb="284" eb="286">
      <t>ネントウ</t>
    </rPh>
    <rPh sb="287" eb="288">
      <t>オ</t>
    </rPh>
    <rPh sb="290" eb="292">
      <t>ケイエイ</t>
    </rPh>
    <rPh sb="618" eb="620">
      <t>シンチク</t>
    </rPh>
    <rPh sb="623" eb="625">
      <t>セツゾク</t>
    </rPh>
    <rPh sb="628" eb="630">
      <t>ビゾウ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</si>
</sst>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91-41A6-A345-7639BF15CFF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7491-41A6-A345-7639BF15CFF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99</c:v>
                </c:pt>
                <c:pt idx="1">
                  <c:v>95.33</c:v>
                </c:pt>
                <c:pt idx="2">
                  <c:v>95.33</c:v>
                </c:pt>
                <c:pt idx="3">
                  <c:v>98.67</c:v>
                </c:pt>
                <c:pt idx="4">
                  <c:v>99.33</c:v>
                </c:pt>
              </c:numCache>
            </c:numRef>
          </c:val>
          <c:extLst>
            <c:ext xmlns:c16="http://schemas.microsoft.com/office/drawing/2014/chart" uri="{C3380CC4-5D6E-409C-BE32-E72D297353CC}">
              <c16:uniqueId val="{00000000-81CB-4387-806F-D97C5ECDCE1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81CB-4387-806F-D97C5ECDCE1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98.72</c:v>
                </c:pt>
                <c:pt idx="2">
                  <c:v>99.06</c:v>
                </c:pt>
                <c:pt idx="3">
                  <c:v>98.82</c:v>
                </c:pt>
                <c:pt idx="4">
                  <c:v>98.65</c:v>
                </c:pt>
              </c:numCache>
            </c:numRef>
          </c:val>
          <c:extLst>
            <c:ext xmlns:c16="http://schemas.microsoft.com/office/drawing/2014/chart" uri="{C3380CC4-5D6E-409C-BE32-E72D297353CC}">
              <c16:uniqueId val="{00000000-1106-4B32-AF52-E6479FAD257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1106-4B32-AF52-E6479FAD257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105.18</c:v>
                </c:pt>
                <c:pt idx="1">
                  <c:v>101.4</c:v>
                </c:pt>
                <c:pt idx="2">
                  <c:v>102.51</c:v>
                </c:pt>
                <c:pt idx="3">
                  <c:v>105.03</c:v>
                </c:pt>
                <c:pt idx="4">
                  <c:v>103.61</c:v>
                </c:pt>
              </c:numCache>
            </c:numRef>
          </c:val>
          <c:extLst>
            <c:ext xmlns:c16="http://schemas.microsoft.com/office/drawing/2014/chart" uri="{C3380CC4-5D6E-409C-BE32-E72D297353CC}">
              <c16:uniqueId val="{00000000-4A6D-492A-B95A-E4B3F604F15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6D-492A-B95A-E4B3F604F15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F1-4F34-B300-0CD38358DF0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F1-4F34-B300-0CD38358DF0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01-4855-900F-E14C48BEDF2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01-4855-900F-E14C48BEDF2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07-4B30-B0FC-B9A5DA3076B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07-4B30-B0FC-B9A5DA3076B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79-4D90-8687-44C3F5903F7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79-4D90-8687-44C3F5903F7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61.42</c:v>
                </c:pt>
                <c:pt idx="1">
                  <c:v>150.24</c:v>
                </c:pt>
                <c:pt idx="2">
                  <c:v>207.93</c:v>
                </c:pt>
                <c:pt idx="3">
                  <c:v>71.849999999999994</c:v>
                </c:pt>
                <c:pt idx="4">
                  <c:v>97.64</c:v>
                </c:pt>
              </c:numCache>
            </c:numRef>
          </c:val>
          <c:extLst>
            <c:ext xmlns:c16="http://schemas.microsoft.com/office/drawing/2014/chart" uri="{C3380CC4-5D6E-409C-BE32-E72D297353CC}">
              <c16:uniqueId val="{00000000-A63B-440B-A7D1-9976A47C6B7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A63B-440B-A7D1-9976A47C6B7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96.72</c:v>
                </c:pt>
                <c:pt idx="1">
                  <c:v>100</c:v>
                </c:pt>
                <c:pt idx="2">
                  <c:v>100</c:v>
                </c:pt>
                <c:pt idx="3">
                  <c:v>99.99</c:v>
                </c:pt>
                <c:pt idx="4">
                  <c:v>100</c:v>
                </c:pt>
              </c:numCache>
            </c:numRef>
          </c:val>
          <c:extLst>
            <c:ext xmlns:c16="http://schemas.microsoft.com/office/drawing/2014/chart" uri="{C3380CC4-5D6E-409C-BE32-E72D297353CC}">
              <c16:uniqueId val="{00000000-3D65-4C36-8674-1CF7082019E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3D65-4C36-8674-1CF7082019E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163.88</c:v>
                </c:pt>
                <c:pt idx="1">
                  <c:v>168.59</c:v>
                </c:pt>
                <c:pt idx="2">
                  <c:v>170.31</c:v>
                </c:pt>
                <c:pt idx="3">
                  <c:v>167.94</c:v>
                </c:pt>
                <c:pt idx="4">
                  <c:v>159.1</c:v>
                </c:pt>
              </c:numCache>
            </c:numRef>
          </c:val>
          <c:extLst>
            <c:ext xmlns:c16="http://schemas.microsoft.com/office/drawing/2014/chart" uri="{C3380CC4-5D6E-409C-BE32-E72D297353CC}">
              <c16:uniqueId val="{00000000-3827-4B8B-AA22-BB10976F755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3827-4B8B-AA22-BB10976F755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鹿児島県　さつま町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20573</v>
      </c>
      <c r="AM8" s="69"/>
      <c r="AN8" s="69"/>
      <c r="AO8" s="69"/>
      <c r="AP8" s="69"/>
      <c r="AQ8" s="69"/>
      <c r="AR8" s="69"/>
      <c r="AS8" s="69"/>
      <c r="AT8" s="68">
        <f>データ!T6</f>
        <v>303.89999999999998</v>
      </c>
      <c r="AU8" s="68"/>
      <c r="AV8" s="68"/>
      <c r="AW8" s="68"/>
      <c r="AX8" s="68"/>
      <c r="AY8" s="68"/>
      <c r="AZ8" s="68"/>
      <c r="BA8" s="68"/>
      <c r="BB8" s="68">
        <f>データ!U6</f>
        <v>67.7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6.21</v>
      </c>
      <c r="Q10" s="68"/>
      <c r="R10" s="68"/>
      <c r="S10" s="68"/>
      <c r="T10" s="68"/>
      <c r="U10" s="68"/>
      <c r="V10" s="68"/>
      <c r="W10" s="68">
        <f>データ!Q6</f>
        <v>100</v>
      </c>
      <c r="X10" s="68"/>
      <c r="Y10" s="68"/>
      <c r="Z10" s="68"/>
      <c r="AA10" s="68"/>
      <c r="AB10" s="68"/>
      <c r="AC10" s="68"/>
      <c r="AD10" s="69">
        <f>データ!R6</f>
        <v>3960</v>
      </c>
      <c r="AE10" s="69"/>
      <c r="AF10" s="69"/>
      <c r="AG10" s="69"/>
      <c r="AH10" s="69"/>
      <c r="AI10" s="69"/>
      <c r="AJ10" s="69"/>
      <c r="AK10" s="2"/>
      <c r="AL10" s="69">
        <f>データ!V6</f>
        <v>1262</v>
      </c>
      <c r="AM10" s="69"/>
      <c r="AN10" s="69"/>
      <c r="AO10" s="69"/>
      <c r="AP10" s="69"/>
      <c r="AQ10" s="69"/>
      <c r="AR10" s="69"/>
      <c r="AS10" s="69"/>
      <c r="AT10" s="68">
        <f>データ!W6</f>
        <v>0.63</v>
      </c>
      <c r="AU10" s="68"/>
      <c r="AV10" s="68"/>
      <c r="AW10" s="68"/>
      <c r="AX10" s="68"/>
      <c r="AY10" s="68"/>
      <c r="AZ10" s="68"/>
      <c r="BA10" s="68"/>
      <c r="BB10" s="68">
        <f>データ!X6</f>
        <v>2003.17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yo6Ljtpivrd6GZaurAYWt9VOVJFaRTLQgUbPws7/Nr0mddCjLzMEiFoee2Pvl7PXd7xoFbP+CH2C15t8RlM1dg==" saltValue="qV59GRIcZIKGkyMTYAqDz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463922</v>
      </c>
      <c r="D6" s="33">
        <f t="shared" si="3"/>
        <v>47</v>
      </c>
      <c r="E6" s="33">
        <f t="shared" si="3"/>
        <v>17</v>
      </c>
      <c r="F6" s="33">
        <f t="shared" si="3"/>
        <v>5</v>
      </c>
      <c r="G6" s="33">
        <f t="shared" si="3"/>
        <v>0</v>
      </c>
      <c r="H6" s="33" t="str">
        <f t="shared" si="3"/>
        <v>鹿児島県　さつま町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6.21</v>
      </c>
      <c r="Q6" s="34">
        <f t="shared" si="3"/>
        <v>100</v>
      </c>
      <c r="R6" s="34">
        <f t="shared" si="3"/>
        <v>3960</v>
      </c>
      <c r="S6" s="34">
        <f t="shared" si="3"/>
        <v>20573</v>
      </c>
      <c r="T6" s="34">
        <f t="shared" si="3"/>
        <v>303.89999999999998</v>
      </c>
      <c r="U6" s="34">
        <f t="shared" si="3"/>
        <v>67.7</v>
      </c>
      <c r="V6" s="34">
        <f t="shared" si="3"/>
        <v>1262</v>
      </c>
      <c r="W6" s="34">
        <f t="shared" si="3"/>
        <v>0.63</v>
      </c>
      <c r="X6" s="34">
        <f t="shared" si="3"/>
        <v>2003.17</v>
      </c>
      <c r="Y6" s="35">
        <f>IF(Y7="",NA(),Y7)</f>
        <v>105.18</v>
      </c>
      <c r="Z6" s="35">
        <f t="shared" ref="Z6:AH6" si="4">IF(Z7="",NA(),Z7)</f>
        <v>101.4</v>
      </c>
      <c r="AA6" s="35">
        <f t="shared" si="4"/>
        <v>102.51</v>
      </c>
      <c r="AB6" s="35">
        <f t="shared" si="4"/>
        <v>105.03</v>
      </c>
      <c r="AC6" s="35">
        <f t="shared" si="4"/>
        <v>103.61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61.42</v>
      </c>
      <c r="BG6" s="35">
        <f t="shared" ref="BG6:BO6" si="7">IF(BG7="",NA(),BG7)</f>
        <v>150.24</v>
      </c>
      <c r="BH6" s="35">
        <f t="shared" si="7"/>
        <v>207.93</v>
      </c>
      <c r="BI6" s="35">
        <f t="shared" si="7"/>
        <v>71.849999999999994</v>
      </c>
      <c r="BJ6" s="35">
        <f t="shared" si="7"/>
        <v>97.64</v>
      </c>
      <c r="BK6" s="35">
        <f t="shared" si="7"/>
        <v>974.93</v>
      </c>
      <c r="BL6" s="35">
        <f t="shared" si="7"/>
        <v>855.8</v>
      </c>
      <c r="BM6" s="35">
        <f t="shared" si="7"/>
        <v>789.46</v>
      </c>
      <c r="BN6" s="35">
        <f t="shared" si="7"/>
        <v>826.83</v>
      </c>
      <c r="BO6" s="35">
        <f t="shared" si="7"/>
        <v>867.83</v>
      </c>
      <c r="BP6" s="34" t="str">
        <f>IF(BP7="","",IF(BP7="-","【-】","【"&amp;SUBSTITUTE(TEXT(BP7,"#,##0.00"),"-","△")&amp;"】"))</f>
        <v>【832.52】</v>
      </c>
      <c r="BQ6" s="35">
        <f>IF(BQ7="",NA(),BQ7)</f>
        <v>96.72</v>
      </c>
      <c r="BR6" s="35">
        <f t="shared" ref="BR6:BZ6" si="8">IF(BR7="",NA(),BR7)</f>
        <v>100</v>
      </c>
      <c r="BS6" s="35">
        <f t="shared" si="8"/>
        <v>100</v>
      </c>
      <c r="BT6" s="35">
        <f t="shared" si="8"/>
        <v>99.99</v>
      </c>
      <c r="BU6" s="35">
        <f t="shared" si="8"/>
        <v>100</v>
      </c>
      <c r="BV6" s="35">
        <f t="shared" si="8"/>
        <v>55.32</v>
      </c>
      <c r="BW6" s="35">
        <f t="shared" si="8"/>
        <v>59.8</v>
      </c>
      <c r="BX6" s="35">
        <f t="shared" si="8"/>
        <v>57.77</v>
      </c>
      <c r="BY6" s="35">
        <f t="shared" si="8"/>
        <v>57.31</v>
      </c>
      <c r="BZ6" s="35">
        <f t="shared" si="8"/>
        <v>57.08</v>
      </c>
      <c r="CA6" s="34" t="str">
        <f>IF(CA7="","",IF(CA7="-","【-】","【"&amp;SUBSTITUTE(TEXT(CA7,"#,##0.00"),"-","△")&amp;"】"))</f>
        <v>【60.94】</v>
      </c>
      <c r="CB6" s="35">
        <f>IF(CB7="",NA(),CB7)</f>
        <v>163.88</v>
      </c>
      <c r="CC6" s="35">
        <f t="shared" ref="CC6:CK6" si="9">IF(CC7="",NA(),CC7)</f>
        <v>168.59</v>
      </c>
      <c r="CD6" s="35">
        <f t="shared" si="9"/>
        <v>170.31</v>
      </c>
      <c r="CE6" s="35">
        <f t="shared" si="9"/>
        <v>167.94</v>
      </c>
      <c r="CF6" s="35">
        <f t="shared" si="9"/>
        <v>159.1</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99</v>
      </c>
      <c r="CN6" s="35">
        <f t="shared" ref="CN6:CV6" si="10">IF(CN7="",NA(),CN7)</f>
        <v>95.33</v>
      </c>
      <c r="CO6" s="35">
        <f t="shared" si="10"/>
        <v>95.33</v>
      </c>
      <c r="CP6" s="35">
        <f t="shared" si="10"/>
        <v>98.67</v>
      </c>
      <c r="CQ6" s="35">
        <f t="shared" si="10"/>
        <v>99.33</v>
      </c>
      <c r="CR6" s="35">
        <f t="shared" si="10"/>
        <v>60.65</v>
      </c>
      <c r="CS6" s="35">
        <f t="shared" si="10"/>
        <v>51.75</v>
      </c>
      <c r="CT6" s="35">
        <f t="shared" si="10"/>
        <v>50.68</v>
      </c>
      <c r="CU6" s="35">
        <f t="shared" si="10"/>
        <v>50.14</v>
      </c>
      <c r="CV6" s="35">
        <f t="shared" si="10"/>
        <v>54.83</v>
      </c>
      <c r="CW6" s="34" t="str">
        <f>IF(CW7="","",IF(CW7="-","【-】","【"&amp;SUBSTITUTE(TEXT(CW7,"#,##0.00"),"-","△")&amp;"】"))</f>
        <v>【54.84】</v>
      </c>
      <c r="CX6" s="35">
        <f>IF(CX7="",NA(),CX7)</f>
        <v>100</v>
      </c>
      <c r="CY6" s="35">
        <f t="shared" ref="CY6:DG6" si="11">IF(CY7="",NA(),CY7)</f>
        <v>98.72</v>
      </c>
      <c r="CZ6" s="35">
        <f t="shared" si="11"/>
        <v>99.06</v>
      </c>
      <c r="DA6" s="35">
        <f t="shared" si="11"/>
        <v>98.82</v>
      </c>
      <c r="DB6" s="35">
        <f t="shared" si="11"/>
        <v>98.65</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463922</v>
      </c>
      <c r="D7" s="37">
        <v>47</v>
      </c>
      <c r="E7" s="37">
        <v>17</v>
      </c>
      <c r="F7" s="37">
        <v>5</v>
      </c>
      <c r="G7" s="37">
        <v>0</v>
      </c>
      <c r="H7" s="37" t="s">
        <v>97</v>
      </c>
      <c r="I7" s="37" t="s">
        <v>98</v>
      </c>
      <c r="J7" s="37" t="s">
        <v>99</v>
      </c>
      <c r="K7" s="37" t="s">
        <v>100</v>
      </c>
      <c r="L7" s="37" t="s">
        <v>101</v>
      </c>
      <c r="M7" s="37" t="s">
        <v>102</v>
      </c>
      <c r="N7" s="38" t="s">
        <v>103</v>
      </c>
      <c r="O7" s="38" t="s">
        <v>104</v>
      </c>
      <c r="P7" s="38">
        <v>6.21</v>
      </c>
      <c r="Q7" s="38">
        <v>100</v>
      </c>
      <c r="R7" s="38">
        <v>3960</v>
      </c>
      <c r="S7" s="38">
        <v>20573</v>
      </c>
      <c r="T7" s="38">
        <v>303.89999999999998</v>
      </c>
      <c r="U7" s="38">
        <v>67.7</v>
      </c>
      <c r="V7" s="38">
        <v>1262</v>
      </c>
      <c r="W7" s="38">
        <v>0.63</v>
      </c>
      <c r="X7" s="38">
        <v>2003.17</v>
      </c>
      <c r="Y7" s="38">
        <v>105.18</v>
      </c>
      <c r="Z7" s="38">
        <v>101.4</v>
      </c>
      <c r="AA7" s="38">
        <v>102.51</v>
      </c>
      <c r="AB7" s="38">
        <v>105.03</v>
      </c>
      <c r="AC7" s="38">
        <v>103.61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61.42</v>
      </c>
      <c r="BG7" s="38">
        <v>150.24</v>
      </c>
      <c r="BH7" s="38">
        <v>207.93</v>
      </c>
      <c r="BI7" s="38">
        <v>71.849999999999994</v>
      </c>
      <c r="BJ7" s="38">
        <v>97.64</v>
      </c>
      <c r="BK7" s="38">
        <v>974.93</v>
      </c>
      <c r="BL7" s="38">
        <v>855.8</v>
      </c>
      <c r="BM7" s="38">
        <v>789.46</v>
      </c>
      <c r="BN7" s="38">
        <v>826.83</v>
      </c>
      <c r="BO7" s="38">
        <v>867.83</v>
      </c>
      <c r="BP7" s="38">
        <v>832.52</v>
      </c>
      <c r="BQ7" s="38">
        <v>96.72</v>
      </c>
      <c r="BR7" s="38">
        <v>100</v>
      </c>
      <c r="BS7" s="38">
        <v>100</v>
      </c>
      <c r="BT7" s="38">
        <v>99.99</v>
      </c>
      <c r="BU7" s="38">
        <v>100</v>
      </c>
      <c r="BV7" s="38">
        <v>55.32</v>
      </c>
      <c r="BW7" s="38">
        <v>59.8</v>
      </c>
      <c r="BX7" s="38">
        <v>57.77</v>
      </c>
      <c r="BY7" s="38">
        <v>57.31</v>
      </c>
      <c r="BZ7" s="38">
        <v>57.08</v>
      </c>
      <c r="CA7" s="38">
        <v>60.94</v>
      </c>
      <c r="CB7" s="38">
        <v>163.88</v>
      </c>
      <c r="CC7" s="38">
        <v>168.59</v>
      </c>
      <c r="CD7" s="38">
        <v>170.31</v>
      </c>
      <c r="CE7" s="38">
        <v>167.94</v>
      </c>
      <c r="CF7" s="38">
        <v>159.1</v>
      </c>
      <c r="CG7" s="38">
        <v>283.17</v>
      </c>
      <c r="CH7" s="38">
        <v>263.76</v>
      </c>
      <c r="CI7" s="38">
        <v>274.35000000000002</v>
      </c>
      <c r="CJ7" s="38">
        <v>273.52</v>
      </c>
      <c r="CK7" s="38">
        <v>274.99</v>
      </c>
      <c r="CL7" s="38">
        <v>253.04</v>
      </c>
      <c r="CM7" s="38">
        <v>99</v>
      </c>
      <c r="CN7" s="38">
        <v>95.33</v>
      </c>
      <c r="CO7" s="38">
        <v>95.33</v>
      </c>
      <c r="CP7" s="38">
        <v>98.67</v>
      </c>
      <c r="CQ7" s="38">
        <v>99.33</v>
      </c>
      <c r="CR7" s="38">
        <v>60.65</v>
      </c>
      <c r="CS7" s="38">
        <v>51.75</v>
      </c>
      <c r="CT7" s="38">
        <v>50.68</v>
      </c>
      <c r="CU7" s="38">
        <v>50.14</v>
      </c>
      <c r="CV7" s="38">
        <v>54.83</v>
      </c>
      <c r="CW7" s="38">
        <v>54.84</v>
      </c>
      <c r="CX7" s="38">
        <v>100</v>
      </c>
      <c r="CY7" s="38">
        <v>98.72</v>
      </c>
      <c r="CZ7" s="38">
        <v>99.06</v>
      </c>
      <c r="DA7" s="38">
        <v>98.82</v>
      </c>
      <c r="DB7" s="38">
        <v>98.65</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2022-02-22T02:56:54Z</cp:lastPrinted>
  <dcterms:created xsi:type="dcterms:W3CDTF">2021-12-03T08:03:41Z</dcterms:created>
  <dcterms:modified xsi:type="dcterms:W3CDTF">2022-02-22T02:56:55Z</dcterms:modified>
  <cp:category/>
</cp:coreProperties>
</file>