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02_福嶌\★★★公営企業に係る経営比較分析表（令和２年度決算）の分析等について（依頼）\★完成版★\25大崎町【済】\"/>
    </mc:Choice>
  </mc:AlternateContent>
  <workbookProtection workbookAlgorithmName="SHA-512" workbookHashValue="xovAwg8cb5vXZ855gF1tzz8sskc0tPvvzdEwFop0e6VKGk8tE2TJUZkdfM2NpYGdX/xVqPSuFTPvijBCYvwbcA==" workbookSaltValue="t1HrctiNT62i8bnHstR0eg==" workbookSpinCount="100000" lockStructure="1"/>
  <bookViews>
    <workbookView xWindow="0" yWindow="0" windowWidth="20490" windowHeight="7770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J85" i="4"/>
  <c r="G85" i="4"/>
  <c r="F85" i="4"/>
  <c r="E85" i="4"/>
  <c r="BB10" i="4"/>
  <c r="AT10" i="4"/>
  <c r="AL10" i="4"/>
  <c r="W10" i="4"/>
  <c r="P10" i="4"/>
  <c r="B10" i="4"/>
  <c r="BB8" i="4"/>
  <c r="AT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<sst xmlns="http://schemas.openxmlformats.org/spreadsheetml/2006/main" count="228" uniqueCount="113">
  <si>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</si>
  <si>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</si>
  <si>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</si>
  <si>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</si>
  <si>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</si>
  <si>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</si>
  <si>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</si>
  <si>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</si>
  <si>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</si>
  <si>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</si>
  <si>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</si>
  <si>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</si>
  <si>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</si>
  <si>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</si>
  <si>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</si>
  <si>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</si>
  <si>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</si>
  <si>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</si>
  <si>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</si>
  <si>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</si>
  <si>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</si>
  <si>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</si>
  <si>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</si>
  <si>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</si>
  <si>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</si>
  <si>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</si>
  <si>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</si>
  <si>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</si>
  <si>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</si>
  <si>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</si>
  <si>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</si>
  <si>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</si>
  <si>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</si>
  <si>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</si>
  <si>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</si>
  <si>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</si>
  <si>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</si>
  <si>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</si>
  <si>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</si>
  <si>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</si>
  <si>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</si>
  <si>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</si>
  <si>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</si>
  <si>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</si>
  <si>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</si>
  <si>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</si>
  <si>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</si>
  <si>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</si>
  <si>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</si>
  <si>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</si>
  <si>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</si>
  <si>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</si>
  <si>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</si>
  <si>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</si>
  <si>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</si>
  <si>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</si>
  <si>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</si>
  <si>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</si>
  <si>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</si>
  <si>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</si>
  <si>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</si>
  <si>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</si>
  <si>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</si>
  <si>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</si>
  <si>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</si>
  <si>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</si>
  <si>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</si>
  <si>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</si>
  <si>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</si>
  <si>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</si>
  <si>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</si>
  <si>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</si>
  <si>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</si>
  <si>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</si>
  <si>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</si>
  <si>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</si>
  <si>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</si>
  <si>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</si>
  <si>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</si>
  <si>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</si>
  <si>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</si>
  <si>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</si>
  <si>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</si>
  <si>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</si>
  <si>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</si>
  <si>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</si>
  <si>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</si>
  <si>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</si>
  <si>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</si>
  <si>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</si>
  <si>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</si>
  <si>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</si>
  <si>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</si>
  <si>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大崎町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</si>
  <si>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</si>
  <si>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</si>
  <si>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</si>
  <si>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</si>
  <si>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</si>
  <si>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</si>
  <si>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</si>
  <si>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</si>
  <si>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</si>
  <si>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</si>
  <si>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</si>
  <si>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</si>
  <si>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</si>
  <si>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</si>
  <si>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</si>
  <si>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</si>
  <si>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 
　毎年度100％を超えており、黒字経営が継続的に続いている。また、類似団体平均も上回っている状況にある。
②累積欠損金比率
  累積欠損金は発生していない。
③流動比率
  理想比率とされる200％以上を毎年大きく上回っており、短期債務に対する支払い能力はあるといえる。
④企業債残高対給水収益比率
  類似団体平均と比較しても低い水準である。
⑤料金回収率
　毎年度100％以上あり、給水にかかる費用を給水収益で賄えており、経営の健全性を維持している。
⑥給水原価
  類似団体平均より低く、費用の効率性は良いといえる。
⑦施設利用率
  本町は類似団体平均と比べ低い状況にある。経営効率化の観点からはこの指標は高いほどよいが、本管漏水事故等に対応できる一定の余裕は必要である。
⑧有収率
　類似団体平均を上回っており、引き続き漏水の早期発見に努めていく。</t>
    <phoneticPr fontId="4"/>
  </si>
  <si>
    <t>①有形固定資産減価償却率
　類似団体平均を上回っており、減価償却が進み、老朽化が進んでいる状況にあり、計画的な更新が必要である。
②管路経年化率
　管路経年化率が高く、老朽化が進んでいる状況にあり、計画的な更新が必要である。
③管路更新率
　類似団体平均を上回っているが、今後も管路の経年化率が年々増加することを踏まえ、計画的な更新が必要である。</t>
    <phoneticPr fontId="4"/>
  </si>
  <si>
    <t>類似団体と比較し、全体的に概ね良好な経営を行っており、有収率についても類似団体より高い状況にある。しかしながら、管路経年化率が高く老朽化が進んでおり、今後ますます更新事業が増加していく状況にあるため、中長期的な更新計画を立て効率的に更新を行っ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</si>
</sst>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1.36</c:v>
                </c:pt>
                <c:pt idx="1">
                  <c:v>0.54</c:v>
                </c:pt>
                <c:pt idx="2">
                  <c:v>0.66</c:v>
                </c:pt>
                <c:pt idx="3">
                  <c:v>0.66</c:v>
                </c:pt>
                <c:pt idx="4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9-4148-AD73-5CF7A309D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0.39</c:v>
                </c:pt>
                <c:pt idx="2">
                  <c:v>0.43</c:v>
                </c:pt>
                <c:pt idx="3">
                  <c:v>0.42</c:v>
                </c:pt>
                <c:pt idx="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9-4148-AD73-5CF7A309D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51.24</c:v>
                </c:pt>
                <c:pt idx="1">
                  <c:v>51.86</c:v>
                </c:pt>
                <c:pt idx="2">
                  <c:v>50.48</c:v>
                </c:pt>
                <c:pt idx="3">
                  <c:v>51.75</c:v>
                </c:pt>
                <c:pt idx="4">
                  <c:v>51.56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F-44F5-BFBF-D64A21866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54.24</c:v>
                </c:pt>
                <c:pt idx="1">
                  <c:v>55.88</c:v>
                </c:pt>
                <c:pt idx="2">
                  <c:v>55.22</c:v>
                </c:pt>
                <c:pt idx="3">
                  <c:v>54.05</c:v>
                </c:pt>
                <c:pt idx="4">
                  <c:v>54.43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9F-44F5-BFBF-D64A21866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89.06</c:v>
                </c:pt>
                <c:pt idx="1">
                  <c:v>84.94</c:v>
                </c:pt>
                <c:pt idx="2">
                  <c:v>90.45</c:v>
                </c:pt>
                <c:pt idx="3">
                  <c:v>82.98</c:v>
                </c:pt>
                <c:pt idx="4">
                  <c:v>83.93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3-4547-A207-2E5EC9E7C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81.680000000000007</c:v>
                </c:pt>
                <c:pt idx="1">
                  <c:v>80.989999999999995</c:v>
                </c:pt>
                <c:pt idx="2">
                  <c:v>80.930000000000007</c:v>
                </c:pt>
                <c:pt idx="3">
                  <c:v>80.510000000000005</c:v>
                </c:pt>
                <c:pt idx="4">
                  <c:v>79.44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53-4547-A207-2E5EC9E7C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121.46</c:v>
                </c:pt>
                <c:pt idx="1">
                  <c:v>120.06</c:v>
                </c:pt>
                <c:pt idx="2">
                  <c:v>121.51</c:v>
                </c:pt>
                <c:pt idx="3">
                  <c:v>122.44</c:v>
                </c:pt>
                <c:pt idx="4">
                  <c:v>119.31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B-4C4B-869E-BF9EC9267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111.34</c:v>
                </c:pt>
                <c:pt idx="1">
                  <c:v>110.02</c:v>
                </c:pt>
                <c:pt idx="2">
                  <c:v>108.76</c:v>
                </c:pt>
                <c:pt idx="3">
                  <c:v>108.46</c:v>
                </c:pt>
                <c:pt idx="4">
                  <c:v>109.02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DB-4C4B-869E-BF9EC9267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58.64</c:v>
                </c:pt>
                <c:pt idx="1">
                  <c:v>59.73</c:v>
                </c:pt>
                <c:pt idx="2">
                  <c:v>60.78</c:v>
                </c:pt>
                <c:pt idx="3">
                  <c:v>60.95</c:v>
                </c:pt>
                <c:pt idx="4">
                  <c:v>60.41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E-47C4-BDF6-EEBE248D8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48.14</c:v>
                </c:pt>
                <c:pt idx="1">
                  <c:v>46.61</c:v>
                </c:pt>
                <c:pt idx="2">
                  <c:v>47.97</c:v>
                </c:pt>
                <c:pt idx="3">
                  <c:v>49.12</c:v>
                </c:pt>
                <c:pt idx="4">
                  <c:v>49.39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E-47C4-BDF6-EEBE248D8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23.96</c:v>
                </c:pt>
                <c:pt idx="1">
                  <c:v>26.12</c:v>
                </c:pt>
                <c:pt idx="2">
                  <c:v>30.89</c:v>
                </c:pt>
                <c:pt idx="3">
                  <c:v>32.630000000000003</c:v>
                </c:pt>
                <c:pt idx="4">
                  <c:v>35.659999999999997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1-4E71-B250-FE1821E1E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11.13</c:v>
                </c:pt>
                <c:pt idx="1">
                  <c:v>10.84</c:v>
                </c:pt>
                <c:pt idx="2">
                  <c:v>15.33</c:v>
                </c:pt>
                <c:pt idx="3">
                  <c:v>16.760000000000002</c:v>
                </c:pt>
                <c:pt idx="4">
                  <c:v>18.57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11-4E71-B250-FE1821E1E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1-4E50-9A94-9176284C8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10.130000000000001</c:v>
                </c:pt>
                <c:pt idx="1">
                  <c:v>7.31</c:v>
                </c:pt>
                <c:pt idx="2">
                  <c:v>7.48</c:v>
                </c:pt>
                <c:pt idx="3">
                  <c:v>11.94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71-4E50-9A94-9176284C8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1430.05</c:v>
                </c:pt>
                <c:pt idx="1">
                  <c:v>935.54</c:v>
                </c:pt>
                <c:pt idx="2">
                  <c:v>1377.37</c:v>
                </c:pt>
                <c:pt idx="3">
                  <c:v>1604.76</c:v>
                </c:pt>
                <c:pt idx="4">
                  <c:v>1344.12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9-4AC7-9362-C65A5403A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388.67</c:v>
                </c:pt>
                <c:pt idx="1">
                  <c:v>355.27</c:v>
                </c:pt>
                <c:pt idx="2">
                  <c:v>359.7</c:v>
                </c:pt>
                <c:pt idx="3">
                  <c:v>362.93</c:v>
                </c:pt>
                <c:pt idx="4">
                  <c:v>371.81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9-4AC7-9362-C65A5403A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54.89</c:v>
                </c:pt>
                <c:pt idx="1">
                  <c:v>42.15</c:v>
                </c:pt>
                <c:pt idx="2">
                  <c:v>27.13</c:v>
                </c:pt>
                <c:pt idx="3">
                  <c:v>17.829999999999998</c:v>
                </c:pt>
                <c:pt idx="4">
                  <c:v>10.64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C-48D0-8BBA-C6F3A4973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422.5</c:v>
                </c:pt>
                <c:pt idx="1">
                  <c:v>458.27</c:v>
                </c:pt>
                <c:pt idx="2">
                  <c:v>447.01</c:v>
                </c:pt>
                <c:pt idx="3">
                  <c:v>439.05</c:v>
                </c:pt>
                <c:pt idx="4">
                  <c:v>465.85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1C-48D0-8BBA-C6F3A4973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119.11</c:v>
                </c:pt>
                <c:pt idx="1">
                  <c:v>119.64</c:v>
                </c:pt>
                <c:pt idx="2">
                  <c:v>120.87</c:v>
                </c:pt>
                <c:pt idx="3">
                  <c:v>120.28</c:v>
                </c:pt>
                <c:pt idx="4">
                  <c:v>116.06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3-43B5-B810-E6646BFF4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101.64</c:v>
                </c:pt>
                <c:pt idx="1">
                  <c:v>96.77</c:v>
                </c:pt>
                <c:pt idx="2">
                  <c:v>95.81</c:v>
                </c:pt>
                <c:pt idx="3">
                  <c:v>95.26</c:v>
                </c:pt>
                <c:pt idx="4">
                  <c:v>92.39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3-43B5-B810-E6646BFF4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126.04</c:v>
                </c:pt>
                <c:pt idx="1">
                  <c:v>127.66</c:v>
                </c:pt>
                <c:pt idx="2">
                  <c:v>124.24</c:v>
                </c:pt>
                <c:pt idx="3">
                  <c:v>126.2</c:v>
                </c:pt>
                <c:pt idx="4">
                  <c:v>130.51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0-454D-85AE-5137BA212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179.16</c:v>
                </c:pt>
                <c:pt idx="1">
                  <c:v>187.18</c:v>
                </c:pt>
                <c:pt idx="2">
                  <c:v>189.58</c:v>
                </c:pt>
                <c:pt idx="3">
                  <c:v>192.82</c:v>
                </c:pt>
                <c:pt idx="4">
                  <c:v>192.98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90-454D-85AE-5137BA212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鹿児島県　大崎町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A7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12758</v>
      </c>
      <c r="AM8" s="61"/>
      <c r="AN8" s="61"/>
      <c r="AO8" s="61"/>
      <c r="AP8" s="61"/>
      <c r="AQ8" s="61"/>
      <c r="AR8" s="61"/>
      <c r="AS8" s="61"/>
      <c r="AT8" s="52">
        <f>データ!$S$6</f>
        <v>100.67</v>
      </c>
      <c r="AU8" s="53"/>
      <c r="AV8" s="53"/>
      <c r="AW8" s="53"/>
      <c r="AX8" s="53"/>
      <c r="AY8" s="53"/>
      <c r="AZ8" s="53"/>
      <c r="BA8" s="53"/>
      <c r="BB8" s="54">
        <f>データ!$T$6</f>
        <v>126.73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96.36</v>
      </c>
      <c r="J10" s="53"/>
      <c r="K10" s="53"/>
      <c r="L10" s="53"/>
      <c r="M10" s="53"/>
      <c r="N10" s="53"/>
      <c r="O10" s="64"/>
      <c r="P10" s="54">
        <f>データ!$P$6</f>
        <v>99.61</v>
      </c>
      <c r="Q10" s="54"/>
      <c r="R10" s="54"/>
      <c r="S10" s="54"/>
      <c r="T10" s="54"/>
      <c r="U10" s="54"/>
      <c r="V10" s="54"/>
      <c r="W10" s="61">
        <f>データ!$Q$6</f>
        <v>3090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12626</v>
      </c>
      <c r="AM10" s="61"/>
      <c r="AN10" s="61"/>
      <c r="AO10" s="61"/>
      <c r="AP10" s="61"/>
      <c r="AQ10" s="61"/>
      <c r="AR10" s="61"/>
      <c r="AS10" s="61"/>
      <c r="AT10" s="52">
        <f>データ!$V$6</f>
        <v>66.400000000000006</v>
      </c>
      <c r="AU10" s="53"/>
      <c r="AV10" s="53"/>
      <c r="AW10" s="53"/>
      <c r="AX10" s="53"/>
      <c r="AY10" s="53"/>
      <c r="AZ10" s="53"/>
      <c r="BA10" s="53"/>
      <c r="BB10" s="54">
        <f>データ!$W$6</f>
        <v>190.15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110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111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uXIKEklN39gNLVgdQfthUa+fhokCFw06Xbz9E7/ZQEoHhzlw0xzEUVoNdDI/9MkI/jwykr5p8uGH01lSstOwCA==" saltValue="TG6xuNeu75Wqq9pJr/EoD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464686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鹿児島県　大崎町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 t="str">
        <f t="shared" si="3"/>
        <v>非設置</v>
      </c>
      <c r="N6" s="35" t="str">
        <f t="shared" si="3"/>
        <v>-</v>
      </c>
      <c r="O6" s="35">
        <f t="shared" si="3"/>
        <v>96.36</v>
      </c>
      <c r="P6" s="35">
        <f t="shared" si="3"/>
        <v>99.61</v>
      </c>
      <c r="Q6" s="35">
        <f t="shared" si="3"/>
        <v>3090</v>
      </c>
      <c r="R6" s="35">
        <f t="shared" si="3"/>
        <v>12758</v>
      </c>
      <c r="S6" s="35">
        <f t="shared" si="3"/>
        <v>100.67</v>
      </c>
      <c r="T6" s="35">
        <f t="shared" si="3"/>
        <v>126.73</v>
      </c>
      <c r="U6" s="35">
        <f t="shared" si="3"/>
        <v>12626</v>
      </c>
      <c r="V6" s="35">
        <f t="shared" si="3"/>
        <v>66.400000000000006</v>
      </c>
      <c r="W6" s="35">
        <f t="shared" si="3"/>
        <v>190.15</v>
      </c>
      <c r="X6" s="36">
        <f>IF(X7="",NA(),X7)</f>
        <v>121.46</v>
      </c>
      <c r="Y6" s="36">
        <f t="shared" ref="Y6:AG6" si="4">IF(Y7="",NA(),Y7)</f>
        <v>120.06</v>
      </c>
      <c r="Z6" s="36">
        <f t="shared" si="4"/>
        <v>121.51</v>
      </c>
      <c r="AA6" s="36">
        <f t="shared" si="4"/>
        <v>122.44</v>
      </c>
      <c r="AB6" s="36">
        <f t="shared" si="4"/>
        <v>119.31</v>
      </c>
      <c r="AC6" s="36">
        <f t="shared" si="4"/>
        <v>111.34</v>
      </c>
      <c r="AD6" s="36">
        <f t="shared" si="4"/>
        <v>110.02</v>
      </c>
      <c r="AE6" s="36">
        <f t="shared" si="4"/>
        <v>108.76</v>
      </c>
      <c r="AF6" s="36">
        <f t="shared" si="4"/>
        <v>108.46</v>
      </c>
      <c r="AG6" s="36">
        <f t="shared" si="4"/>
        <v>109.02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10.130000000000001</v>
      </c>
      <c r="AO6" s="36">
        <f t="shared" si="5"/>
        <v>7.31</v>
      </c>
      <c r="AP6" s="36">
        <f t="shared" si="5"/>
        <v>7.48</v>
      </c>
      <c r="AQ6" s="36">
        <f t="shared" si="5"/>
        <v>11.94</v>
      </c>
      <c r="AR6" s="36">
        <f t="shared" si="5"/>
        <v>11</v>
      </c>
      <c r="AS6" s="35" t="str">
        <f>IF(AS7="","",IF(AS7="-","【-】","【"&amp;SUBSTITUTE(TEXT(AS7,"#,##0.00"),"-","△")&amp;"】"))</f>
        <v>【1.15】</v>
      </c>
      <c r="AT6" s="36">
        <f>IF(AT7="",NA(),AT7)</f>
        <v>1430.05</v>
      </c>
      <c r="AU6" s="36">
        <f t="shared" ref="AU6:BC6" si="6">IF(AU7="",NA(),AU7)</f>
        <v>935.54</v>
      </c>
      <c r="AV6" s="36">
        <f t="shared" si="6"/>
        <v>1377.37</v>
      </c>
      <c r="AW6" s="36">
        <f t="shared" si="6"/>
        <v>1604.76</v>
      </c>
      <c r="AX6" s="36">
        <f t="shared" si="6"/>
        <v>1344.12</v>
      </c>
      <c r="AY6" s="36">
        <f t="shared" si="6"/>
        <v>388.67</v>
      </c>
      <c r="AZ6" s="36">
        <f t="shared" si="6"/>
        <v>355.27</v>
      </c>
      <c r="BA6" s="36">
        <f t="shared" si="6"/>
        <v>359.7</v>
      </c>
      <c r="BB6" s="36">
        <f t="shared" si="6"/>
        <v>362.93</v>
      </c>
      <c r="BC6" s="36">
        <f t="shared" si="6"/>
        <v>371.81</v>
      </c>
      <c r="BD6" s="35" t="str">
        <f>IF(BD7="","",IF(BD7="-","【-】","【"&amp;SUBSTITUTE(TEXT(BD7,"#,##0.00"),"-","△")&amp;"】"))</f>
        <v>【260.31】</v>
      </c>
      <c r="BE6" s="36">
        <f>IF(BE7="",NA(),BE7)</f>
        <v>54.89</v>
      </c>
      <c r="BF6" s="36">
        <f t="shared" ref="BF6:BN6" si="7">IF(BF7="",NA(),BF7)</f>
        <v>42.15</v>
      </c>
      <c r="BG6" s="36">
        <f t="shared" si="7"/>
        <v>27.13</v>
      </c>
      <c r="BH6" s="36">
        <f t="shared" si="7"/>
        <v>17.829999999999998</v>
      </c>
      <c r="BI6" s="36">
        <f t="shared" si="7"/>
        <v>10.64</v>
      </c>
      <c r="BJ6" s="36">
        <f t="shared" si="7"/>
        <v>422.5</v>
      </c>
      <c r="BK6" s="36">
        <f t="shared" si="7"/>
        <v>458.27</v>
      </c>
      <c r="BL6" s="36">
        <f t="shared" si="7"/>
        <v>447.01</v>
      </c>
      <c r="BM6" s="36">
        <f t="shared" si="7"/>
        <v>439.05</v>
      </c>
      <c r="BN6" s="36">
        <f t="shared" si="7"/>
        <v>465.85</v>
      </c>
      <c r="BO6" s="35" t="str">
        <f>IF(BO7="","",IF(BO7="-","【-】","【"&amp;SUBSTITUTE(TEXT(BO7,"#,##0.00"),"-","△")&amp;"】"))</f>
        <v>【275.67】</v>
      </c>
      <c r="BP6" s="36">
        <f>IF(BP7="",NA(),BP7)</f>
        <v>119.11</v>
      </c>
      <c r="BQ6" s="36">
        <f t="shared" ref="BQ6:BY6" si="8">IF(BQ7="",NA(),BQ7)</f>
        <v>119.64</v>
      </c>
      <c r="BR6" s="36">
        <f t="shared" si="8"/>
        <v>120.87</v>
      </c>
      <c r="BS6" s="36">
        <f t="shared" si="8"/>
        <v>120.28</v>
      </c>
      <c r="BT6" s="36">
        <f t="shared" si="8"/>
        <v>116.06</v>
      </c>
      <c r="BU6" s="36">
        <f t="shared" si="8"/>
        <v>101.64</v>
      </c>
      <c r="BV6" s="36">
        <f t="shared" si="8"/>
        <v>96.77</v>
      </c>
      <c r="BW6" s="36">
        <f t="shared" si="8"/>
        <v>95.81</v>
      </c>
      <c r="BX6" s="36">
        <f t="shared" si="8"/>
        <v>95.26</v>
      </c>
      <c r="BY6" s="36">
        <f t="shared" si="8"/>
        <v>92.39</v>
      </c>
      <c r="BZ6" s="35" t="str">
        <f>IF(BZ7="","",IF(BZ7="-","【-】","【"&amp;SUBSTITUTE(TEXT(BZ7,"#,##0.00"),"-","△")&amp;"】"))</f>
        <v>【100.05】</v>
      </c>
      <c r="CA6" s="36">
        <f>IF(CA7="",NA(),CA7)</f>
        <v>126.04</v>
      </c>
      <c r="CB6" s="36">
        <f t="shared" ref="CB6:CJ6" si="9">IF(CB7="",NA(),CB7)</f>
        <v>127.66</v>
      </c>
      <c r="CC6" s="36">
        <f t="shared" si="9"/>
        <v>124.24</v>
      </c>
      <c r="CD6" s="36">
        <f t="shared" si="9"/>
        <v>126.2</v>
      </c>
      <c r="CE6" s="36">
        <f t="shared" si="9"/>
        <v>130.51</v>
      </c>
      <c r="CF6" s="36">
        <f t="shared" si="9"/>
        <v>179.16</v>
      </c>
      <c r="CG6" s="36">
        <f t="shared" si="9"/>
        <v>187.18</v>
      </c>
      <c r="CH6" s="36">
        <f t="shared" si="9"/>
        <v>189.58</v>
      </c>
      <c r="CI6" s="36">
        <f t="shared" si="9"/>
        <v>192.82</v>
      </c>
      <c r="CJ6" s="36">
        <f t="shared" si="9"/>
        <v>192.98</v>
      </c>
      <c r="CK6" s="35" t="str">
        <f>IF(CK7="","",IF(CK7="-","【-】","【"&amp;SUBSTITUTE(TEXT(CK7,"#,##0.00"),"-","△")&amp;"】"))</f>
        <v>【166.40】</v>
      </c>
      <c r="CL6" s="36">
        <f>IF(CL7="",NA(),CL7)</f>
        <v>51.24</v>
      </c>
      <c r="CM6" s="36">
        <f t="shared" ref="CM6:CU6" si="10">IF(CM7="",NA(),CM7)</f>
        <v>51.86</v>
      </c>
      <c r="CN6" s="36">
        <f t="shared" si="10"/>
        <v>50.48</v>
      </c>
      <c r="CO6" s="36">
        <f t="shared" si="10"/>
        <v>51.75</v>
      </c>
      <c r="CP6" s="36">
        <f t="shared" si="10"/>
        <v>51.56</v>
      </c>
      <c r="CQ6" s="36">
        <f t="shared" si="10"/>
        <v>54.24</v>
      </c>
      <c r="CR6" s="36">
        <f t="shared" si="10"/>
        <v>55.88</v>
      </c>
      <c r="CS6" s="36">
        <f t="shared" si="10"/>
        <v>55.22</v>
      </c>
      <c r="CT6" s="36">
        <f t="shared" si="10"/>
        <v>54.05</v>
      </c>
      <c r="CU6" s="36">
        <f t="shared" si="10"/>
        <v>54.43</v>
      </c>
      <c r="CV6" s="35" t="str">
        <f>IF(CV7="","",IF(CV7="-","【-】","【"&amp;SUBSTITUTE(TEXT(CV7,"#,##0.00"),"-","△")&amp;"】"))</f>
        <v>【60.69】</v>
      </c>
      <c r="CW6" s="36">
        <f>IF(CW7="",NA(),CW7)</f>
        <v>89.06</v>
      </c>
      <c r="CX6" s="36">
        <f t="shared" ref="CX6:DF6" si="11">IF(CX7="",NA(),CX7)</f>
        <v>84.94</v>
      </c>
      <c r="CY6" s="36">
        <f t="shared" si="11"/>
        <v>90.45</v>
      </c>
      <c r="CZ6" s="36">
        <f t="shared" si="11"/>
        <v>82.98</v>
      </c>
      <c r="DA6" s="36">
        <f t="shared" si="11"/>
        <v>83.93</v>
      </c>
      <c r="DB6" s="36">
        <f t="shared" si="11"/>
        <v>81.680000000000007</v>
      </c>
      <c r="DC6" s="36">
        <f t="shared" si="11"/>
        <v>80.989999999999995</v>
      </c>
      <c r="DD6" s="36">
        <f t="shared" si="11"/>
        <v>80.930000000000007</v>
      </c>
      <c r="DE6" s="36">
        <f t="shared" si="11"/>
        <v>80.510000000000005</v>
      </c>
      <c r="DF6" s="36">
        <f t="shared" si="11"/>
        <v>79.44</v>
      </c>
      <c r="DG6" s="35" t="str">
        <f>IF(DG7="","",IF(DG7="-","【-】","【"&amp;SUBSTITUTE(TEXT(DG7,"#,##0.00"),"-","△")&amp;"】"))</f>
        <v>【89.82】</v>
      </c>
      <c r="DH6" s="36">
        <f>IF(DH7="",NA(),DH7)</f>
        <v>58.64</v>
      </c>
      <c r="DI6" s="36">
        <f t="shared" ref="DI6:DQ6" si="12">IF(DI7="",NA(),DI7)</f>
        <v>59.73</v>
      </c>
      <c r="DJ6" s="36">
        <f t="shared" si="12"/>
        <v>60.78</v>
      </c>
      <c r="DK6" s="36">
        <f t="shared" si="12"/>
        <v>60.95</v>
      </c>
      <c r="DL6" s="36">
        <f t="shared" si="12"/>
        <v>60.41</v>
      </c>
      <c r="DM6" s="36">
        <f t="shared" si="12"/>
        <v>48.14</v>
      </c>
      <c r="DN6" s="36">
        <f t="shared" si="12"/>
        <v>46.61</v>
      </c>
      <c r="DO6" s="36">
        <f t="shared" si="12"/>
        <v>47.97</v>
      </c>
      <c r="DP6" s="36">
        <f t="shared" si="12"/>
        <v>49.12</v>
      </c>
      <c r="DQ6" s="36">
        <f t="shared" si="12"/>
        <v>49.39</v>
      </c>
      <c r="DR6" s="35" t="str">
        <f>IF(DR7="","",IF(DR7="-","【-】","【"&amp;SUBSTITUTE(TEXT(DR7,"#,##0.00"),"-","△")&amp;"】"))</f>
        <v>【50.19】</v>
      </c>
      <c r="DS6" s="36">
        <f>IF(DS7="",NA(),DS7)</f>
        <v>23.96</v>
      </c>
      <c r="DT6" s="36">
        <f t="shared" ref="DT6:EB6" si="13">IF(DT7="",NA(),DT7)</f>
        <v>26.12</v>
      </c>
      <c r="DU6" s="36">
        <f t="shared" si="13"/>
        <v>30.89</v>
      </c>
      <c r="DV6" s="36">
        <f t="shared" si="13"/>
        <v>32.630000000000003</v>
      </c>
      <c r="DW6" s="36">
        <f t="shared" si="13"/>
        <v>35.659999999999997</v>
      </c>
      <c r="DX6" s="36">
        <f t="shared" si="13"/>
        <v>11.13</v>
      </c>
      <c r="DY6" s="36">
        <f t="shared" si="13"/>
        <v>10.84</v>
      </c>
      <c r="DZ6" s="36">
        <f t="shared" si="13"/>
        <v>15.33</v>
      </c>
      <c r="EA6" s="36">
        <f t="shared" si="13"/>
        <v>16.760000000000002</v>
      </c>
      <c r="EB6" s="36">
        <f t="shared" si="13"/>
        <v>18.57</v>
      </c>
      <c r="EC6" s="35" t="str">
        <f>IF(EC7="","",IF(EC7="-","【-】","【"&amp;SUBSTITUTE(TEXT(EC7,"#,##0.00"),"-","△")&amp;"】"))</f>
        <v>【20.63】</v>
      </c>
      <c r="ED6" s="36">
        <f>IF(ED7="",NA(),ED7)</f>
        <v>1.36</v>
      </c>
      <c r="EE6" s="36">
        <f t="shared" ref="EE6:EM6" si="14">IF(EE7="",NA(),EE7)</f>
        <v>0.54</v>
      </c>
      <c r="EF6" s="36">
        <f t="shared" si="14"/>
        <v>0.66</v>
      </c>
      <c r="EG6" s="36">
        <f t="shared" si="14"/>
        <v>0.66</v>
      </c>
      <c r="EH6" s="36">
        <f t="shared" si="14"/>
        <v>0.67</v>
      </c>
      <c r="EI6" s="36">
        <f t="shared" si="14"/>
        <v>0.47</v>
      </c>
      <c r="EJ6" s="36">
        <f t="shared" si="14"/>
        <v>0.39</v>
      </c>
      <c r="EK6" s="36">
        <f t="shared" si="14"/>
        <v>0.43</v>
      </c>
      <c r="EL6" s="36">
        <f t="shared" si="14"/>
        <v>0.42</v>
      </c>
      <c r="EM6" s="36">
        <f t="shared" si="14"/>
        <v>0.44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464686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96.36</v>
      </c>
      <c r="P7" s="39">
        <v>99.61</v>
      </c>
      <c r="Q7" s="39">
        <v>3090</v>
      </c>
      <c r="R7" s="39">
        <v>12758</v>
      </c>
      <c r="S7" s="39">
        <v>100.67</v>
      </c>
      <c r="T7" s="39">
        <v>126.73</v>
      </c>
      <c r="U7" s="39">
        <v>12626</v>
      </c>
      <c r="V7" s="39">
        <v>66.400000000000006</v>
      </c>
      <c r="W7" s="39">
        <v>190.15</v>
      </c>
      <c r="X7" s="39">
        <v>121.46</v>
      </c>
      <c r="Y7" s="39">
        <v>120.06</v>
      </c>
      <c r="Z7" s="39">
        <v>121.51</v>
      </c>
      <c r="AA7" s="39">
        <v>122.44</v>
      </c>
      <c r="AB7" s="39">
        <v>119.31</v>
      </c>
      <c r="AC7" s="39">
        <v>111.34</v>
      </c>
      <c r="AD7" s="39">
        <v>110.02</v>
      </c>
      <c r="AE7" s="39">
        <v>108.76</v>
      </c>
      <c r="AF7" s="39">
        <v>108.46</v>
      </c>
      <c r="AG7" s="39">
        <v>109.02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10.130000000000001</v>
      </c>
      <c r="AO7" s="39">
        <v>7.31</v>
      </c>
      <c r="AP7" s="39">
        <v>7.48</v>
      </c>
      <c r="AQ7" s="39">
        <v>11.94</v>
      </c>
      <c r="AR7" s="39">
        <v>11</v>
      </c>
      <c r="AS7" s="39">
        <v>1.1499999999999999</v>
      </c>
      <c r="AT7" s="39">
        <v>1430.05</v>
      </c>
      <c r="AU7" s="39">
        <v>935.54</v>
      </c>
      <c r="AV7" s="39">
        <v>1377.37</v>
      </c>
      <c r="AW7" s="39">
        <v>1604.76</v>
      </c>
      <c r="AX7" s="39">
        <v>1344.12</v>
      </c>
      <c r="AY7" s="39">
        <v>388.67</v>
      </c>
      <c r="AZ7" s="39">
        <v>355.27</v>
      </c>
      <c r="BA7" s="39">
        <v>359.7</v>
      </c>
      <c r="BB7" s="39">
        <v>362.93</v>
      </c>
      <c r="BC7" s="39">
        <v>371.81</v>
      </c>
      <c r="BD7" s="39">
        <v>260.31</v>
      </c>
      <c r="BE7" s="39">
        <v>54.89</v>
      </c>
      <c r="BF7" s="39">
        <v>42.15</v>
      </c>
      <c r="BG7" s="39">
        <v>27.13</v>
      </c>
      <c r="BH7" s="39">
        <v>17.829999999999998</v>
      </c>
      <c r="BI7" s="39">
        <v>10.64</v>
      </c>
      <c r="BJ7" s="39">
        <v>422.5</v>
      </c>
      <c r="BK7" s="39">
        <v>458.27</v>
      </c>
      <c r="BL7" s="39">
        <v>447.01</v>
      </c>
      <c r="BM7" s="39">
        <v>439.05</v>
      </c>
      <c r="BN7" s="39">
        <v>465.85</v>
      </c>
      <c r="BO7" s="39">
        <v>275.67</v>
      </c>
      <c r="BP7" s="39">
        <v>119.11</v>
      </c>
      <c r="BQ7" s="39">
        <v>119.64</v>
      </c>
      <c r="BR7" s="39">
        <v>120.87</v>
      </c>
      <c r="BS7" s="39">
        <v>120.28</v>
      </c>
      <c r="BT7" s="39">
        <v>116.06</v>
      </c>
      <c r="BU7" s="39">
        <v>101.64</v>
      </c>
      <c r="BV7" s="39">
        <v>96.77</v>
      </c>
      <c r="BW7" s="39">
        <v>95.81</v>
      </c>
      <c r="BX7" s="39">
        <v>95.26</v>
      </c>
      <c r="BY7" s="39">
        <v>92.39</v>
      </c>
      <c r="BZ7" s="39">
        <v>100.05</v>
      </c>
      <c r="CA7" s="39">
        <v>126.04</v>
      </c>
      <c r="CB7" s="39">
        <v>127.66</v>
      </c>
      <c r="CC7" s="39">
        <v>124.24</v>
      </c>
      <c r="CD7" s="39">
        <v>126.2</v>
      </c>
      <c r="CE7" s="39">
        <v>130.51</v>
      </c>
      <c r="CF7" s="39">
        <v>179.16</v>
      </c>
      <c r="CG7" s="39">
        <v>187.18</v>
      </c>
      <c r="CH7" s="39">
        <v>189.58</v>
      </c>
      <c r="CI7" s="39">
        <v>192.82</v>
      </c>
      <c r="CJ7" s="39">
        <v>192.98</v>
      </c>
      <c r="CK7" s="39">
        <v>166.4</v>
      </c>
      <c r="CL7" s="39">
        <v>51.24</v>
      </c>
      <c r="CM7" s="39">
        <v>51.86</v>
      </c>
      <c r="CN7" s="39">
        <v>50.48</v>
      </c>
      <c r="CO7" s="39">
        <v>51.75</v>
      </c>
      <c r="CP7" s="39">
        <v>51.56</v>
      </c>
      <c r="CQ7" s="39">
        <v>54.24</v>
      </c>
      <c r="CR7" s="39">
        <v>55.88</v>
      </c>
      <c r="CS7" s="39">
        <v>55.22</v>
      </c>
      <c r="CT7" s="39">
        <v>54.05</v>
      </c>
      <c r="CU7" s="39">
        <v>54.43</v>
      </c>
      <c r="CV7" s="39">
        <v>60.69</v>
      </c>
      <c r="CW7" s="39">
        <v>89.06</v>
      </c>
      <c r="CX7" s="39">
        <v>84.94</v>
      </c>
      <c r="CY7" s="39">
        <v>90.45</v>
      </c>
      <c r="CZ7" s="39">
        <v>82.98</v>
      </c>
      <c r="DA7" s="39">
        <v>83.93</v>
      </c>
      <c r="DB7" s="39">
        <v>81.680000000000007</v>
      </c>
      <c r="DC7" s="39">
        <v>80.989999999999995</v>
      </c>
      <c r="DD7" s="39">
        <v>80.930000000000007</v>
      </c>
      <c r="DE7" s="39">
        <v>80.510000000000005</v>
      </c>
      <c r="DF7" s="39">
        <v>79.44</v>
      </c>
      <c r="DG7" s="39">
        <v>89.82</v>
      </c>
      <c r="DH7" s="39">
        <v>58.64</v>
      </c>
      <c r="DI7" s="39">
        <v>59.73</v>
      </c>
      <c r="DJ7" s="39">
        <v>60.78</v>
      </c>
      <c r="DK7" s="39">
        <v>60.95</v>
      </c>
      <c r="DL7" s="39">
        <v>60.41</v>
      </c>
      <c r="DM7" s="39">
        <v>48.14</v>
      </c>
      <c r="DN7" s="39">
        <v>46.61</v>
      </c>
      <c r="DO7" s="39">
        <v>47.97</v>
      </c>
      <c r="DP7" s="39">
        <v>49.12</v>
      </c>
      <c r="DQ7" s="39">
        <v>49.39</v>
      </c>
      <c r="DR7" s="39">
        <v>50.19</v>
      </c>
      <c r="DS7" s="39">
        <v>23.96</v>
      </c>
      <c r="DT7" s="39">
        <v>26.12</v>
      </c>
      <c r="DU7" s="39">
        <v>30.89</v>
      </c>
      <c r="DV7" s="39">
        <v>32.630000000000003</v>
      </c>
      <c r="DW7" s="39">
        <v>35.659999999999997</v>
      </c>
      <c r="DX7" s="39">
        <v>11.13</v>
      </c>
      <c r="DY7" s="39">
        <v>10.84</v>
      </c>
      <c r="DZ7" s="39">
        <v>15.33</v>
      </c>
      <c r="EA7" s="39">
        <v>16.760000000000002</v>
      </c>
      <c r="EB7" s="39">
        <v>18.57</v>
      </c>
      <c r="EC7" s="39">
        <v>20.63</v>
      </c>
      <c r="ED7" s="39">
        <v>1.36</v>
      </c>
      <c r="EE7" s="39">
        <v>0.54</v>
      </c>
      <c r="EF7" s="39">
        <v>0.66</v>
      </c>
      <c r="EG7" s="39">
        <v>0.66</v>
      </c>
      <c r="EH7" s="39">
        <v>0.67</v>
      </c>
      <c r="EI7" s="39">
        <v>0.47</v>
      </c>
      <c r="EJ7" s="39">
        <v>0.39</v>
      </c>
      <c r="EK7" s="39">
        <v>0.43</v>
      </c>
      <c r="EL7" s="39">
        <v>0.42</v>
      </c>
      <c r="EM7" s="39">
        <v>0.44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2021-12-03T06:59:46Z</dcterms:created>
  <dcterms:modified xsi:type="dcterms:W3CDTF">2022-02-09T00:32:07Z</dcterms:modified>
  <cp:category/>
</cp:coreProperties>
</file>