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0中種子町\"/>
    </mc:Choice>
  </mc:AlternateContent>
  <workbookProtection workbookAlgorithmName="SHA-512" workbookHashValue="wSAvd8m6Wtgu7VHDXrdSiKDCZsvxABPTizYI5qX85It4bcK20aJ9PyDIVVm77c1UJhsH3uyl+Lfcw0xrl1wnDg==" workbookSaltValue="yObSswl+KxYmHRjHdJsVS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<sst xmlns="http://schemas.openxmlformats.org/spreadsheetml/2006/main" count="228" uniqueCount="112">
  <si>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②累積欠損金比率(％)</t>
  </si>
  <si>
    <t>1①</t>
  </si>
  <si>
    <t>経営比較分析表（令和2年度決算）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</si>
  <si>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</si>
  <si>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</si>
  <si>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</si>
  <si>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</si>
  <si>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</si>
  <si>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</si>
  <si>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</si>
  <si>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</si>
  <si>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</si>
  <si>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</si>
  <si>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</si>
  <si>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</si>
  <si>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</si>
  <si>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</si>
  <si>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</si>
  <si>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</si>
  <si>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</si>
  <si>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</si>
  <si>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</si>
  <si>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</si>
  <si>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</si>
  <si>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</si>
  <si>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</si>
  <si>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</si>
  <si>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</si>
  <si>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</si>
  <si>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</si>
  <si>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</si>
  <si>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</si>
  <si>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</si>
  <si>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</si>
  <si>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</si>
  <si>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</si>
  <si>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</si>
  <si>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令和2年度全国平均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</si>
  <si>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</si>
  <si>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</si>
  <si>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</si>
  <si>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</si>
  <si>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</si>
  <si>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</si>
  <si>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</si>
  <si>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</si>
  <si>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</si>
  <si>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</si>
  <si>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</si>
  <si>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</si>
  <si>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</si>
  <si>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</si>
  <si>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</si>
  <si>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</si>
  <si>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</si>
  <si>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</si>
  <si>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</si>
  <si>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</si>
  <si>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</si>
  <si>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</si>
  <si>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</si>
  <si>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</si>
  <si>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</si>
  <si>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</si>
  <si>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</si>
  <si>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</si>
  <si>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</si>
  <si>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</si>
  <si>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</si>
  <si>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</si>
  <si>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</si>
  <si>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</si>
  <si>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</si>
  <si>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</si>
  <si>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</si>
  <si>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</si>
  <si>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</si>
  <si>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</si>
  <si>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A8</t>
  </si>
  <si>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</si>
  <si>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</si>
  <si>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</si>
  <si>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</si>
  <si>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</si>
  <si>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</si>
  <si>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</si>
  <si>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</si>
  <si>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</si>
  <si>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</si>
  <si>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</si>
  <si>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</si>
  <si>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</si>
  <si>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</si>
  <si>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</si>
  <si>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鹿児島県　中種子町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</si>
  <si>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</si>
  <si>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</si>
  <si>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</si>
  <si>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</si>
  <si>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</si>
  <si>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</si>
  <si>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</si>
  <si>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</si>
  <si>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</si>
  <si>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</si>
  <si>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</si>
  <si>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</si>
  <si>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</si>
  <si>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</si>
  <si>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共通事項
  平成30年度より簡易水道事業を統合したため比率の変動が大きい。
①有形固定資産減価償却率
  全国平均や類似団体よりも低くなっています。原因は，統合により新しい資産の割合が増えたためです。ただし，老朽化した施設はありますので，計画的に更新を進め，遊休施設は処分の方向で検討していきます。
②管路経年比率，③管路更新比率
  耐震化対策が必要な資産も多くある中，自主財源の確保が困難な状況であり，管路更新が思うように進んでいないのが現状です。令和元年度には，企業債を借り入れて老朽管の更新を進めましたが，今後も計画的に老朽化した施設等の更新を実施します。</t>
    <rPh sb="204" eb="206">
      <t>カンロ</t>
    </rPh>
    <rPh sb="206" eb="208">
      <t>コウシン</t>
    </rPh>
    <rPh sb="209" eb="210">
      <t>オモ</t>
    </rPh>
    <rPh sb="214" eb="215">
      <t>スス</t>
    </rPh>
    <rPh sb="222" eb="224">
      <t>ゲンジョウ</t>
    </rPh>
    <phoneticPr fontId="1"/>
  </si>
  <si>
    <t>共通事項
  平成30年度より簡易水道事業を統合したため比率の変動が大きい。
①経常収支比率
  収支の不足を一般会計の繰入金で補っていた事業との統合により，平成30年度から全国平均と比べ3年連続で低い結果となりました。今後も施設の老朽化に伴い維持管理費が増加することが見込まれるため，施設の更新を計画的に進めていくことが必要です。
②累積欠損金比率
  収益より費用が多い事業との統合のため，平成30年度から3年連続で欠損金が発生しています。また，今後も欠損金は発生する見込みです。今後料金改定を実施し，早期に欠損金の発生を抑える取組を実施します。
③流動比率
  統合により企業債の償還額が増え，流動負債が増加しています。また，今後も流動負債が増える傾向が続く見込みです。流動資産では，費用額の増加に伴い，預金残高が減少しています。給水収益も想定していた以上に増加が見られず，今後資金の確保が困難になる時期に備えて適正な料金の設定が必要です。
④企業債残高対給水収益比率
  統合により企業債残高が増加しました。今後も施設の更新のため企業債を借り入れる予定としており，更に比率が上昇する見込みです。比率を抑えるためには，給水収益の確保が必要ですが，年々減少傾向にあるため料金の改定により給水収益を確保する必要があります。
⑤料金回収比率
  水道料金収入が少ないことや，費用が多い事業との統合により回収率が年々減少傾向にあります。費用の削減に努めてまいりますが，それでも不足する分は料金の改定が必要です。
⑥給水原価
  統合に伴い費用が増加傾向となっています。施設の規模見直しや施設の統廃合を進め，維持管理費の削減に努めます。
⑦施設利用率
  統合を実施しましたが年々減少傾向にあります。施設規模の縮小と遊休施設の調査が必要です。
⑧有収率
  以前から70%台を推移しており，給配水管の老朽化で施設の利用が収益に結びつかない現状です。管の更新を計画的に実施する必要があります。</t>
    <rPh sb="83" eb="84">
      <t>ネン</t>
    </rPh>
    <rPh sb="242" eb="244">
      <t>コンゴ</t>
    </rPh>
    <rPh sb="347" eb="348">
      <t>ガク</t>
    </rPh>
    <rPh sb="349" eb="351">
      <t>ゾウカ</t>
    </rPh>
    <rPh sb="352" eb="353">
      <t>トモナ</t>
    </rPh>
    <rPh sb="373" eb="375">
      <t>ソウテイ</t>
    </rPh>
    <rPh sb="379" eb="381">
      <t>イジョウ</t>
    </rPh>
    <rPh sb="382" eb="384">
      <t>ゾウカ</t>
    </rPh>
    <rPh sb="385" eb="386">
      <t>ミ</t>
    </rPh>
    <rPh sb="403" eb="405">
      <t>ジキ</t>
    </rPh>
    <rPh sb="406" eb="407">
      <t>ソナ</t>
    </rPh>
    <rPh sb="409" eb="411">
      <t>テキセイ</t>
    </rPh>
    <rPh sb="412" eb="414">
      <t>リョウキン</t>
    </rPh>
    <rPh sb="415" eb="417">
      <t>セッテイ</t>
    </rPh>
    <rPh sb="478" eb="480">
      <t>ヨテイ</t>
    </rPh>
    <rPh sb="573" eb="575">
      <t>スイドウ</t>
    </rPh>
    <rPh sb="607" eb="609">
      <t>ゲンショウ</t>
    </rPh>
    <rPh sb="609" eb="611">
      <t>ケイコウ</t>
    </rPh>
    <rPh sb="729" eb="731">
      <t>ジッシ</t>
    </rPh>
    <rPh sb="738" eb="740">
      <t>ゲンショウ</t>
    </rPh>
    <rPh sb="740" eb="742">
      <t>ケイコウ</t>
    </rPh>
    <rPh sb="786" eb="788">
      <t>スイイ</t>
    </rPh>
    <phoneticPr fontId="1"/>
  </si>
  <si>
    <t>簡易水道事業との統合により, 負債が増加したことで比率が悪化しています。予測していたことではありますが，まずは適正な料金の設定が必要であることと，維持管理費の削減のため施設の規模縮小，統廃合，遊休資産の処分を進める必要があります。 今後も企業債の償還，施設更新費用の資金確保が必要ですので近年中に欠損金を解消できるよう，施設の管理計画や経営戦略を基本に水道事業の経営に取り組んで行きます。</t>
    <rPh sb="15" eb="17">
      <t>フサイ</t>
    </rPh>
    <rPh sb="18" eb="20">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</si>
</sst>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0" fontId="11" fillId="0" borderId="4" xfId="0" applyFont="1" applyBorder="1" applyAlignment="1">
      <alignment horizontal="center" vertical="center"/>
    </xf>
    <xf numFmtId="0" fontId="11" fillId="0" borderId="0" xfId="0" applyFont="1" applyBorder="1" applyAlignment="1">
      <alignment horizontal="center" vertical="center"/>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79" fontId="3" fillId="0" borderId="8"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0.14000000000000001</c:v>
                </c:pt>
                <c:pt idx="1">
                  <c:v>0.74</c:v>
                </c:pt>
                <c:pt idx="2">
                  <c:v>0.99</c:v>
                </c:pt>
                <c:pt idx="3">
                  <c:v>0.69</c:v>
                </c:pt>
                <c:pt idx="4">
                  <c:v>0.04</c:v>
                </c:pt>
              </c:numCache>
            </c:numRef>
          </c:val>
          <c:extLst>
            <c:ext xmlns:c16="http://schemas.microsoft.com/office/drawing/2014/chart" uri="{C3380CC4-5D6E-409C-BE32-E72D297353CC}">
              <c16:uniqueId val="{00000000-6878-4C6F-8E95-44255B3DD4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6878-4C6F-8E95-44255B3DD4B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58.3</c:v>
                </c:pt>
                <c:pt idx="1">
                  <c:v>57.23</c:v>
                </c:pt>
                <c:pt idx="2">
                  <c:v>55.84</c:v>
                </c:pt>
                <c:pt idx="3">
                  <c:v>51.8</c:v>
                </c:pt>
                <c:pt idx="4">
                  <c:v>52.93</c:v>
                </c:pt>
              </c:numCache>
            </c:numRef>
          </c:val>
          <c:extLst>
            <c:ext xmlns:c16="http://schemas.microsoft.com/office/drawing/2014/chart" uri="{C3380CC4-5D6E-409C-BE32-E72D297353CC}">
              <c16:uniqueId val="{00000000-B1A8-4224-93F3-03EEE00B13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B1A8-4224-93F3-03EEE00B13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75.930000000000007</c:v>
                </c:pt>
                <c:pt idx="1">
                  <c:v>74.56</c:v>
                </c:pt>
                <c:pt idx="2">
                  <c:v>75.31</c:v>
                </c:pt>
                <c:pt idx="3">
                  <c:v>79.98</c:v>
                </c:pt>
                <c:pt idx="4">
                  <c:v>77.77</c:v>
                </c:pt>
              </c:numCache>
            </c:numRef>
          </c:val>
          <c:extLst>
            <c:ext xmlns:c16="http://schemas.microsoft.com/office/drawing/2014/chart" uri="{C3380CC4-5D6E-409C-BE32-E72D297353CC}">
              <c16:uniqueId val="{00000000-D96C-4404-8500-1C7F83A56C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D96C-4404-8500-1C7F83A56C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112.07</c:v>
                </c:pt>
                <c:pt idx="1">
                  <c:v>102.78</c:v>
                </c:pt>
                <c:pt idx="2">
                  <c:v>86.58</c:v>
                </c:pt>
                <c:pt idx="3">
                  <c:v>95.31</c:v>
                </c:pt>
                <c:pt idx="4">
                  <c:v>89.08</c:v>
                </c:pt>
              </c:numCache>
            </c:numRef>
          </c:val>
          <c:extLst>
            <c:ext xmlns:c16="http://schemas.microsoft.com/office/drawing/2014/chart" uri="{C3380CC4-5D6E-409C-BE32-E72D297353CC}">
              <c16:uniqueId val="{00000000-73D6-42F9-9811-B6AF1ABEC1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73D6-42F9-9811-B6AF1ABEC1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56.78</c:v>
                </c:pt>
                <c:pt idx="1">
                  <c:v>57.27</c:v>
                </c:pt>
                <c:pt idx="2">
                  <c:v>35.229999999999997</c:v>
                </c:pt>
                <c:pt idx="3">
                  <c:v>37.380000000000003</c:v>
                </c:pt>
                <c:pt idx="4">
                  <c:v>35.020000000000003</c:v>
                </c:pt>
              </c:numCache>
            </c:numRef>
          </c:val>
          <c:extLst>
            <c:ext xmlns:c16="http://schemas.microsoft.com/office/drawing/2014/chart" uri="{C3380CC4-5D6E-409C-BE32-E72D297353CC}">
              <c16:uniqueId val="{00000000-B89F-427C-8146-FCDEE6C38A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B89F-427C-8146-FCDEE6C38A5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30.91</c:v>
                </c:pt>
                <c:pt idx="1">
                  <c:v>31.93</c:v>
                </c:pt>
                <c:pt idx="2">
                  <c:v>18.989999999999998</c:v>
                </c:pt>
                <c:pt idx="3">
                  <c:v>18.670000000000002</c:v>
                </c:pt>
                <c:pt idx="4">
                  <c:v>17.43</c:v>
                </c:pt>
              </c:numCache>
            </c:numRef>
          </c:val>
          <c:extLst>
            <c:ext xmlns:c16="http://schemas.microsoft.com/office/drawing/2014/chart" uri="{C3380CC4-5D6E-409C-BE32-E72D297353CC}">
              <c16:uniqueId val="{00000000-1B74-4B7D-A58E-F9BCC940FE8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1B74-4B7D-A58E-F9BCC940FE8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formatCode="#,##0.00;&quot;△&quot;#,##0.00;&quot;-&quot;">
                  <c:v>16.91</c:v>
                </c:pt>
                <c:pt idx="3" formatCode="#,##0.00;&quot;△&quot;#,##0.00;&quot;-&quot;">
                  <c:v>7.85</c:v>
                </c:pt>
                <c:pt idx="4" formatCode="#,##0.00;&quot;△&quot;#,##0.00;&quot;-&quot;">
                  <c:v>20.420000000000002</c:v>
                </c:pt>
              </c:numCache>
            </c:numRef>
          </c:val>
          <c:extLst>
            <c:ext xmlns:c16="http://schemas.microsoft.com/office/drawing/2014/chart" uri="{C3380CC4-5D6E-409C-BE32-E72D297353CC}">
              <c16:uniqueId val="{00000000-7D39-4804-B6EA-6266D02699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7D39-4804-B6EA-6266D02699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340.6</c:v>
                </c:pt>
                <c:pt idx="1">
                  <c:v>548.69000000000005</c:v>
                </c:pt>
                <c:pt idx="2">
                  <c:v>157.83000000000001</c:v>
                </c:pt>
                <c:pt idx="3">
                  <c:v>145.65</c:v>
                </c:pt>
                <c:pt idx="4">
                  <c:v>134.13999999999999</c:v>
                </c:pt>
              </c:numCache>
            </c:numRef>
          </c:val>
          <c:extLst>
            <c:ext xmlns:c16="http://schemas.microsoft.com/office/drawing/2014/chart" uri="{C3380CC4-5D6E-409C-BE32-E72D297353CC}">
              <c16:uniqueId val="{00000000-0DEA-401C-A61F-F033039033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0DEA-401C-A61F-F033039033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92.92</c:v>
                </c:pt>
                <c:pt idx="1">
                  <c:v>148.99</c:v>
                </c:pt>
                <c:pt idx="2">
                  <c:v>686.06</c:v>
                </c:pt>
                <c:pt idx="3">
                  <c:v>701.93</c:v>
                </c:pt>
                <c:pt idx="4">
                  <c:v>878.13</c:v>
                </c:pt>
              </c:numCache>
            </c:numRef>
          </c:val>
          <c:extLst>
            <c:ext xmlns:c16="http://schemas.microsoft.com/office/drawing/2014/chart" uri="{C3380CC4-5D6E-409C-BE32-E72D297353CC}">
              <c16:uniqueId val="{00000000-6BA9-43A8-BC0F-4A9A368822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6BA9-43A8-BC0F-4A9A368822F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112.73</c:v>
                </c:pt>
                <c:pt idx="1">
                  <c:v>102.59</c:v>
                </c:pt>
                <c:pt idx="2">
                  <c:v>70.89</c:v>
                </c:pt>
                <c:pt idx="3">
                  <c:v>69.930000000000007</c:v>
                </c:pt>
                <c:pt idx="4">
                  <c:v>61.75</c:v>
                </c:pt>
              </c:numCache>
            </c:numRef>
          </c:val>
          <c:extLst>
            <c:ext xmlns:c16="http://schemas.microsoft.com/office/drawing/2014/chart" uri="{C3380CC4-5D6E-409C-BE32-E72D297353CC}">
              <c16:uniqueId val="{00000000-9F11-4969-90A9-751777D6F5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9F11-4969-90A9-751777D6F56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154.97999999999999</c:v>
                </c:pt>
                <c:pt idx="1">
                  <c:v>172.63</c:v>
                </c:pt>
                <c:pt idx="2">
                  <c:v>252.6</c:v>
                </c:pt>
                <c:pt idx="3">
                  <c:v>256.3</c:v>
                </c:pt>
                <c:pt idx="4">
                  <c:v>292.81</c:v>
                </c:pt>
              </c:numCache>
            </c:numRef>
          </c:val>
          <c:extLst>
            <c:ext xmlns:c16="http://schemas.microsoft.com/office/drawing/2014/chart" uri="{C3380CC4-5D6E-409C-BE32-E72D297353CC}">
              <c16:uniqueId val="{00000000-7427-478B-8D42-9F90F9C442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7427-478B-8D42-9F90F9C442D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【110.27】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【260.31】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【275.67】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【60.69】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【166.40】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【100.05】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【50.19】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【20.63】</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G61" zoomScale="115" zoomScaleNormal="115" workbookViewId="0">
      <selection activeCell="CE56" sqref="CE5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2</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鹿児島県　中種子町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3</v>
      </c>
      <c r="C7" s="48"/>
      <c r="D7" s="48"/>
      <c r="E7" s="48"/>
      <c r="F7" s="48"/>
      <c r="G7" s="48"/>
      <c r="H7" s="48"/>
      <c r="I7" s="47" t="s">
        <v>12</v>
      </c>
      <c r="J7" s="48"/>
      <c r="K7" s="48"/>
      <c r="L7" s="48"/>
      <c r="M7" s="48"/>
      <c r="N7" s="48"/>
      <c r="O7" s="49"/>
      <c r="P7" s="50" t="s">
        <v>4</v>
      </c>
      <c r="Q7" s="50"/>
      <c r="R7" s="50"/>
      <c r="S7" s="50"/>
      <c r="T7" s="50"/>
      <c r="U7" s="50"/>
      <c r="V7" s="50"/>
      <c r="W7" s="50" t="s">
        <v>14</v>
      </c>
      <c r="X7" s="50"/>
      <c r="Y7" s="50"/>
      <c r="Z7" s="50"/>
      <c r="AA7" s="50"/>
      <c r="AB7" s="50"/>
      <c r="AC7" s="50"/>
      <c r="AD7" s="50" t="s">
        <v>7</v>
      </c>
      <c r="AE7" s="50"/>
      <c r="AF7" s="50"/>
      <c r="AG7" s="50"/>
      <c r="AH7" s="50"/>
      <c r="AI7" s="50"/>
      <c r="AJ7" s="50"/>
      <c r="AK7" s="7"/>
      <c r="AL7" s="50" t="s">
        <v>15</v>
      </c>
      <c r="AM7" s="50"/>
      <c r="AN7" s="50"/>
      <c r="AO7" s="50"/>
      <c r="AP7" s="50"/>
      <c r="AQ7" s="50"/>
      <c r="AR7" s="50"/>
      <c r="AS7" s="50"/>
      <c r="AT7" s="47" t="s">
        <v>8</v>
      </c>
      <c r="AU7" s="48"/>
      <c r="AV7" s="48"/>
      <c r="AW7" s="48"/>
      <c r="AX7" s="48"/>
      <c r="AY7" s="48"/>
      <c r="AZ7" s="48"/>
      <c r="BA7" s="48"/>
      <c r="BB7" s="50" t="s">
        <v>18</v>
      </c>
      <c r="BC7" s="50"/>
      <c r="BD7" s="50"/>
      <c r="BE7" s="50"/>
      <c r="BF7" s="50"/>
      <c r="BG7" s="50"/>
      <c r="BH7" s="50"/>
      <c r="BI7" s="50"/>
      <c r="BJ7" s="3"/>
      <c r="BK7" s="3"/>
      <c r="BL7" s="16" t="s">
        <v>19</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A8</v>
      </c>
      <c r="X8" s="54"/>
      <c r="Y8" s="54"/>
      <c r="Z8" s="54"/>
      <c r="AA8" s="54"/>
      <c r="AB8" s="54"/>
      <c r="AC8" s="54"/>
      <c r="AD8" s="54" t="str">
        <f>データ!$M$6</f>
        <v>非設置</v>
      </c>
      <c r="AE8" s="54"/>
      <c r="AF8" s="54"/>
      <c r="AG8" s="54"/>
      <c r="AH8" s="54"/>
      <c r="AI8" s="54"/>
      <c r="AJ8" s="54"/>
      <c r="AK8" s="7"/>
      <c r="AL8" s="57">
        <f>データ!$R$6</f>
        <v>7775</v>
      </c>
      <c r="AM8" s="57"/>
      <c r="AN8" s="57"/>
      <c r="AO8" s="57"/>
      <c r="AP8" s="57"/>
      <c r="AQ8" s="57"/>
      <c r="AR8" s="57"/>
      <c r="AS8" s="57"/>
      <c r="AT8" s="58">
        <f>データ!$S$6</f>
        <v>137.18</v>
      </c>
      <c r="AU8" s="59"/>
      <c r="AV8" s="59"/>
      <c r="AW8" s="59"/>
      <c r="AX8" s="59"/>
      <c r="AY8" s="59"/>
      <c r="AZ8" s="59"/>
      <c r="BA8" s="59"/>
      <c r="BB8" s="60">
        <f>データ!$T$6</f>
        <v>56.68</v>
      </c>
      <c r="BC8" s="60"/>
      <c r="BD8" s="60"/>
      <c r="BE8" s="60"/>
      <c r="BF8" s="60"/>
      <c r="BG8" s="60"/>
      <c r="BH8" s="60"/>
      <c r="BI8" s="60"/>
      <c r="BJ8" s="3"/>
      <c r="BK8" s="3"/>
      <c r="BL8" s="67" t="s">
        <v>13</v>
      </c>
      <c r="BM8" s="68"/>
      <c r="BN8" s="18" t="s">
        <v>21</v>
      </c>
      <c r="BO8" s="21"/>
      <c r="BP8" s="21"/>
      <c r="BQ8" s="21"/>
      <c r="BR8" s="21"/>
      <c r="BS8" s="21"/>
      <c r="BT8" s="21"/>
      <c r="BU8" s="21"/>
      <c r="BV8" s="21"/>
      <c r="BW8" s="21"/>
      <c r="BX8" s="21"/>
      <c r="BY8" s="25"/>
    </row>
    <row r="9" spans="1:78" ht="18.75" customHeight="1" x14ac:dyDescent="0.15">
      <c r="A9" s="2"/>
      <c r="B9" s="47" t="s">
        <v>22</v>
      </c>
      <c r="C9" s="48"/>
      <c r="D9" s="48"/>
      <c r="E9" s="48"/>
      <c r="F9" s="48"/>
      <c r="G9" s="48"/>
      <c r="H9" s="48"/>
      <c r="I9" s="47" t="s">
        <v>24</v>
      </c>
      <c r="J9" s="48"/>
      <c r="K9" s="48"/>
      <c r="L9" s="48"/>
      <c r="M9" s="48"/>
      <c r="N9" s="48"/>
      <c r="O9" s="49"/>
      <c r="P9" s="50" t="s">
        <v>25</v>
      </c>
      <c r="Q9" s="50"/>
      <c r="R9" s="50"/>
      <c r="S9" s="50"/>
      <c r="T9" s="50"/>
      <c r="U9" s="50"/>
      <c r="V9" s="50"/>
      <c r="W9" s="50" t="s">
        <v>23</v>
      </c>
      <c r="X9" s="50"/>
      <c r="Y9" s="50"/>
      <c r="Z9" s="50"/>
      <c r="AA9" s="50"/>
      <c r="AB9" s="50"/>
      <c r="AC9" s="50"/>
      <c r="AD9" s="2"/>
      <c r="AE9" s="2"/>
      <c r="AF9" s="2"/>
      <c r="AG9" s="2"/>
      <c r="AH9" s="7"/>
      <c r="AI9" s="7"/>
      <c r="AJ9" s="7"/>
      <c r="AK9" s="7"/>
      <c r="AL9" s="50" t="s">
        <v>28</v>
      </c>
      <c r="AM9" s="50"/>
      <c r="AN9" s="50"/>
      <c r="AO9" s="50"/>
      <c r="AP9" s="50"/>
      <c r="AQ9" s="50"/>
      <c r="AR9" s="50"/>
      <c r="AS9" s="50"/>
      <c r="AT9" s="47" t="s">
        <v>30</v>
      </c>
      <c r="AU9" s="48"/>
      <c r="AV9" s="48"/>
      <c r="AW9" s="48"/>
      <c r="AX9" s="48"/>
      <c r="AY9" s="48"/>
      <c r="AZ9" s="48"/>
      <c r="BA9" s="48"/>
      <c r="BB9" s="50" t="s">
        <v>17</v>
      </c>
      <c r="BC9" s="50"/>
      <c r="BD9" s="50"/>
      <c r="BE9" s="50"/>
      <c r="BF9" s="50"/>
      <c r="BG9" s="50"/>
      <c r="BH9" s="50"/>
      <c r="BI9" s="50"/>
      <c r="BJ9" s="3"/>
      <c r="BK9" s="3"/>
      <c r="BL9" s="55" t="s">
        <v>32</v>
      </c>
      <c r="BM9" s="56"/>
      <c r="BN9" s="19" t="s">
        <v>33</v>
      </c>
      <c r="BO9" s="22"/>
      <c r="BP9" s="22"/>
      <c r="BQ9" s="22"/>
      <c r="BR9" s="22"/>
      <c r="BS9" s="22"/>
      <c r="BT9" s="22"/>
      <c r="BU9" s="22"/>
      <c r="BV9" s="22"/>
      <c r="BW9" s="22"/>
      <c r="BX9" s="22"/>
      <c r="BY9" s="26"/>
    </row>
    <row r="10" spans="1:78" ht="18.75" customHeight="1" x14ac:dyDescent="0.15">
      <c r="A10" s="2"/>
      <c r="B10" s="58" t="str">
        <f>データ!$N$6</f>
        <v>-</v>
      </c>
      <c r="C10" s="59"/>
      <c r="D10" s="59"/>
      <c r="E10" s="59"/>
      <c r="F10" s="59"/>
      <c r="G10" s="59"/>
      <c r="H10" s="59"/>
      <c r="I10" s="58">
        <f>データ!$O$6</f>
        <v>53.66</v>
      </c>
      <c r="J10" s="59"/>
      <c r="K10" s="59"/>
      <c r="L10" s="59"/>
      <c r="M10" s="59"/>
      <c r="N10" s="59"/>
      <c r="O10" s="66"/>
      <c r="P10" s="60">
        <f>データ!$P$6</f>
        <v>99.66</v>
      </c>
      <c r="Q10" s="60"/>
      <c r="R10" s="60"/>
      <c r="S10" s="60"/>
      <c r="T10" s="60"/>
      <c r="U10" s="60"/>
      <c r="V10" s="60"/>
      <c r="W10" s="57">
        <f>データ!$Q$6</f>
        <v>3564</v>
      </c>
      <c r="X10" s="57"/>
      <c r="Y10" s="57"/>
      <c r="Z10" s="57"/>
      <c r="AA10" s="57"/>
      <c r="AB10" s="57"/>
      <c r="AC10" s="57"/>
      <c r="AD10" s="2"/>
      <c r="AE10" s="2"/>
      <c r="AF10" s="2"/>
      <c r="AG10" s="2"/>
      <c r="AH10" s="7"/>
      <c r="AI10" s="7"/>
      <c r="AJ10" s="7"/>
      <c r="AK10" s="7"/>
      <c r="AL10" s="57">
        <f>データ!$U$6</f>
        <v>7570</v>
      </c>
      <c r="AM10" s="57"/>
      <c r="AN10" s="57"/>
      <c r="AO10" s="57"/>
      <c r="AP10" s="57"/>
      <c r="AQ10" s="57"/>
      <c r="AR10" s="57"/>
      <c r="AS10" s="57"/>
      <c r="AT10" s="58">
        <f>データ!$V$6</f>
        <v>135.94</v>
      </c>
      <c r="AU10" s="59"/>
      <c r="AV10" s="59"/>
      <c r="AW10" s="59"/>
      <c r="AX10" s="59"/>
      <c r="AY10" s="59"/>
      <c r="AZ10" s="59"/>
      <c r="BA10" s="59"/>
      <c r="BB10" s="60">
        <f>データ!$W$6</f>
        <v>55.69</v>
      </c>
      <c r="BC10" s="60"/>
      <c r="BD10" s="60"/>
      <c r="BE10" s="60"/>
      <c r="BF10" s="60"/>
      <c r="BG10" s="60"/>
      <c r="BH10" s="60"/>
      <c r="BI10" s="60"/>
      <c r="BJ10" s="2"/>
      <c r="BK10" s="2"/>
      <c r="BL10" s="61" t="s">
        <v>35</v>
      </c>
      <c r="BM10" s="62"/>
      <c r="BN10" s="20" t="s">
        <v>37</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38</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75" t="s">
        <v>39</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81" t="s">
        <v>41</v>
      </c>
      <c r="BM14" s="82"/>
      <c r="BN14" s="82"/>
      <c r="BO14" s="82"/>
      <c r="BP14" s="82"/>
      <c r="BQ14" s="82"/>
      <c r="BR14" s="82"/>
      <c r="BS14" s="82"/>
      <c r="BT14" s="82"/>
      <c r="BU14" s="82"/>
      <c r="BV14" s="82"/>
      <c r="BW14" s="82"/>
      <c r="BX14" s="82"/>
      <c r="BY14" s="82"/>
      <c r="BZ14" s="83"/>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84"/>
      <c r="BM15" s="85"/>
      <c r="BN15" s="85"/>
      <c r="BO15" s="85"/>
      <c r="BP15" s="85"/>
      <c r="BQ15" s="85"/>
      <c r="BR15" s="85"/>
      <c r="BS15" s="85"/>
      <c r="BT15" s="85"/>
      <c r="BU15" s="85"/>
      <c r="BV15" s="85"/>
      <c r="BW15" s="85"/>
      <c r="BX15" s="85"/>
      <c r="BY15" s="85"/>
      <c r="BZ15" s="86"/>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7" t="s">
        <v>110</v>
      </c>
      <c r="BM16" s="88"/>
      <c r="BN16" s="88"/>
      <c r="BO16" s="88"/>
      <c r="BP16" s="88"/>
      <c r="BQ16" s="88"/>
      <c r="BR16" s="88"/>
      <c r="BS16" s="88"/>
      <c r="BT16" s="88"/>
      <c r="BU16" s="88"/>
      <c r="BV16" s="88"/>
      <c r="BW16" s="88"/>
      <c r="BX16" s="88"/>
      <c r="BY16" s="88"/>
      <c r="BZ16" s="89"/>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7"/>
      <c r="BM17" s="88"/>
      <c r="BN17" s="88"/>
      <c r="BO17" s="88"/>
      <c r="BP17" s="88"/>
      <c r="BQ17" s="88"/>
      <c r="BR17" s="88"/>
      <c r="BS17" s="88"/>
      <c r="BT17" s="88"/>
      <c r="BU17" s="88"/>
      <c r="BV17" s="88"/>
      <c r="BW17" s="88"/>
      <c r="BX17" s="88"/>
      <c r="BY17" s="88"/>
      <c r="BZ17" s="89"/>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7"/>
      <c r="BM18" s="88"/>
      <c r="BN18" s="88"/>
      <c r="BO18" s="88"/>
      <c r="BP18" s="88"/>
      <c r="BQ18" s="88"/>
      <c r="BR18" s="88"/>
      <c r="BS18" s="88"/>
      <c r="BT18" s="88"/>
      <c r="BU18" s="88"/>
      <c r="BV18" s="88"/>
      <c r="BW18" s="88"/>
      <c r="BX18" s="88"/>
      <c r="BY18" s="88"/>
      <c r="BZ18" s="89"/>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7"/>
      <c r="BM19" s="88"/>
      <c r="BN19" s="88"/>
      <c r="BO19" s="88"/>
      <c r="BP19" s="88"/>
      <c r="BQ19" s="88"/>
      <c r="BR19" s="88"/>
      <c r="BS19" s="88"/>
      <c r="BT19" s="88"/>
      <c r="BU19" s="88"/>
      <c r="BV19" s="88"/>
      <c r="BW19" s="88"/>
      <c r="BX19" s="88"/>
      <c r="BY19" s="88"/>
      <c r="BZ19" s="89"/>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7"/>
      <c r="BM20" s="88"/>
      <c r="BN20" s="88"/>
      <c r="BO20" s="88"/>
      <c r="BP20" s="88"/>
      <c r="BQ20" s="88"/>
      <c r="BR20" s="88"/>
      <c r="BS20" s="88"/>
      <c r="BT20" s="88"/>
      <c r="BU20" s="88"/>
      <c r="BV20" s="88"/>
      <c r="BW20" s="88"/>
      <c r="BX20" s="88"/>
      <c r="BY20" s="88"/>
      <c r="BZ20" s="89"/>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7"/>
      <c r="BM21" s="88"/>
      <c r="BN21" s="88"/>
      <c r="BO21" s="88"/>
      <c r="BP21" s="88"/>
      <c r="BQ21" s="88"/>
      <c r="BR21" s="88"/>
      <c r="BS21" s="88"/>
      <c r="BT21" s="88"/>
      <c r="BU21" s="88"/>
      <c r="BV21" s="88"/>
      <c r="BW21" s="88"/>
      <c r="BX21" s="88"/>
      <c r="BY21" s="88"/>
      <c r="BZ21" s="89"/>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7"/>
      <c r="BM22" s="88"/>
      <c r="BN22" s="88"/>
      <c r="BO22" s="88"/>
      <c r="BP22" s="88"/>
      <c r="BQ22" s="88"/>
      <c r="BR22" s="88"/>
      <c r="BS22" s="88"/>
      <c r="BT22" s="88"/>
      <c r="BU22" s="88"/>
      <c r="BV22" s="88"/>
      <c r="BW22" s="88"/>
      <c r="BX22" s="88"/>
      <c r="BY22" s="88"/>
      <c r="BZ22" s="89"/>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7"/>
      <c r="BM23" s="88"/>
      <c r="BN23" s="88"/>
      <c r="BO23" s="88"/>
      <c r="BP23" s="88"/>
      <c r="BQ23" s="88"/>
      <c r="BR23" s="88"/>
      <c r="BS23" s="88"/>
      <c r="BT23" s="88"/>
      <c r="BU23" s="88"/>
      <c r="BV23" s="88"/>
      <c r="BW23" s="88"/>
      <c r="BX23" s="88"/>
      <c r="BY23" s="88"/>
      <c r="BZ23" s="89"/>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7"/>
      <c r="BM24" s="88"/>
      <c r="BN24" s="88"/>
      <c r="BO24" s="88"/>
      <c r="BP24" s="88"/>
      <c r="BQ24" s="88"/>
      <c r="BR24" s="88"/>
      <c r="BS24" s="88"/>
      <c r="BT24" s="88"/>
      <c r="BU24" s="88"/>
      <c r="BV24" s="88"/>
      <c r="BW24" s="88"/>
      <c r="BX24" s="88"/>
      <c r="BY24" s="88"/>
      <c r="BZ24" s="89"/>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7"/>
      <c r="BM25" s="88"/>
      <c r="BN25" s="88"/>
      <c r="BO25" s="88"/>
      <c r="BP25" s="88"/>
      <c r="BQ25" s="88"/>
      <c r="BR25" s="88"/>
      <c r="BS25" s="88"/>
      <c r="BT25" s="88"/>
      <c r="BU25" s="88"/>
      <c r="BV25" s="88"/>
      <c r="BW25" s="88"/>
      <c r="BX25" s="88"/>
      <c r="BY25" s="88"/>
      <c r="BZ25" s="89"/>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7"/>
      <c r="BM26" s="88"/>
      <c r="BN26" s="88"/>
      <c r="BO26" s="88"/>
      <c r="BP26" s="88"/>
      <c r="BQ26" s="88"/>
      <c r="BR26" s="88"/>
      <c r="BS26" s="88"/>
      <c r="BT26" s="88"/>
      <c r="BU26" s="88"/>
      <c r="BV26" s="88"/>
      <c r="BW26" s="88"/>
      <c r="BX26" s="88"/>
      <c r="BY26" s="88"/>
      <c r="BZ26" s="89"/>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7"/>
      <c r="BM27" s="88"/>
      <c r="BN27" s="88"/>
      <c r="BO27" s="88"/>
      <c r="BP27" s="88"/>
      <c r="BQ27" s="88"/>
      <c r="BR27" s="88"/>
      <c r="BS27" s="88"/>
      <c r="BT27" s="88"/>
      <c r="BU27" s="88"/>
      <c r="BV27" s="88"/>
      <c r="BW27" s="88"/>
      <c r="BX27" s="88"/>
      <c r="BY27" s="88"/>
      <c r="BZ27" s="89"/>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7"/>
      <c r="BM28" s="88"/>
      <c r="BN28" s="88"/>
      <c r="BO28" s="88"/>
      <c r="BP28" s="88"/>
      <c r="BQ28" s="88"/>
      <c r="BR28" s="88"/>
      <c r="BS28" s="88"/>
      <c r="BT28" s="88"/>
      <c r="BU28" s="88"/>
      <c r="BV28" s="88"/>
      <c r="BW28" s="88"/>
      <c r="BX28" s="88"/>
      <c r="BY28" s="88"/>
      <c r="BZ28" s="89"/>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7"/>
      <c r="BM29" s="88"/>
      <c r="BN29" s="88"/>
      <c r="BO29" s="88"/>
      <c r="BP29" s="88"/>
      <c r="BQ29" s="88"/>
      <c r="BR29" s="88"/>
      <c r="BS29" s="88"/>
      <c r="BT29" s="88"/>
      <c r="BU29" s="88"/>
      <c r="BV29" s="88"/>
      <c r="BW29" s="88"/>
      <c r="BX29" s="88"/>
      <c r="BY29" s="88"/>
      <c r="BZ29" s="89"/>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7"/>
      <c r="BM30" s="88"/>
      <c r="BN30" s="88"/>
      <c r="BO30" s="88"/>
      <c r="BP30" s="88"/>
      <c r="BQ30" s="88"/>
      <c r="BR30" s="88"/>
      <c r="BS30" s="88"/>
      <c r="BT30" s="88"/>
      <c r="BU30" s="88"/>
      <c r="BV30" s="88"/>
      <c r="BW30" s="88"/>
      <c r="BX30" s="88"/>
      <c r="BY30" s="88"/>
      <c r="BZ30" s="89"/>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7"/>
      <c r="BM31" s="88"/>
      <c r="BN31" s="88"/>
      <c r="BO31" s="88"/>
      <c r="BP31" s="88"/>
      <c r="BQ31" s="88"/>
      <c r="BR31" s="88"/>
      <c r="BS31" s="88"/>
      <c r="BT31" s="88"/>
      <c r="BU31" s="88"/>
      <c r="BV31" s="88"/>
      <c r="BW31" s="88"/>
      <c r="BX31" s="88"/>
      <c r="BY31" s="88"/>
      <c r="BZ31" s="89"/>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7"/>
      <c r="BM32" s="88"/>
      <c r="BN32" s="88"/>
      <c r="BO32" s="88"/>
      <c r="BP32" s="88"/>
      <c r="BQ32" s="88"/>
      <c r="BR32" s="88"/>
      <c r="BS32" s="88"/>
      <c r="BT32" s="88"/>
      <c r="BU32" s="88"/>
      <c r="BV32" s="88"/>
      <c r="BW32" s="88"/>
      <c r="BX32" s="88"/>
      <c r="BY32" s="88"/>
      <c r="BZ32" s="89"/>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7"/>
      <c r="BM33" s="88"/>
      <c r="BN33" s="88"/>
      <c r="BO33" s="88"/>
      <c r="BP33" s="88"/>
      <c r="BQ33" s="88"/>
      <c r="BR33" s="88"/>
      <c r="BS33" s="88"/>
      <c r="BT33" s="88"/>
      <c r="BU33" s="88"/>
      <c r="BV33" s="88"/>
      <c r="BW33" s="88"/>
      <c r="BX33" s="88"/>
      <c r="BY33" s="88"/>
      <c r="BZ33" s="89"/>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7"/>
      <c r="BM34" s="88"/>
      <c r="BN34" s="88"/>
      <c r="BO34" s="88"/>
      <c r="BP34" s="88"/>
      <c r="BQ34" s="88"/>
      <c r="BR34" s="88"/>
      <c r="BS34" s="88"/>
      <c r="BT34" s="88"/>
      <c r="BU34" s="88"/>
      <c r="BV34" s="88"/>
      <c r="BW34" s="88"/>
      <c r="BX34" s="88"/>
      <c r="BY34" s="88"/>
      <c r="BZ34" s="89"/>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7"/>
      <c r="BM35" s="88"/>
      <c r="BN35" s="88"/>
      <c r="BO35" s="88"/>
      <c r="BP35" s="88"/>
      <c r="BQ35" s="88"/>
      <c r="BR35" s="88"/>
      <c r="BS35" s="88"/>
      <c r="BT35" s="88"/>
      <c r="BU35" s="88"/>
      <c r="BV35" s="88"/>
      <c r="BW35" s="88"/>
      <c r="BX35" s="88"/>
      <c r="BY35" s="88"/>
      <c r="BZ35" s="89"/>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7"/>
      <c r="BM36" s="88"/>
      <c r="BN36" s="88"/>
      <c r="BO36" s="88"/>
      <c r="BP36" s="88"/>
      <c r="BQ36" s="88"/>
      <c r="BR36" s="88"/>
      <c r="BS36" s="88"/>
      <c r="BT36" s="88"/>
      <c r="BU36" s="88"/>
      <c r="BV36" s="88"/>
      <c r="BW36" s="88"/>
      <c r="BX36" s="88"/>
      <c r="BY36" s="88"/>
      <c r="BZ36" s="89"/>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13"/>
      <c r="BJ37" s="14"/>
      <c r="BK37" s="2"/>
      <c r="BL37" s="87"/>
      <c r="BM37" s="88"/>
      <c r="BN37" s="88"/>
      <c r="BO37" s="88"/>
      <c r="BP37" s="88"/>
      <c r="BQ37" s="88"/>
      <c r="BR37" s="88"/>
      <c r="BS37" s="88"/>
      <c r="BT37" s="88"/>
      <c r="BU37" s="88"/>
      <c r="BV37" s="88"/>
      <c r="BW37" s="88"/>
      <c r="BX37" s="88"/>
      <c r="BY37" s="88"/>
      <c r="BZ37" s="89"/>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7"/>
      <c r="BM38" s="88"/>
      <c r="BN38" s="88"/>
      <c r="BO38" s="88"/>
      <c r="BP38" s="88"/>
      <c r="BQ38" s="88"/>
      <c r="BR38" s="88"/>
      <c r="BS38" s="88"/>
      <c r="BT38" s="88"/>
      <c r="BU38" s="88"/>
      <c r="BV38" s="88"/>
      <c r="BW38" s="88"/>
      <c r="BX38" s="88"/>
      <c r="BY38" s="88"/>
      <c r="BZ38" s="89"/>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7"/>
      <c r="BM39" s="88"/>
      <c r="BN39" s="88"/>
      <c r="BO39" s="88"/>
      <c r="BP39" s="88"/>
      <c r="BQ39" s="88"/>
      <c r="BR39" s="88"/>
      <c r="BS39" s="88"/>
      <c r="BT39" s="88"/>
      <c r="BU39" s="88"/>
      <c r="BV39" s="88"/>
      <c r="BW39" s="88"/>
      <c r="BX39" s="88"/>
      <c r="BY39" s="88"/>
      <c r="BZ39" s="89"/>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7"/>
      <c r="BM40" s="88"/>
      <c r="BN40" s="88"/>
      <c r="BO40" s="88"/>
      <c r="BP40" s="88"/>
      <c r="BQ40" s="88"/>
      <c r="BR40" s="88"/>
      <c r="BS40" s="88"/>
      <c r="BT40" s="88"/>
      <c r="BU40" s="88"/>
      <c r="BV40" s="88"/>
      <c r="BW40" s="88"/>
      <c r="BX40" s="88"/>
      <c r="BY40" s="88"/>
      <c r="BZ40" s="89"/>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7"/>
      <c r="BM41" s="88"/>
      <c r="BN41" s="88"/>
      <c r="BO41" s="88"/>
      <c r="BP41" s="88"/>
      <c r="BQ41" s="88"/>
      <c r="BR41" s="88"/>
      <c r="BS41" s="88"/>
      <c r="BT41" s="88"/>
      <c r="BU41" s="88"/>
      <c r="BV41" s="88"/>
      <c r="BW41" s="88"/>
      <c r="BX41" s="88"/>
      <c r="BY41" s="88"/>
      <c r="BZ41" s="89"/>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7"/>
      <c r="BM42" s="88"/>
      <c r="BN42" s="88"/>
      <c r="BO42" s="88"/>
      <c r="BP42" s="88"/>
      <c r="BQ42" s="88"/>
      <c r="BR42" s="88"/>
      <c r="BS42" s="88"/>
      <c r="BT42" s="88"/>
      <c r="BU42" s="88"/>
      <c r="BV42" s="88"/>
      <c r="BW42" s="88"/>
      <c r="BX42" s="88"/>
      <c r="BY42" s="88"/>
      <c r="BZ42" s="89"/>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7"/>
      <c r="BM43" s="88"/>
      <c r="BN43" s="88"/>
      <c r="BO43" s="88"/>
      <c r="BP43" s="88"/>
      <c r="BQ43" s="88"/>
      <c r="BR43" s="88"/>
      <c r="BS43" s="88"/>
      <c r="BT43" s="88"/>
      <c r="BU43" s="88"/>
      <c r="BV43" s="88"/>
      <c r="BW43" s="88"/>
      <c r="BX43" s="88"/>
      <c r="BY43" s="88"/>
      <c r="BZ43" s="89"/>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7"/>
      <c r="BM44" s="88"/>
      <c r="BN44" s="88"/>
      <c r="BO44" s="88"/>
      <c r="BP44" s="88"/>
      <c r="BQ44" s="88"/>
      <c r="BR44" s="88"/>
      <c r="BS44" s="88"/>
      <c r="BT44" s="88"/>
      <c r="BU44" s="88"/>
      <c r="BV44" s="88"/>
      <c r="BW44" s="88"/>
      <c r="BX44" s="88"/>
      <c r="BY44" s="88"/>
      <c r="BZ44" s="89"/>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81" t="s">
        <v>42</v>
      </c>
      <c r="BM45" s="82"/>
      <c r="BN45" s="82"/>
      <c r="BO45" s="82"/>
      <c r="BP45" s="82"/>
      <c r="BQ45" s="82"/>
      <c r="BR45" s="82"/>
      <c r="BS45" s="82"/>
      <c r="BT45" s="82"/>
      <c r="BU45" s="82"/>
      <c r="BV45" s="82"/>
      <c r="BW45" s="82"/>
      <c r="BX45" s="82"/>
      <c r="BY45" s="82"/>
      <c r="BZ45" s="83"/>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84"/>
      <c r="BM46" s="85"/>
      <c r="BN46" s="85"/>
      <c r="BO46" s="85"/>
      <c r="BP46" s="85"/>
      <c r="BQ46" s="85"/>
      <c r="BR46" s="85"/>
      <c r="BS46" s="85"/>
      <c r="BT46" s="85"/>
      <c r="BU46" s="85"/>
      <c r="BV46" s="85"/>
      <c r="BW46" s="85"/>
      <c r="BX46" s="85"/>
      <c r="BY46" s="85"/>
      <c r="BZ46" s="86"/>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69" t="s">
        <v>109</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69"/>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69"/>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69"/>
      <c r="BM59" s="70"/>
      <c r="BN59" s="70"/>
      <c r="BO59" s="70"/>
      <c r="BP59" s="70"/>
      <c r="BQ59" s="70"/>
      <c r="BR59" s="70"/>
      <c r="BS59" s="70"/>
      <c r="BT59" s="70"/>
      <c r="BU59" s="70"/>
      <c r="BV59" s="70"/>
      <c r="BW59" s="70"/>
      <c r="BX59" s="70"/>
      <c r="BY59" s="70"/>
      <c r="BZ59" s="71"/>
    </row>
    <row r="60" spans="1:78" ht="13.5" customHeight="1" x14ac:dyDescent="0.15">
      <c r="A60" s="2"/>
      <c r="B60" s="78" t="s">
        <v>9</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69"/>
      <c r="BM60" s="70"/>
      <c r="BN60" s="70"/>
      <c r="BO60" s="70"/>
      <c r="BP60" s="70"/>
      <c r="BQ60" s="70"/>
      <c r="BR60" s="70"/>
      <c r="BS60" s="70"/>
      <c r="BT60" s="70"/>
      <c r="BU60" s="70"/>
      <c r="BV60" s="70"/>
      <c r="BW60" s="70"/>
      <c r="BX60" s="70"/>
      <c r="BY60" s="70"/>
      <c r="BZ60" s="71"/>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69"/>
      <c r="BM63" s="70"/>
      <c r="BN63" s="70"/>
      <c r="BO63" s="70"/>
      <c r="BP63" s="70"/>
      <c r="BQ63" s="70"/>
      <c r="BR63" s="70"/>
      <c r="BS63" s="70"/>
      <c r="BT63" s="70"/>
      <c r="BU63" s="70"/>
      <c r="BV63" s="70"/>
      <c r="BW63" s="70"/>
      <c r="BX63" s="70"/>
      <c r="BY63" s="70"/>
      <c r="BZ63" s="71"/>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81" t="s">
        <v>10</v>
      </c>
      <c r="BM64" s="82"/>
      <c r="BN64" s="82"/>
      <c r="BO64" s="82"/>
      <c r="BP64" s="82"/>
      <c r="BQ64" s="82"/>
      <c r="BR64" s="82"/>
      <c r="BS64" s="82"/>
      <c r="BT64" s="82"/>
      <c r="BU64" s="82"/>
      <c r="BV64" s="82"/>
      <c r="BW64" s="82"/>
      <c r="BX64" s="82"/>
      <c r="BY64" s="82"/>
      <c r="BZ64" s="83"/>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84"/>
      <c r="BM65" s="85"/>
      <c r="BN65" s="85"/>
      <c r="BO65" s="85"/>
      <c r="BP65" s="85"/>
      <c r="BQ65" s="85"/>
      <c r="BR65" s="85"/>
      <c r="BS65" s="85"/>
      <c r="BT65" s="85"/>
      <c r="BU65" s="85"/>
      <c r="BV65" s="85"/>
      <c r="BW65" s="85"/>
      <c r="BX65" s="85"/>
      <c r="BY65" s="85"/>
      <c r="BZ65" s="86"/>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69" t="s">
        <v>111</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72"/>
      <c r="BM82" s="73"/>
      <c r="BN82" s="73"/>
      <c r="BO82" s="73"/>
      <c r="BP82" s="73"/>
      <c r="BQ82" s="73"/>
      <c r="BR82" s="73"/>
      <c r="BS82" s="73"/>
      <c r="BT82" s="73"/>
      <c r="BU82" s="73"/>
      <c r="BV82" s="73"/>
      <c r="BW82" s="73"/>
      <c r="BX82" s="73"/>
      <c r="BY82" s="73"/>
      <c r="BZ82" s="74"/>
    </row>
    <row r="83" spans="1:78" x14ac:dyDescent="0.15">
      <c r="C83" s="12"/>
    </row>
    <row r="84" spans="1:78" hidden="1" x14ac:dyDescent="0.15">
      <c r="B84" s="6" t="s">
        <v>44</v>
      </c>
      <c r="C84" s="6"/>
      <c r="D84" s="6"/>
      <c r="E84" s="6" t="s">
        <v>1</v>
      </c>
      <c r="F84" s="6" t="s">
        <v>45</v>
      </c>
      <c r="G84" s="6" t="s">
        <v>47</v>
      </c>
      <c r="H84" s="6" t="s">
        <v>43</v>
      </c>
      <c r="I84" s="6" t="s">
        <v>11</v>
      </c>
      <c r="J84" s="6" t="s">
        <v>27</v>
      </c>
      <c r="K84" s="6" t="s">
        <v>48</v>
      </c>
      <c r="L84" s="6" t="s">
        <v>49</v>
      </c>
      <c r="M84" s="6" t="s">
        <v>34</v>
      </c>
      <c r="N84" s="6" t="s">
        <v>51</v>
      </c>
      <c r="O84" s="6" t="s">
        <v>53</v>
      </c>
    </row>
    <row r="85" spans="1:78" hidden="1" x14ac:dyDescent="0.15">
      <c r="B85" s="6"/>
      <c r="C85" s="6"/>
      <c r="D85" s="6"/>
      <c r="E85" s="6" t="str">
        <f>データ!AH6</f>
        <v>【110.27】</v>
      </c>
      <c r="F85" s="6" t="str">
        <f>データ!AS6</f>
        <v>【1.15】</v>
      </c>
      <c r="G85" s="6" t="str">
        <f>データ!BD6</f>
        <v>【260.31】</v>
      </c>
      <c r="H85" s="6" t="str">
        <f>データ!BO6</f>
        <v>【275.67】</v>
      </c>
      <c r="I85" s="6" t="str">
        <f>データ!BZ6</f>
        <v>【100.05】</v>
      </c>
      <c r="J85" s="6" t="str">
        <f>データ!CK6</f>
        <v>【166.40】</v>
      </c>
      <c r="K85" s="6" t="str">
        <f>データ!CV6</f>
        <v>【60.69】</v>
      </c>
      <c r="L85" s="6" t="str">
        <f>データ!DG6</f>
        <v>【89.82】</v>
      </c>
      <c r="M85" s="6" t="str">
        <f>データ!DR6</f>
        <v>【50.19】</v>
      </c>
      <c r="N85" s="6" t="str">
        <f>データ!EC6</f>
        <v>【20.63】</v>
      </c>
      <c r="O85" s="6" t="str">
        <f>データ!EN6</f>
        <v>【0.69】</v>
      </c>
    </row>
  </sheetData>
  <sheetProtection algorithmName="SHA-512" hashValue="Q6FH85SoPpCJO8YnKPjm9XJ/nmnrogiDI8GdAsBHVttQwVyfFAM+XGvabyjNV2pho05FFTOKTDwy551Uu4cduA==" saltValue="NAAcExpGrd/wpUZ7nD+AuA=="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AL8:AS8"/>
    <mergeCell ref="AT8:BA8"/>
    <mergeCell ref="BB8:BI8"/>
    <mergeCell ref="B8:H8"/>
    <mergeCell ref="I8:O8"/>
    <mergeCell ref="P8:V8"/>
    <mergeCell ref="W8:AC8"/>
    <mergeCell ref="AD8:AJ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55</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50</v>
      </c>
      <c r="C3" s="31" t="s">
        <v>57</v>
      </c>
      <c r="D3" s="31" t="s">
        <v>58</v>
      </c>
      <c r="E3" s="31" t="s">
        <v>6</v>
      </c>
      <c r="F3" s="31" t="s">
        <v>5</v>
      </c>
      <c r="G3" s="31" t="s">
        <v>26</v>
      </c>
      <c r="H3" s="90" t="s">
        <v>31</v>
      </c>
      <c r="I3" s="91"/>
      <c r="J3" s="91"/>
      <c r="K3" s="91"/>
      <c r="L3" s="91"/>
      <c r="M3" s="91"/>
      <c r="N3" s="91"/>
      <c r="O3" s="91"/>
      <c r="P3" s="91"/>
      <c r="Q3" s="91"/>
      <c r="R3" s="91"/>
      <c r="S3" s="91"/>
      <c r="T3" s="91"/>
      <c r="U3" s="91"/>
      <c r="V3" s="91"/>
      <c r="W3" s="92"/>
      <c r="X3" s="96" t="s">
        <v>54</v>
      </c>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t="s">
        <v>9</v>
      </c>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row>
    <row r="4" spans="1:144" x14ac:dyDescent="0.15">
      <c r="A4" s="29" t="s">
        <v>59</v>
      </c>
      <c r="B4" s="32"/>
      <c r="C4" s="32"/>
      <c r="D4" s="32"/>
      <c r="E4" s="32"/>
      <c r="F4" s="32"/>
      <c r="G4" s="32"/>
      <c r="H4" s="93"/>
      <c r="I4" s="94"/>
      <c r="J4" s="94"/>
      <c r="K4" s="94"/>
      <c r="L4" s="94"/>
      <c r="M4" s="94"/>
      <c r="N4" s="94"/>
      <c r="O4" s="94"/>
      <c r="P4" s="94"/>
      <c r="Q4" s="94"/>
      <c r="R4" s="94"/>
      <c r="S4" s="94"/>
      <c r="T4" s="94"/>
      <c r="U4" s="94"/>
      <c r="V4" s="94"/>
      <c r="W4" s="95"/>
      <c r="X4" s="97" t="s">
        <v>52</v>
      </c>
      <c r="Y4" s="97"/>
      <c r="Z4" s="97"/>
      <c r="AA4" s="97"/>
      <c r="AB4" s="97"/>
      <c r="AC4" s="97"/>
      <c r="AD4" s="97"/>
      <c r="AE4" s="97"/>
      <c r="AF4" s="97"/>
      <c r="AG4" s="97"/>
      <c r="AH4" s="97"/>
      <c r="AI4" s="97" t="s">
        <v>0</v>
      </c>
      <c r="AJ4" s="97"/>
      <c r="AK4" s="97"/>
      <c r="AL4" s="97"/>
      <c r="AM4" s="97"/>
      <c r="AN4" s="97"/>
      <c r="AO4" s="97"/>
      <c r="AP4" s="97"/>
      <c r="AQ4" s="97"/>
      <c r="AR4" s="97"/>
      <c r="AS4" s="97"/>
      <c r="AT4" s="97" t="s">
        <v>40</v>
      </c>
      <c r="AU4" s="97"/>
      <c r="AV4" s="97"/>
      <c r="AW4" s="97"/>
      <c r="AX4" s="97"/>
      <c r="AY4" s="97"/>
      <c r="AZ4" s="97"/>
      <c r="BA4" s="97"/>
      <c r="BB4" s="97"/>
      <c r="BC4" s="97"/>
      <c r="BD4" s="97"/>
      <c r="BE4" s="97" t="s">
        <v>60</v>
      </c>
      <c r="BF4" s="97"/>
      <c r="BG4" s="97"/>
      <c r="BH4" s="97"/>
      <c r="BI4" s="97"/>
      <c r="BJ4" s="97"/>
      <c r="BK4" s="97"/>
      <c r="BL4" s="97"/>
      <c r="BM4" s="97"/>
      <c r="BN4" s="97"/>
      <c r="BO4" s="97"/>
      <c r="BP4" s="97" t="s">
        <v>36</v>
      </c>
      <c r="BQ4" s="97"/>
      <c r="BR4" s="97"/>
      <c r="BS4" s="97"/>
      <c r="BT4" s="97"/>
      <c r="BU4" s="97"/>
      <c r="BV4" s="97"/>
      <c r="BW4" s="97"/>
      <c r="BX4" s="97"/>
      <c r="BY4" s="97"/>
      <c r="BZ4" s="97"/>
      <c r="CA4" s="97" t="s">
        <v>62</v>
      </c>
      <c r="CB4" s="97"/>
      <c r="CC4" s="97"/>
      <c r="CD4" s="97"/>
      <c r="CE4" s="97"/>
      <c r="CF4" s="97"/>
      <c r="CG4" s="97"/>
      <c r="CH4" s="97"/>
      <c r="CI4" s="97"/>
      <c r="CJ4" s="97"/>
      <c r="CK4" s="97"/>
      <c r="CL4" s="97" t="s">
        <v>64</v>
      </c>
      <c r="CM4" s="97"/>
      <c r="CN4" s="97"/>
      <c r="CO4" s="97"/>
      <c r="CP4" s="97"/>
      <c r="CQ4" s="97"/>
      <c r="CR4" s="97"/>
      <c r="CS4" s="97"/>
      <c r="CT4" s="97"/>
      <c r="CU4" s="97"/>
      <c r="CV4" s="97"/>
      <c r="CW4" s="97" t="s">
        <v>65</v>
      </c>
      <c r="CX4" s="97"/>
      <c r="CY4" s="97"/>
      <c r="CZ4" s="97"/>
      <c r="DA4" s="97"/>
      <c r="DB4" s="97"/>
      <c r="DC4" s="97"/>
      <c r="DD4" s="97"/>
      <c r="DE4" s="97"/>
      <c r="DF4" s="97"/>
      <c r="DG4" s="97"/>
      <c r="DH4" s="97" t="s">
        <v>66</v>
      </c>
      <c r="DI4" s="97"/>
      <c r="DJ4" s="97"/>
      <c r="DK4" s="97"/>
      <c r="DL4" s="97"/>
      <c r="DM4" s="97"/>
      <c r="DN4" s="97"/>
      <c r="DO4" s="97"/>
      <c r="DP4" s="97"/>
      <c r="DQ4" s="97"/>
      <c r="DR4" s="97"/>
      <c r="DS4" s="97" t="s">
        <v>61</v>
      </c>
      <c r="DT4" s="97"/>
      <c r="DU4" s="97"/>
      <c r="DV4" s="97"/>
      <c r="DW4" s="97"/>
      <c r="DX4" s="97"/>
      <c r="DY4" s="97"/>
      <c r="DZ4" s="97"/>
      <c r="EA4" s="97"/>
      <c r="EB4" s="97"/>
      <c r="EC4" s="97"/>
      <c r="ED4" s="97" t="s">
        <v>67</v>
      </c>
      <c r="EE4" s="97"/>
      <c r="EF4" s="97"/>
      <c r="EG4" s="97"/>
      <c r="EH4" s="97"/>
      <c r="EI4" s="97"/>
      <c r="EJ4" s="97"/>
      <c r="EK4" s="97"/>
      <c r="EL4" s="97"/>
      <c r="EM4" s="97"/>
      <c r="EN4" s="97"/>
    </row>
    <row r="5" spans="1:144" x14ac:dyDescent="0.15">
      <c r="A5" s="29" t="s">
        <v>29</v>
      </c>
      <c r="B5" s="33"/>
      <c r="C5" s="33"/>
      <c r="D5" s="33"/>
      <c r="E5" s="33"/>
      <c r="F5" s="33"/>
      <c r="G5" s="33"/>
      <c r="H5" s="39" t="s">
        <v>56</v>
      </c>
      <c r="I5" s="39" t="s">
        <v>68</v>
      </c>
      <c r="J5" s="39" t="s">
        <v>69</v>
      </c>
      <c r="K5" s="39" t="s">
        <v>70</v>
      </c>
      <c r="L5" s="39" t="s">
        <v>71</v>
      </c>
      <c r="M5" s="39" t="s">
        <v>7</v>
      </c>
      <c r="N5" s="39" t="s">
        <v>72</v>
      </c>
      <c r="O5" s="39" t="s">
        <v>73</v>
      </c>
      <c r="P5" s="39" t="s">
        <v>74</v>
      </c>
      <c r="Q5" s="39" t="s">
        <v>75</v>
      </c>
      <c r="R5" s="39" t="s">
        <v>76</v>
      </c>
      <c r="S5" s="39" t="s">
        <v>77</v>
      </c>
      <c r="T5" s="39" t="s">
        <v>63</v>
      </c>
      <c r="U5" s="39" t="s">
        <v>79</v>
      </c>
      <c r="V5" s="39" t="s">
        <v>80</v>
      </c>
      <c r="W5" s="39" t="s">
        <v>81</v>
      </c>
      <c r="X5" s="39" t="s">
        <v>82</v>
      </c>
      <c r="Y5" s="39" t="s">
        <v>83</v>
      </c>
      <c r="Z5" s="39" t="s">
        <v>84</v>
      </c>
      <c r="AA5" s="39" t="s">
        <v>85</v>
      </c>
      <c r="AB5" s="39" t="s">
        <v>86</v>
      </c>
      <c r="AC5" s="39" t="s">
        <v>87</v>
      </c>
      <c r="AD5" s="39" t="s">
        <v>89</v>
      </c>
      <c r="AE5" s="39" t="s">
        <v>90</v>
      </c>
      <c r="AF5" s="39" t="s">
        <v>91</v>
      </c>
      <c r="AG5" s="39" t="s">
        <v>92</v>
      </c>
      <c r="AH5" s="39" t="s">
        <v>44</v>
      </c>
      <c r="AI5" s="39" t="s">
        <v>82</v>
      </c>
      <c r="AJ5" s="39" t="s">
        <v>83</v>
      </c>
      <c r="AK5" s="39" t="s">
        <v>84</v>
      </c>
      <c r="AL5" s="39" t="s">
        <v>85</v>
      </c>
      <c r="AM5" s="39" t="s">
        <v>86</v>
      </c>
      <c r="AN5" s="39" t="s">
        <v>87</v>
      </c>
      <c r="AO5" s="39" t="s">
        <v>89</v>
      </c>
      <c r="AP5" s="39" t="s">
        <v>90</v>
      </c>
      <c r="AQ5" s="39" t="s">
        <v>91</v>
      </c>
      <c r="AR5" s="39" t="s">
        <v>92</v>
      </c>
      <c r="AS5" s="39" t="s">
        <v>88</v>
      </c>
      <c r="AT5" s="39" t="s">
        <v>82</v>
      </c>
      <c r="AU5" s="39" t="s">
        <v>83</v>
      </c>
      <c r="AV5" s="39" t="s">
        <v>84</v>
      </c>
      <c r="AW5" s="39" t="s">
        <v>85</v>
      </c>
      <c r="AX5" s="39" t="s">
        <v>86</v>
      </c>
      <c r="AY5" s="39" t="s">
        <v>87</v>
      </c>
      <c r="AZ5" s="39" t="s">
        <v>89</v>
      </c>
      <c r="BA5" s="39" t="s">
        <v>90</v>
      </c>
      <c r="BB5" s="39" t="s">
        <v>91</v>
      </c>
      <c r="BC5" s="39" t="s">
        <v>92</v>
      </c>
      <c r="BD5" s="39" t="s">
        <v>88</v>
      </c>
      <c r="BE5" s="39" t="s">
        <v>82</v>
      </c>
      <c r="BF5" s="39" t="s">
        <v>83</v>
      </c>
      <c r="BG5" s="39" t="s">
        <v>84</v>
      </c>
      <c r="BH5" s="39" t="s">
        <v>85</v>
      </c>
      <c r="BI5" s="39" t="s">
        <v>86</v>
      </c>
      <c r="BJ5" s="39" t="s">
        <v>87</v>
      </c>
      <c r="BK5" s="39" t="s">
        <v>89</v>
      </c>
      <c r="BL5" s="39" t="s">
        <v>90</v>
      </c>
      <c r="BM5" s="39" t="s">
        <v>91</v>
      </c>
      <c r="BN5" s="39" t="s">
        <v>92</v>
      </c>
      <c r="BO5" s="39" t="s">
        <v>88</v>
      </c>
      <c r="BP5" s="39" t="s">
        <v>82</v>
      </c>
      <c r="BQ5" s="39" t="s">
        <v>83</v>
      </c>
      <c r="BR5" s="39" t="s">
        <v>84</v>
      </c>
      <c r="BS5" s="39" t="s">
        <v>85</v>
      </c>
      <c r="BT5" s="39" t="s">
        <v>86</v>
      </c>
      <c r="BU5" s="39" t="s">
        <v>87</v>
      </c>
      <c r="BV5" s="39" t="s">
        <v>89</v>
      </c>
      <c r="BW5" s="39" t="s">
        <v>90</v>
      </c>
      <c r="BX5" s="39" t="s">
        <v>91</v>
      </c>
      <c r="BY5" s="39" t="s">
        <v>92</v>
      </c>
      <c r="BZ5" s="39" t="s">
        <v>88</v>
      </c>
      <c r="CA5" s="39" t="s">
        <v>82</v>
      </c>
      <c r="CB5" s="39" t="s">
        <v>83</v>
      </c>
      <c r="CC5" s="39" t="s">
        <v>84</v>
      </c>
      <c r="CD5" s="39" t="s">
        <v>85</v>
      </c>
      <c r="CE5" s="39" t="s">
        <v>86</v>
      </c>
      <c r="CF5" s="39" t="s">
        <v>87</v>
      </c>
      <c r="CG5" s="39" t="s">
        <v>89</v>
      </c>
      <c r="CH5" s="39" t="s">
        <v>90</v>
      </c>
      <c r="CI5" s="39" t="s">
        <v>91</v>
      </c>
      <c r="CJ5" s="39" t="s">
        <v>92</v>
      </c>
      <c r="CK5" s="39" t="s">
        <v>88</v>
      </c>
      <c r="CL5" s="39" t="s">
        <v>82</v>
      </c>
      <c r="CM5" s="39" t="s">
        <v>83</v>
      </c>
      <c r="CN5" s="39" t="s">
        <v>84</v>
      </c>
      <c r="CO5" s="39" t="s">
        <v>85</v>
      </c>
      <c r="CP5" s="39" t="s">
        <v>86</v>
      </c>
      <c r="CQ5" s="39" t="s">
        <v>87</v>
      </c>
      <c r="CR5" s="39" t="s">
        <v>89</v>
      </c>
      <c r="CS5" s="39" t="s">
        <v>90</v>
      </c>
      <c r="CT5" s="39" t="s">
        <v>91</v>
      </c>
      <c r="CU5" s="39" t="s">
        <v>92</v>
      </c>
      <c r="CV5" s="39" t="s">
        <v>88</v>
      </c>
      <c r="CW5" s="39" t="s">
        <v>82</v>
      </c>
      <c r="CX5" s="39" t="s">
        <v>83</v>
      </c>
      <c r="CY5" s="39" t="s">
        <v>84</v>
      </c>
      <c r="CZ5" s="39" t="s">
        <v>85</v>
      </c>
      <c r="DA5" s="39" t="s">
        <v>86</v>
      </c>
      <c r="DB5" s="39" t="s">
        <v>87</v>
      </c>
      <c r="DC5" s="39" t="s">
        <v>89</v>
      </c>
      <c r="DD5" s="39" t="s">
        <v>90</v>
      </c>
      <c r="DE5" s="39" t="s">
        <v>91</v>
      </c>
      <c r="DF5" s="39" t="s">
        <v>92</v>
      </c>
      <c r="DG5" s="39" t="s">
        <v>88</v>
      </c>
      <c r="DH5" s="39" t="s">
        <v>82</v>
      </c>
      <c r="DI5" s="39" t="s">
        <v>83</v>
      </c>
      <c r="DJ5" s="39" t="s">
        <v>84</v>
      </c>
      <c r="DK5" s="39" t="s">
        <v>85</v>
      </c>
      <c r="DL5" s="39" t="s">
        <v>86</v>
      </c>
      <c r="DM5" s="39" t="s">
        <v>87</v>
      </c>
      <c r="DN5" s="39" t="s">
        <v>89</v>
      </c>
      <c r="DO5" s="39" t="s">
        <v>90</v>
      </c>
      <c r="DP5" s="39" t="s">
        <v>91</v>
      </c>
      <c r="DQ5" s="39" t="s">
        <v>92</v>
      </c>
      <c r="DR5" s="39" t="s">
        <v>88</v>
      </c>
      <c r="DS5" s="39" t="s">
        <v>82</v>
      </c>
      <c r="DT5" s="39" t="s">
        <v>83</v>
      </c>
      <c r="DU5" s="39" t="s">
        <v>84</v>
      </c>
      <c r="DV5" s="39" t="s">
        <v>85</v>
      </c>
      <c r="DW5" s="39" t="s">
        <v>86</v>
      </c>
      <c r="DX5" s="39" t="s">
        <v>87</v>
      </c>
      <c r="DY5" s="39" t="s">
        <v>89</v>
      </c>
      <c r="DZ5" s="39" t="s">
        <v>90</v>
      </c>
      <c r="EA5" s="39" t="s">
        <v>91</v>
      </c>
      <c r="EB5" s="39" t="s">
        <v>92</v>
      </c>
      <c r="EC5" s="39" t="s">
        <v>88</v>
      </c>
      <c r="ED5" s="39" t="s">
        <v>82</v>
      </c>
      <c r="EE5" s="39" t="s">
        <v>83</v>
      </c>
      <c r="EF5" s="39" t="s">
        <v>84</v>
      </c>
      <c r="EG5" s="39" t="s">
        <v>85</v>
      </c>
      <c r="EH5" s="39" t="s">
        <v>86</v>
      </c>
      <c r="EI5" s="39" t="s">
        <v>87</v>
      </c>
      <c r="EJ5" s="39" t="s">
        <v>89</v>
      </c>
      <c r="EK5" s="39" t="s">
        <v>90</v>
      </c>
      <c r="EL5" s="39" t="s">
        <v>91</v>
      </c>
      <c r="EM5" s="39" t="s">
        <v>92</v>
      </c>
      <c r="EN5" s="39" t="s">
        <v>88</v>
      </c>
    </row>
    <row r="6" spans="1:144" s="28" customFormat="1" x14ac:dyDescent="0.15">
      <c r="A6" s="29" t="s">
        <v>93</v>
      </c>
      <c r="B6" s="34">
        <f t="shared" ref="B6:W6" si="1">B7</f>
        <v>2020</v>
      </c>
      <c r="C6" s="34">
        <f t="shared" si="1"/>
        <v>465011</v>
      </c>
      <c r="D6" s="34">
        <f t="shared" si="1"/>
        <v>46</v>
      </c>
      <c r="E6" s="34">
        <f t="shared" si="1"/>
        <v>1</v>
      </c>
      <c r="F6" s="34">
        <f t="shared" si="1"/>
        <v>0</v>
      </c>
      <c r="G6" s="34">
        <f t="shared" si="1"/>
        <v>1</v>
      </c>
      <c r="H6" s="34" t="str">
        <f t="shared" si="1"/>
        <v>鹿児島県　中種子町</v>
      </c>
      <c r="I6" s="34" t="str">
        <f t="shared" si="1"/>
        <v>法適用</v>
      </c>
      <c r="J6" s="34" t="str">
        <f t="shared" si="1"/>
        <v>水道事業</v>
      </c>
      <c r="K6" s="34" t="str">
        <f t="shared" si="1"/>
        <v>末端給水事業</v>
      </c>
      <c r="L6" s="34" t="str">
        <f t="shared" si="1"/>
        <v>A8</v>
      </c>
      <c r="M6" s="34" t="str">
        <f t="shared" si="1"/>
        <v>非設置</v>
      </c>
      <c r="N6" s="40" t="str">
        <f t="shared" si="1"/>
        <v>-</v>
      </c>
      <c r="O6" s="40">
        <f t="shared" si="1"/>
        <v>53.66</v>
      </c>
      <c r="P6" s="40">
        <f t="shared" si="1"/>
        <v>99.66</v>
      </c>
      <c r="Q6" s="40">
        <f t="shared" si="1"/>
        <v>3564</v>
      </c>
      <c r="R6" s="40">
        <f t="shared" si="1"/>
        <v>7775</v>
      </c>
      <c r="S6" s="40">
        <f t="shared" si="1"/>
        <v>137.18</v>
      </c>
      <c r="T6" s="40">
        <f t="shared" si="1"/>
        <v>56.68</v>
      </c>
      <c r="U6" s="40">
        <f t="shared" si="1"/>
        <v>7570</v>
      </c>
      <c r="V6" s="40">
        <f t="shared" si="1"/>
        <v>135.94</v>
      </c>
      <c r="W6" s="40">
        <f t="shared" si="1"/>
        <v>55.69</v>
      </c>
      <c r="X6" s="42">
        <f t="shared" ref="X6:AG6" si="2">IF(X7="",NA(),X7)</f>
        <v>112.07</v>
      </c>
      <c r="Y6" s="42">
        <f t="shared" si="2"/>
        <v>102.78</v>
      </c>
      <c r="Z6" s="42">
        <f t="shared" si="2"/>
        <v>86.58</v>
      </c>
      <c r="AA6" s="42">
        <f t="shared" si="2"/>
        <v>95.31</v>
      </c>
      <c r="AB6" s="42">
        <f t="shared" si="2"/>
        <v>89.08</v>
      </c>
      <c r="AC6" s="42">
        <f t="shared" si="2"/>
        <v>107.95</v>
      </c>
      <c r="AD6" s="42">
        <f t="shared" si="2"/>
        <v>104.47</v>
      </c>
      <c r="AE6" s="42">
        <f t="shared" si="2"/>
        <v>103.81</v>
      </c>
      <c r="AF6" s="42">
        <f t="shared" si="2"/>
        <v>104.35</v>
      </c>
      <c r="AG6" s="42">
        <f t="shared" si="2"/>
        <v>105.34</v>
      </c>
      <c r="AH6" s="40" t="str">
        <f>IF(AH7="","",IF(AH7="-","【-】","【"&amp;SUBSTITUTE(TEXT(AH7,"#,##0.00"),"-","△")&amp;"】"))</f>
        <v>【110.27】</v>
      </c>
      <c r="AI6" s="40">
        <f t="shared" ref="AI6:AR6" si="3">IF(AI7="",NA(),AI7)</f>
        <v>0</v>
      </c>
      <c r="AJ6" s="40">
        <f t="shared" si="3"/>
        <v>0</v>
      </c>
      <c r="AK6" s="42">
        <f t="shared" si="3"/>
        <v>16.91</v>
      </c>
      <c r="AL6" s="42">
        <f t="shared" si="3"/>
        <v>7.85</v>
      </c>
      <c r="AM6" s="42">
        <f t="shared" si="3"/>
        <v>20.420000000000002</v>
      </c>
      <c r="AN6" s="42">
        <f t="shared" si="3"/>
        <v>12.44</v>
      </c>
      <c r="AO6" s="42">
        <f t="shared" si="3"/>
        <v>16.399999999999999</v>
      </c>
      <c r="AP6" s="42">
        <f t="shared" si="3"/>
        <v>25.66</v>
      </c>
      <c r="AQ6" s="42">
        <f t="shared" si="3"/>
        <v>21.69</v>
      </c>
      <c r="AR6" s="42">
        <f t="shared" si="3"/>
        <v>24.04</v>
      </c>
      <c r="AS6" s="40" t="str">
        <f>IF(AS7="","",IF(AS7="-","【-】","【"&amp;SUBSTITUTE(TEXT(AS7,"#,##0.00"),"-","△")&amp;"】"))</f>
        <v>【1.15】</v>
      </c>
      <c r="AT6" s="42">
        <f t="shared" ref="AT6:BC6" si="4">IF(AT7="",NA(),AT7)</f>
        <v>340.6</v>
      </c>
      <c r="AU6" s="42">
        <f t="shared" si="4"/>
        <v>548.69000000000005</v>
      </c>
      <c r="AV6" s="42">
        <f t="shared" si="4"/>
        <v>157.83000000000001</v>
      </c>
      <c r="AW6" s="42">
        <f t="shared" si="4"/>
        <v>145.65</v>
      </c>
      <c r="AX6" s="42">
        <f t="shared" si="4"/>
        <v>134.13999999999999</v>
      </c>
      <c r="AY6" s="42">
        <f t="shared" si="4"/>
        <v>371.89</v>
      </c>
      <c r="AZ6" s="42">
        <f t="shared" si="4"/>
        <v>293.23</v>
      </c>
      <c r="BA6" s="42">
        <f t="shared" si="4"/>
        <v>300.14</v>
      </c>
      <c r="BB6" s="42">
        <f t="shared" si="4"/>
        <v>301.04000000000002</v>
      </c>
      <c r="BC6" s="42">
        <f t="shared" si="4"/>
        <v>305.08</v>
      </c>
      <c r="BD6" s="40" t="str">
        <f>IF(BD7="","",IF(BD7="-","【-】","【"&amp;SUBSTITUTE(TEXT(BD7,"#,##0.00"),"-","△")&amp;"】"))</f>
        <v>【260.31】</v>
      </c>
      <c r="BE6" s="42">
        <f t="shared" ref="BE6:BN6" si="5">IF(BE7="",NA(),BE7)</f>
        <v>92.92</v>
      </c>
      <c r="BF6" s="42">
        <f t="shared" si="5"/>
        <v>148.99</v>
      </c>
      <c r="BG6" s="42">
        <f t="shared" si="5"/>
        <v>686.06</v>
      </c>
      <c r="BH6" s="42">
        <f t="shared" si="5"/>
        <v>701.93</v>
      </c>
      <c r="BI6" s="42">
        <f t="shared" si="5"/>
        <v>878.13</v>
      </c>
      <c r="BJ6" s="42">
        <f t="shared" si="5"/>
        <v>483.11</v>
      </c>
      <c r="BK6" s="42">
        <f t="shared" si="5"/>
        <v>542.29999999999995</v>
      </c>
      <c r="BL6" s="42">
        <f t="shared" si="5"/>
        <v>566.65</v>
      </c>
      <c r="BM6" s="42">
        <f t="shared" si="5"/>
        <v>551.62</v>
      </c>
      <c r="BN6" s="42">
        <f t="shared" si="5"/>
        <v>585.59</v>
      </c>
      <c r="BO6" s="40" t="str">
        <f>IF(BO7="","",IF(BO7="-","【-】","【"&amp;SUBSTITUTE(TEXT(BO7,"#,##0.00"),"-","△")&amp;"】"))</f>
        <v>【275.67】</v>
      </c>
      <c r="BP6" s="42">
        <f t="shared" ref="BP6:BY6" si="6">IF(BP7="",NA(),BP7)</f>
        <v>112.73</v>
      </c>
      <c r="BQ6" s="42">
        <f t="shared" si="6"/>
        <v>102.59</v>
      </c>
      <c r="BR6" s="42">
        <f t="shared" si="6"/>
        <v>70.89</v>
      </c>
      <c r="BS6" s="42">
        <f t="shared" si="6"/>
        <v>69.930000000000007</v>
      </c>
      <c r="BT6" s="42">
        <f t="shared" si="6"/>
        <v>61.75</v>
      </c>
      <c r="BU6" s="42">
        <f t="shared" si="6"/>
        <v>93.28</v>
      </c>
      <c r="BV6" s="42">
        <f t="shared" si="6"/>
        <v>87.51</v>
      </c>
      <c r="BW6" s="42">
        <f t="shared" si="6"/>
        <v>84.77</v>
      </c>
      <c r="BX6" s="42">
        <f t="shared" si="6"/>
        <v>87.11</v>
      </c>
      <c r="BY6" s="42">
        <f t="shared" si="6"/>
        <v>82.78</v>
      </c>
      <c r="BZ6" s="40" t="str">
        <f>IF(BZ7="","",IF(BZ7="-","【-】","【"&amp;SUBSTITUTE(TEXT(BZ7,"#,##0.00"),"-","△")&amp;"】"))</f>
        <v>【100.05】</v>
      </c>
      <c r="CA6" s="42">
        <f t="shared" ref="CA6:CJ6" si="7">IF(CA7="",NA(),CA7)</f>
        <v>154.97999999999999</v>
      </c>
      <c r="CB6" s="42">
        <f t="shared" si="7"/>
        <v>172.63</v>
      </c>
      <c r="CC6" s="42">
        <f t="shared" si="7"/>
        <v>252.6</v>
      </c>
      <c r="CD6" s="42">
        <f t="shared" si="7"/>
        <v>256.3</v>
      </c>
      <c r="CE6" s="42">
        <f t="shared" si="7"/>
        <v>292.81</v>
      </c>
      <c r="CF6" s="42">
        <f t="shared" si="7"/>
        <v>208.29</v>
      </c>
      <c r="CG6" s="42">
        <f t="shared" si="7"/>
        <v>218.42</v>
      </c>
      <c r="CH6" s="42">
        <f t="shared" si="7"/>
        <v>227.27</v>
      </c>
      <c r="CI6" s="42">
        <f t="shared" si="7"/>
        <v>223.98</v>
      </c>
      <c r="CJ6" s="42">
        <f t="shared" si="7"/>
        <v>225.09</v>
      </c>
      <c r="CK6" s="40" t="str">
        <f>IF(CK7="","",IF(CK7="-","【-】","【"&amp;SUBSTITUTE(TEXT(CK7,"#,##0.00"),"-","△")&amp;"】"))</f>
        <v>【166.40】</v>
      </c>
      <c r="CL6" s="42">
        <f t="shared" ref="CL6:CU6" si="8">IF(CL7="",NA(),CL7)</f>
        <v>58.3</v>
      </c>
      <c r="CM6" s="42">
        <f t="shared" si="8"/>
        <v>57.23</v>
      </c>
      <c r="CN6" s="42">
        <f t="shared" si="8"/>
        <v>55.84</v>
      </c>
      <c r="CO6" s="42">
        <f t="shared" si="8"/>
        <v>51.8</v>
      </c>
      <c r="CP6" s="42">
        <f t="shared" si="8"/>
        <v>52.93</v>
      </c>
      <c r="CQ6" s="42">
        <f t="shared" si="8"/>
        <v>49.32</v>
      </c>
      <c r="CR6" s="42">
        <f t="shared" si="8"/>
        <v>50.24</v>
      </c>
      <c r="CS6" s="42">
        <f t="shared" si="8"/>
        <v>50.29</v>
      </c>
      <c r="CT6" s="42">
        <f t="shared" si="8"/>
        <v>49.64</v>
      </c>
      <c r="CU6" s="42">
        <f t="shared" si="8"/>
        <v>49.38</v>
      </c>
      <c r="CV6" s="40" t="str">
        <f>IF(CV7="","",IF(CV7="-","【-】","【"&amp;SUBSTITUTE(TEXT(CV7,"#,##0.00"),"-","△")&amp;"】"))</f>
        <v>【60.69】</v>
      </c>
      <c r="CW6" s="42">
        <f t="shared" ref="CW6:DF6" si="9">IF(CW7="",NA(),CW7)</f>
        <v>75.930000000000007</v>
      </c>
      <c r="CX6" s="42">
        <f t="shared" si="9"/>
        <v>74.56</v>
      </c>
      <c r="CY6" s="42">
        <f t="shared" si="9"/>
        <v>75.31</v>
      </c>
      <c r="CZ6" s="42">
        <f t="shared" si="9"/>
        <v>79.98</v>
      </c>
      <c r="DA6" s="42">
        <f t="shared" si="9"/>
        <v>77.77</v>
      </c>
      <c r="DB6" s="42">
        <f t="shared" si="9"/>
        <v>79.34</v>
      </c>
      <c r="DC6" s="42">
        <f t="shared" si="9"/>
        <v>78.650000000000006</v>
      </c>
      <c r="DD6" s="42">
        <f t="shared" si="9"/>
        <v>77.73</v>
      </c>
      <c r="DE6" s="42">
        <f t="shared" si="9"/>
        <v>78.09</v>
      </c>
      <c r="DF6" s="42">
        <f t="shared" si="9"/>
        <v>78.010000000000005</v>
      </c>
      <c r="DG6" s="40" t="str">
        <f>IF(DG7="","",IF(DG7="-","【-】","【"&amp;SUBSTITUTE(TEXT(DG7,"#,##0.00"),"-","△")&amp;"】"))</f>
        <v>【89.82】</v>
      </c>
      <c r="DH6" s="42">
        <f t="shared" ref="DH6:DQ6" si="10">IF(DH7="",NA(),DH7)</f>
        <v>56.78</v>
      </c>
      <c r="DI6" s="42">
        <f t="shared" si="10"/>
        <v>57.27</v>
      </c>
      <c r="DJ6" s="42">
        <f t="shared" si="10"/>
        <v>35.229999999999997</v>
      </c>
      <c r="DK6" s="42">
        <f t="shared" si="10"/>
        <v>37.380000000000003</v>
      </c>
      <c r="DL6" s="42">
        <f t="shared" si="10"/>
        <v>35.020000000000003</v>
      </c>
      <c r="DM6" s="42">
        <f t="shared" si="10"/>
        <v>48.3</v>
      </c>
      <c r="DN6" s="42">
        <f t="shared" si="10"/>
        <v>45.14</v>
      </c>
      <c r="DO6" s="42">
        <f t="shared" si="10"/>
        <v>45.85</v>
      </c>
      <c r="DP6" s="42">
        <f t="shared" si="10"/>
        <v>47.31</v>
      </c>
      <c r="DQ6" s="42">
        <f t="shared" si="10"/>
        <v>47.5</v>
      </c>
      <c r="DR6" s="40" t="str">
        <f>IF(DR7="","",IF(DR7="-","【-】","【"&amp;SUBSTITUTE(TEXT(DR7,"#,##0.00"),"-","△")&amp;"】"))</f>
        <v>【50.19】</v>
      </c>
      <c r="DS6" s="42">
        <f t="shared" ref="DS6:EB6" si="11">IF(DS7="",NA(),DS7)</f>
        <v>30.91</v>
      </c>
      <c r="DT6" s="42">
        <f t="shared" si="11"/>
        <v>31.93</v>
      </c>
      <c r="DU6" s="42">
        <f t="shared" si="11"/>
        <v>18.989999999999998</v>
      </c>
      <c r="DV6" s="42">
        <f t="shared" si="11"/>
        <v>18.670000000000002</v>
      </c>
      <c r="DW6" s="42">
        <f t="shared" si="11"/>
        <v>17.43</v>
      </c>
      <c r="DX6" s="42">
        <f t="shared" si="11"/>
        <v>12.43</v>
      </c>
      <c r="DY6" s="42">
        <f t="shared" si="11"/>
        <v>13.58</v>
      </c>
      <c r="DZ6" s="42">
        <f t="shared" si="11"/>
        <v>14.13</v>
      </c>
      <c r="EA6" s="42">
        <f t="shared" si="11"/>
        <v>16.77</v>
      </c>
      <c r="EB6" s="42">
        <f t="shared" si="11"/>
        <v>17.399999999999999</v>
      </c>
      <c r="EC6" s="40" t="str">
        <f>IF(EC7="","",IF(EC7="-","【-】","【"&amp;SUBSTITUTE(TEXT(EC7,"#,##0.00"),"-","△")&amp;"】"))</f>
        <v>【20.63】</v>
      </c>
      <c r="ED6" s="42">
        <f t="shared" ref="ED6:EM6" si="12">IF(ED7="",NA(),ED7)</f>
        <v>0.14000000000000001</v>
      </c>
      <c r="EE6" s="42">
        <f t="shared" si="12"/>
        <v>0.74</v>
      </c>
      <c r="EF6" s="42">
        <f t="shared" si="12"/>
        <v>0.99</v>
      </c>
      <c r="EG6" s="42">
        <f t="shared" si="12"/>
        <v>0.69</v>
      </c>
      <c r="EH6" s="42">
        <f t="shared" si="12"/>
        <v>0.04</v>
      </c>
      <c r="EI6" s="42">
        <f t="shared" si="12"/>
        <v>0.46</v>
      </c>
      <c r="EJ6" s="42">
        <f t="shared" si="12"/>
        <v>0.44</v>
      </c>
      <c r="EK6" s="42">
        <f t="shared" si="12"/>
        <v>0.52</v>
      </c>
      <c r="EL6" s="42">
        <f t="shared" si="12"/>
        <v>0.47</v>
      </c>
      <c r="EM6" s="42">
        <f t="shared" si="12"/>
        <v>0.4</v>
      </c>
      <c r="EN6" s="40" t="str">
        <f>IF(EN7="","",IF(EN7="-","【-】","【"&amp;SUBSTITUTE(TEXT(EN7,"#,##0.00"),"-","△")&amp;"】"))</f>
        <v>【0.69】</v>
      </c>
    </row>
    <row r="7" spans="1:144" s="28" customFormat="1" x14ac:dyDescent="0.15">
      <c r="A7" s="29"/>
      <c r="B7" s="35">
        <v>2020</v>
      </c>
      <c r="C7" s="35">
        <v>465011</v>
      </c>
      <c r="D7" s="35">
        <v>46</v>
      </c>
      <c r="E7" s="35">
        <v>1</v>
      </c>
      <c r="F7" s="35">
        <v>0</v>
      </c>
      <c r="G7" s="35">
        <v>1</v>
      </c>
      <c r="H7" s="35" t="s">
        <v>94</v>
      </c>
      <c r="I7" s="35" t="s">
        <v>95</v>
      </c>
      <c r="J7" s="35" t="s">
        <v>96</v>
      </c>
      <c r="K7" s="35" t="s">
        <v>97</v>
      </c>
      <c r="L7" s="35" t="s">
        <v>78</v>
      </c>
      <c r="M7" s="35" t="s">
        <v>16</v>
      </c>
      <c r="N7" s="41" t="s">
        <v>98</v>
      </c>
      <c r="O7" s="41">
        <v>53.66</v>
      </c>
      <c r="P7" s="41">
        <v>99.66</v>
      </c>
      <c r="Q7" s="41">
        <v>3564</v>
      </c>
      <c r="R7" s="41">
        <v>7775</v>
      </c>
      <c r="S7" s="41">
        <v>137.18</v>
      </c>
      <c r="T7" s="41">
        <v>56.68</v>
      </c>
      <c r="U7" s="41">
        <v>7570</v>
      </c>
      <c r="V7" s="41">
        <v>135.94</v>
      </c>
      <c r="W7" s="41">
        <v>55.69</v>
      </c>
      <c r="X7" s="41">
        <v>112.07</v>
      </c>
      <c r="Y7" s="41">
        <v>102.78</v>
      </c>
      <c r="Z7" s="41">
        <v>86.58</v>
      </c>
      <c r="AA7" s="41">
        <v>95.31</v>
      </c>
      <c r="AB7" s="41">
        <v>89.08</v>
      </c>
      <c r="AC7" s="41">
        <v>107.95</v>
      </c>
      <c r="AD7" s="41">
        <v>104.47</v>
      </c>
      <c r="AE7" s="41">
        <v>103.81</v>
      </c>
      <c r="AF7" s="41">
        <v>104.35</v>
      </c>
      <c r="AG7" s="41">
        <v>105.34</v>
      </c>
      <c r="AH7" s="41">
        <v>110.27</v>
      </c>
      <c r="AI7" s="41">
        <v>0</v>
      </c>
      <c r="AJ7" s="41">
        <v>0</v>
      </c>
      <c r="AK7" s="41">
        <v>16.91</v>
      </c>
      <c r="AL7" s="41">
        <v>7.85</v>
      </c>
      <c r="AM7" s="41">
        <v>20.420000000000002</v>
      </c>
      <c r="AN7" s="41">
        <v>12.44</v>
      </c>
      <c r="AO7" s="41">
        <v>16.399999999999999</v>
      </c>
      <c r="AP7" s="41">
        <v>25.66</v>
      </c>
      <c r="AQ7" s="41">
        <v>21.69</v>
      </c>
      <c r="AR7" s="41">
        <v>24.04</v>
      </c>
      <c r="AS7" s="41">
        <v>1.1499999999999999</v>
      </c>
      <c r="AT7" s="41">
        <v>340.6</v>
      </c>
      <c r="AU7" s="41">
        <v>548.69000000000005</v>
      </c>
      <c r="AV7" s="41">
        <v>157.83000000000001</v>
      </c>
      <c r="AW7" s="41">
        <v>145.65</v>
      </c>
      <c r="AX7" s="41">
        <v>134.13999999999999</v>
      </c>
      <c r="AY7" s="41">
        <v>371.89</v>
      </c>
      <c r="AZ7" s="41">
        <v>293.23</v>
      </c>
      <c r="BA7" s="41">
        <v>300.14</v>
      </c>
      <c r="BB7" s="41">
        <v>301.04000000000002</v>
      </c>
      <c r="BC7" s="41">
        <v>305.08</v>
      </c>
      <c r="BD7" s="41">
        <v>260.31</v>
      </c>
      <c r="BE7" s="41">
        <v>92.92</v>
      </c>
      <c r="BF7" s="41">
        <v>148.99</v>
      </c>
      <c r="BG7" s="41">
        <v>686.06</v>
      </c>
      <c r="BH7" s="41">
        <v>701.93</v>
      </c>
      <c r="BI7" s="41">
        <v>878.13</v>
      </c>
      <c r="BJ7" s="41">
        <v>483.11</v>
      </c>
      <c r="BK7" s="41">
        <v>542.29999999999995</v>
      </c>
      <c r="BL7" s="41">
        <v>566.65</v>
      </c>
      <c r="BM7" s="41">
        <v>551.62</v>
      </c>
      <c r="BN7" s="41">
        <v>585.59</v>
      </c>
      <c r="BO7" s="41">
        <v>275.67</v>
      </c>
      <c r="BP7" s="41">
        <v>112.73</v>
      </c>
      <c r="BQ7" s="41">
        <v>102.59</v>
      </c>
      <c r="BR7" s="41">
        <v>70.89</v>
      </c>
      <c r="BS7" s="41">
        <v>69.930000000000007</v>
      </c>
      <c r="BT7" s="41">
        <v>61.75</v>
      </c>
      <c r="BU7" s="41">
        <v>93.28</v>
      </c>
      <c r="BV7" s="41">
        <v>87.51</v>
      </c>
      <c r="BW7" s="41">
        <v>84.77</v>
      </c>
      <c r="BX7" s="41">
        <v>87.11</v>
      </c>
      <c r="BY7" s="41">
        <v>82.78</v>
      </c>
      <c r="BZ7" s="41">
        <v>100.05</v>
      </c>
      <c r="CA7" s="41">
        <v>154.97999999999999</v>
      </c>
      <c r="CB7" s="41">
        <v>172.63</v>
      </c>
      <c r="CC7" s="41">
        <v>252.6</v>
      </c>
      <c r="CD7" s="41">
        <v>256.3</v>
      </c>
      <c r="CE7" s="41">
        <v>292.81</v>
      </c>
      <c r="CF7" s="41">
        <v>208.29</v>
      </c>
      <c r="CG7" s="41">
        <v>218.42</v>
      </c>
      <c r="CH7" s="41">
        <v>227.27</v>
      </c>
      <c r="CI7" s="41">
        <v>223.98</v>
      </c>
      <c r="CJ7" s="41">
        <v>225.09</v>
      </c>
      <c r="CK7" s="41">
        <v>166.4</v>
      </c>
      <c r="CL7" s="41">
        <v>58.3</v>
      </c>
      <c r="CM7" s="41">
        <v>57.23</v>
      </c>
      <c r="CN7" s="41">
        <v>55.84</v>
      </c>
      <c r="CO7" s="41">
        <v>51.8</v>
      </c>
      <c r="CP7" s="41">
        <v>52.93</v>
      </c>
      <c r="CQ7" s="41">
        <v>49.32</v>
      </c>
      <c r="CR7" s="41">
        <v>50.24</v>
      </c>
      <c r="CS7" s="41">
        <v>50.29</v>
      </c>
      <c r="CT7" s="41">
        <v>49.64</v>
      </c>
      <c r="CU7" s="41">
        <v>49.38</v>
      </c>
      <c r="CV7" s="41">
        <v>60.69</v>
      </c>
      <c r="CW7" s="41">
        <v>75.930000000000007</v>
      </c>
      <c r="CX7" s="41">
        <v>74.56</v>
      </c>
      <c r="CY7" s="41">
        <v>75.31</v>
      </c>
      <c r="CZ7" s="41">
        <v>79.98</v>
      </c>
      <c r="DA7" s="41">
        <v>77.77</v>
      </c>
      <c r="DB7" s="41">
        <v>79.34</v>
      </c>
      <c r="DC7" s="41">
        <v>78.650000000000006</v>
      </c>
      <c r="DD7" s="41">
        <v>77.73</v>
      </c>
      <c r="DE7" s="41">
        <v>78.09</v>
      </c>
      <c r="DF7" s="41">
        <v>78.010000000000005</v>
      </c>
      <c r="DG7" s="41">
        <v>89.82</v>
      </c>
      <c r="DH7" s="41">
        <v>56.78</v>
      </c>
      <c r="DI7" s="41">
        <v>57.27</v>
      </c>
      <c r="DJ7" s="41">
        <v>35.229999999999997</v>
      </c>
      <c r="DK7" s="41">
        <v>37.380000000000003</v>
      </c>
      <c r="DL7" s="41">
        <v>35.020000000000003</v>
      </c>
      <c r="DM7" s="41">
        <v>48.3</v>
      </c>
      <c r="DN7" s="41">
        <v>45.14</v>
      </c>
      <c r="DO7" s="41">
        <v>45.85</v>
      </c>
      <c r="DP7" s="41">
        <v>47.31</v>
      </c>
      <c r="DQ7" s="41">
        <v>47.5</v>
      </c>
      <c r="DR7" s="41">
        <v>50.19</v>
      </c>
      <c r="DS7" s="41">
        <v>30.91</v>
      </c>
      <c r="DT7" s="41">
        <v>31.93</v>
      </c>
      <c r="DU7" s="41">
        <v>18.989999999999998</v>
      </c>
      <c r="DV7" s="41">
        <v>18.670000000000002</v>
      </c>
      <c r="DW7" s="41">
        <v>17.43</v>
      </c>
      <c r="DX7" s="41">
        <v>12.43</v>
      </c>
      <c r="DY7" s="41">
        <v>13.58</v>
      </c>
      <c r="DZ7" s="41">
        <v>14.13</v>
      </c>
      <c r="EA7" s="41">
        <v>16.77</v>
      </c>
      <c r="EB7" s="41">
        <v>17.399999999999999</v>
      </c>
      <c r="EC7" s="41">
        <v>20.63</v>
      </c>
      <c r="ED7" s="41">
        <v>0.14000000000000001</v>
      </c>
      <c r="EE7" s="41">
        <v>0.74</v>
      </c>
      <c r="EF7" s="41">
        <v>0.99</v>
      </c>
      <c r="EG7" s="41">
        <v>0.69</v>
      </c>
      <c r="EH7" s="41">
        <v>0.04</v>
      </c>
      <c r="EI7" s="41">
        <v>0.46</v>
      </c>
      <c r="EJ7" s="41">
        <v>0.44</v>
      </c>
      <c r="EK7" s="41">
        <v>0.52</v>
      </c>
      <c r="EL7" s="41">
        <v>0.47</v>
      </c>
      <c r="EM7" s="41">
        <v>0.4</v>
      </c>
      <c r="EN7" s="41">
        <v>0.69</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99</v>
      </c>
      <c r="C9" s="30" t="s">
        <v>100</v>
      </c>
      <c r="D9" s="30" t="s">
        <v>101</v>
      </c>
      <c r="E9" s="30" t="s">
        <v>102</v>
      </c>
      <c r="F9" s="30" t="s">
        <v>103</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50</v>
      </c>
      <c r="B10" s="36">
        <f>DATEVALUE($B7+12-B11&amp;"/1/"&amp;B12)</f>
        <v>46753</v>
      </c>
      <c r="C10" s="36">
        <f>DATEVALUE($B7+12-C11&amp;"/1/"&amp;C12)</f>
        <v>47119</v>
      </c>
      <c r="D10" s="36">
        <f>DATEVALUE($B7+12-D11&amp;"/1/"&amp;D12)</f>
        <v>47484</v>
      </c>
      <c r="E10" s="38">
        <f>DATEVALUE($B7+12-E11&amp;"/1/"&amp;E12)</f>
        <v>47849</v>
      </c>
      <c r="F10" s="38">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2022-02-03T07:38:23Z</cp:lastPrinted>
  <dcterms:created xsi:type="dcterms:W3CDTF">2021-12-03T06:59:50Z</dcterms:created>
  <dcterms:modified xsi:type="dcterms:W3CDTF">2022-02-03T07:38:29Z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2022-01-08T01:14:57Z</vt:filetime>
  </property>
</Properties>
</file>