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3 財務係\02_福嶌\★★★公営企業に係る経営比較分析表（令和２年度決算）の分析等について（依頼）\★完成版★\32屋久島町\"/>
    </mc:Choice>
  </mc:AlternateContent>
  <workbookProtection workbookAlgorithmName="SHA-512" workbookHashValue="mzKxUxfsmczCroKbhvOsXdtwiSpY14WeykWxTH7kDlsvMcHSCmdTHV3z0Al8ZulrQkn+ImhNHTwQbPzw7nlXgg==" workbookSaltValue="OixbF+hRr+n5FQ64HqHvcw==" workbookSpinCount="100000" lockStructure="1"/>
  <bookViews>
    <workbookView xWindow="4245" yWindow="180" windowWidth="15375" windowHeight="8325"/>
  </bookViews>
  <sheets>
    <sheet name="法非適用_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O85" i="4" s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L85" i="4" s="1"/>
  <c r="DF6" i="5"/>
  <c r="DE6" i="5"/>
  <c r="DD6" i="5"/>
  <c r="DC6" i="5"/>
  <c r="DB6" i="5"/>
  <c r="DA6" i="5"/>
  <c r="CZ6" i="5"/>
  <c r="CY6" i="5"/>
  <c r="CX6" i="5"/>
  <c r="CW6" i="5"/>
  <c r="CV6" i="5"/>
  <c r="K85" i="4" s="1"/>
  <c r="CU6" i="5"/>
  <c r="CT6" i="5"/>
  <c r="CS6" i="5"/>
  <c r="CR6" i="5"/>
  <c r="CQ6" i="5"/>
  <c r="CP6" i="5"/>
  <c r="CO6" i="5"/>
  <c r="CN6" i="5"/>
  <c r="CM6" i="5"/>
  <c r="CL6" i="5"/>
  <c r="CK6" i="5"/>
  <c r="J85" i="4" s="1"/>
  <c r="CJ6" i="5"/>
  <c r="CI6" i="5"/>
  <c r="CH6" i="5"/>
  <c r="CG6" i="5"/>
  <c r="CF6" i="5"/>
  <c r="CE6" i="5"/>
  <c r="CD6" i="5"/>
  <c r="CC6" i="5"/>
  <c r="CB6" i="5"/>
  <c r="CA6" i="5"/>
  <c r="BZ6" i="5"/>
  <c r="I85" i="4" s="1"/>
  <c r="BY6" i="5"/>
  <c r="BX6" i="5"/>
  <c r="BW6" i="5"/>
  <c r="BV6" i="5"/>
  <c r="BU6" i="5"/>
  <c r="BT6" i="5"/>
  <c r="BS6" i="5"/>
  <c r="BR6" i="5"/>
  <c r="BQ6" i="5"/>
  <c r="BP6" i="5"/>
  <c r="BO6" i="5"/>
  <c r="H85" i="4" s="1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AT10" i="4" s="1"/>
  <c r="U6" i="5"/>
  <c r="AL10" i="4" s="1"/>
  <c r="T6" i="5"/>
  <c r="S6" i="5"/>
  <c r="AT8" i="4" s="1"/>
  <c r="R6" i="5"/>
  <c r="AL8" i="4" s="1"/>
  <c r="Q6" i="5"/>
  <c r="W10" i="4" s="1"/>
  <c r="P6" i="5"/>
  <c r="P10" i="4" s="1"/>
  <c r="O6" i="5"/>
  <c r="I10" i="4" s="1"/>
  <c r="N6" i="5"/>
  <c r="B10" i="4" s="1"/>
  <c r="M6" i="5"/>
  <c r="L6" i="5"/>
  <c r="K6" i="5"/>
  <c r="J6" i="5"/>
  <c r="I6" i="5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E85" i="4"/>
  <c r="BB8" i="4"/>
  <c r="AD8" i="4"/>
  <c r="W8" i="4"/>
  <c r="P8" i="4"/>
  <c r="I8" i="4"/>
  <c r="B8" i="4"/>
  <c r="B6" i="4"/>
</calcChain>
</file>

<file path=xl/sharedStrings.xml><?xml version="1.0" encoding="utf-8"?>
<sst xmlns="http://schemas.openxmlformats.org/spreadsheetml/2006/main" count="233" uniqueCount="119">
  <si>
    <t>経営比較分析表（令和2年度決算）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</si>
  <si>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</si>
  <si>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</si>
  <si>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</si>
  <si>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</si>
  <si>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2">
      <t>カンリ</t>
    </rPh>
    <rPh sb="2" eb="3">
      <t>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</si>
  <si>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</si>
  <si>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</si>
  <si>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</si>
  <si>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</si>
  <si>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</si>
  <si>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</si>
  <si>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</si>
  <si>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</si>
  <si>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</si>
  <si>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</si>
  <si>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</si>
  <si>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</si>
  <si>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</si>
  <si>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</si>
  <si>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</si>
  <si>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</si>
  <si>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令和2年度全国平均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</si>
  <si>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</si>
  <si>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</si>
  <si>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</si>
  <si>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</si>
  <si>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</si>
  <si>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</si>
  <si>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</si>
  <si>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</si>
  <si>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</si>
  <si>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</si>
  <si>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</si>
  <si>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</si>
  <si>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</si>
  <si>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</si>
  <si>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</si>
  <si>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</si>
  <si>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</si>
  <si>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</si>
  <si>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</si>
  <si>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</si>
  <si>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水道事業(法非適用)</t>
    <rPh sb="0" eb="2">
      <t>スイドウ</t>
    </rPh>
    <rPh sb="2" eb="4">
      <t>ジギョウ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</si>
  <si>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</si>
  <si>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</si>
  <si>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</si>
  <si>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</si>
  <si>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</si>
  <si>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</si>
  <si>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</si>
  <si>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</si>
  <si>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</si>
  <si>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</si>
  <si>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</si>
  <si>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</si>
  <si>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</si>
  <si>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</si>
  <si>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</si>
  <si>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</si>
  <si>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</si>
  <si>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</si>
  <si>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</si>
  <si>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</si>
  <si>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</si>
  <si>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</si>
  <si>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</si>
  <si>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</si>
  <si>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</si>
  <si>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</si>
  <si>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</si>
  <si>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</si>
  <si>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</si>
  <si>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管理者の情報</t>
    <rPh sb="0" eb="3">
      <t>カンリシャ</t>
    </rPh>
    <rPh sb="4" eb="6">
      <t>ジョウホウ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</si>
  <si>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</si>
  <si>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</si>
  <si>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</si>
  <si>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</si>
  <si>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</si>
  <si>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</si>
  <si>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</si>
  <si>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</si>
  <si>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</si>
  <si>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</si>
  <si>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</si>
  <si>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</si>
  <si>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</si>
  <si>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</si>
  <si>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</si>
  <si>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</si>
  <si>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</si>
  <si>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</si>
  <si>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</si>
  <si>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</si>
  <si>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</si>
  <si>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</si>
  <si>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鹿児島県　屋久島町</t>
  </si>
  <si>
    <t>法非適用</t>
  </si>
  <si>
    <t>水道事業</t>
  </si>
  <si>
    <t>簡易水道事業</t>
  </si>
  <si>
    <t>D4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</si>
  <si>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</si>
  <si>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</si>
  <si>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</si>
  <si>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</si>
  <si>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</si>
  <si>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</si>
  <si>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</si>
  <si>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</si>
  <si>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</si>
  <si>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</si>
  <si>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</si>
  <si>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</si>
  <si>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</si>
  <si>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</si>
  <si>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</si>
  <si>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令和2年度に事業が分かれたこと、また、令和元年度と令和2年度に施設整備を行っているため、数値が大きく変動した。今後、適正な維持管理に努めていく。</t>
    <rPh sb="56" eb="58">
      <t>コンゴ</t>
    </rPh>
    <rPh sb="59" eb="61">
      <t>テキセイ</t>
    </rPh>
    <rPh sb="62" eb="64">
      <t>イジ</t>
    </rPh>
    <rPh sb="64" eb="66">
      <t>カンリ</t>
    </rPh>
    <rPh sb="67" eb="68">
      <t>ツト</t>
    </rPh>
    <phoneticPr fontId="4"/>
  </si>
  <si>
    <t>　令和2年度に事業が分かれたこと、また、令和元年度と令和2年度に施設整備を行っているため、数値が大きく変動した。今後は、経営戦略等の計画を策定し、安定した経営に取り組んでいく。</t>
    <rPh sb="1" eb="2">
      <t>レイ</t>
    </rPh>
    <rPh sb="2" eb="3">
      <t>ワ</t>
    </rPh>
    <rPh sb="4" eb="5">
      <t>ネン</t>
    </rPh>
    <rPh sb="5" eb="6">
      <t>ド</t>
    </rPh>
    <rPh sb="7" eb="9">
      <t>ジギョウ</t>
    </rPh>
    <rPh sb="10" eb="11">
      <t>ワ</t>
    </rPh>
    <rPh sb="20" eb="21">
      <t>レイ</t>
    </rPh>
    <rPh sb="21" eb="22">
      <t>ワ</t>
    </rPh>
    <rPh sb="22" eb="24">
      <t>ガンネン</t>
    </rPh>
    <rPh sb="24" eb="25">
      <t>ド</t>
    </rPh>
    <rPh sb="26" eb="27">
      <t>レイ</t>
    </rPh>
    <rPh sb="27" eb="28">
      <t>ワ</t>
    </rPh>
    <rPh sb="29" eb="30">
      <t>ネン</t>
    </rPh>
    <rPh sb="30" eb="31">
      <t>ド</t>
    </rPh>
    <rPh sb="32" eb="34">
      <t>シセツ</t>
    </rPh>
    <rPh sb="34" eb="36">
      <t>セイビ</t>
    </rPh>
    <rPh sb="37" eb="38">
      <t>オコナ</t>
    </rPh>
    <rPh sb="45" eb="47">
      <t>スウチ</t>
    </rPh>
    <rPh sb="48" eb="49">
      <t>オオ</t>
    </rPh>
    <rPh sb="51" eb="53">
      <t>ヘンドウ</t>
    </rPh>
    <rPh sb="56" eb="58">
      <t>コンゴ</t>
    </rPh>
    <rPh sb="60" eb="62">
      <t>ケイエイ</t>
    </rPh>
    <rPh sb="62" eb="64">
      <t>センリャク</t>
    </rPh>
    <rPh sb="64" eb="65">
      <t>トウ</t>
    </rPh>
    <rPh sb="66" eb="68">
      <t>ケイカク</t>
    </rPh>
    <rPh sb="69" eb="71">
      <t>サクテイ</t>
    </rPh>
    <rPh sb="73" eb="75">
      <t>アンテイ</t>
    </rPh>
    <rPh sb="77" eb="79">
      <t>ケイエイ</t>
    </rPh>
    <rPh sb="80" eb="81">
      <t>ト</t>
    </rPh>
    <rPh sb="82" eb="83">
      <t>ク</t>
    </rPh>
    <phoneticPr fontId="4"/>
  </si>
  <si>
    <t>　令和2年度に法適用の上水道事業と本事業に分かれたため、給水区域は離島である口永良部島本村地区である。
①収益的収支比率
　類似団体と比べ比率は高いが、給水区域における施設整備を令和元年度及び令和2年度に実施しており、地方債償還が今後発生するため、比率の悪化が見込まれる。
④企業債残高対給水収益比率
　給水人口が少なく使用料収入が少ないのに比べ、令和元年度及び令和2年度に実施した施設整備の企業債残高があり、当該比率は増加した。
⑤料金回収率
　今後地方債償還が始まると比率は悪化するので、使用料や一般会計繰出金等の収入確保に取り組んでいく。
⑥給水原価
　類似団体と比べ低い値に抑制されているものの、今後地方債償還が始まると増加していく。
⑦施設利用率
　令和2年度に事業が分かれたこと、また、令和元年度と令和2年度に施設整備を行っているため、数値が大きく変動した。今後は、適正な施設利用について検討を行っていく。
⑧有収率
　令和2年度に事業が分かれたこと、また、令和元年度と令和2年度に施設整備を行っているため、数値が大きく変動した。今後は、この比率を維持できるよう取り組みを進めていく。</t>
    <rPh sb="28" eb="30">
      <t>キュウスイ</t>
    </rPh>
    <rPh sb="30" eb="32">
      <t>クイキ</t>
    </rPh>
    <rPh sb="33" eb="35">
      <t>リトウ</t>
    </rPh>
    <rPh sb="38" eb="42">
      <t>クチエラブ</t>
    </rPh>
    <rPh sb="42" eb="43">
      <t>シマ</t>
    </rPh>
    <rPh sb="43" eb="45">
      <t>ホンムラ</t>
    </rPh>
    <rPh sb="45" eb="47">
      <t>チク</t>
    </rPh>
    <rPh sb="53" eb="56">
      <t>シュウエキテキ</t>
    </rPh>
    <rPh sb="56" eb="58">
      <t>シュウシ</t>
    </rPh>
    <rPh sb="58" eb="60">
      <t>ヒリツ</t>
    </rPh>
    <rPh sb="62" eb="64">
      <t>ルイジ</t>
    </rPh>
    <rPh sb="64" eb="66">
      <t>ダンタイ</t>
    </rPh>
    <rPh sb="67" eb="68">
      <t>クラ</t>
    </rPh>
    <rPh sb="69" eb="71">
      <t>ヒリツ</t>
    </rPh>
    <rPh sb="72" eb="73">
      <t>タカ</t>
    </rPh>
    <rPh sb="76" eb="78">
      <t>キュウスイ</t>
    </rPh>
    <rPh sb="78" eb="80">
      <t>クイキ</t>
    </rPh>
    <rPh sb="84" eb="86">
      <t>シセツ</t>
    </rPh>
    <rPh sb="86" eb="88">
      <t>セイビ</t>
    </rPh>
    <rPh sb="89" eb="90">
      <t>レイ</t>
    </rPh>
    <rPh sb="90" eb="91">
      <t>ワ</t>
    </rPh>
    <rPh sb="91" eb="93">
      <t>ガンネン</t>
    </rPh>
    <rPh sb="93" eb="94">
      <t>ド</t>
    </rPh>
    <rPh sb="94" eb="95">
      <t>オヨ</t>
    </rPh>
    <rPh sb="96" eb="97">
      <t>レイ</t>
    </rPh>
    <rPh sb="97" eb="98">
      <t>ワ</t>
    </rPh>
    <rPh sb="99" eb="100">
      <t>ネン</t>
    </rPh>
    <rPh sb="100" eb="101">
      <t>ド</t>
    </rPh>
    <rPh sb="102" eb="104">
      <t>ジッシ</t>
    </rPh>
    <rPh sb="109" eb="112">
      <t>チホウサイ</t>
    </rPh>
    <rPh sb="112" eb="114">
      <t>ショウカン</t>
    </rPh>
    <rPh sb="115" eb="117">
      <t>コンゴ</t>
    </rPh>
    <rPh sb="117" eb="119">
      <t>ハッセイ</t>
    </rPh>
    <rPh sb="124" eb="126">
      <t>ヒリツ</t>
    </rPh>
    <rPh sb="127" eb="129">
      <t>アッカ</t>
    </rPh>
    <rPh sb="130" eb="132">
      <t>ミコ</t>
    </rPh>
    <rPh sb="138" eb="141">
      <t>キギョウサイ</t>
    </rPh>
    <rPh sb="141" eb="143">
      <t>ザンダカ</t>
    </rPh>
    <rPh sb="143" eb="144">
      <t>タイ</t>
    </rPh>
    <rPh sb="144" eb="146">
      <t>キュウスイ</t>
    </rPh>
    <rPh sb="146" eb="148">
      <t>シュウエキ</t>
    </rPh>
    <rPh sb="148" eb="150">
      <t>ヒリツ</t>
    </rPh>
    <rPh sb="152" eb="154">
      <t>キュウスイ</t>
    </rPh>
    <rPh sb="154" eb="156">
      <t>ジンコウ</t>
    </rPh>
    <rPh sb="157" eb="158">
      <t>スク</t>
    </rPh>
    <rPh sb="160" eb="163">
      <t>シヨウリョウ</t>
    </rPh>
    <rPh sb="163" eb="165">
      <t>シュウニュウ</t>
    </rPh>
    <rPh sb="166" eb="167">
      <t>スク</t>
    </rPh>
    <rPh sb="171" eb="172">
      <t>クラ</t>
    </rPh>
    <rPh sb="191" eb="193">
      <t>シセツ</t>
    </rPh>
    <rPh sb="193" eb="195">
      <t>セイビ</t>
    </rPh>
    <rPh sb="196" eb="199">
      <t>キギョウサイ</t>
    </rPh>
    <rPh sb="199" eb="201">
      <t>ザンダカ</t>
    </rPh>
    <rPh sb="205" eb="207">
      <t>トウガイ</t>
    </rPh>
    <rPh sb="207" eb="209">
      <t>ヒリツ</t>
    </rPh>
    <rPh sb="210" eb="212">
      <t>ゾウカ</t>
    </rPh>
    <rPh sb="217" eb="219">
      <t>リョウキン</t>
    </rPh>
    <rPh sb="219" eb="222">
      <t>カイシュウリツ</t>
    </rPh>
    <rPh sb="224" eb="226">
      <t>コンゴ</t>
    </rPh>
    <rPh sb="226" eb="229">
      <t>チホウサイ</t>
    </rPh>
    <rPh sb="229" eb="231">
      <t>ショウカン</t>
    </rPh>
    <rPh sb="232" eb="233">
      <t>ハジ</t>
    </rPh>
    <rPh sb="236" eb="238">
      <t>ヒリツ</t>
    </rPh>
    <rPh sb="239" eb="241">
      <t>アッカ</t>
    </rPh>
    <rPh sb="246" eb="249">
      <t>シヨウリョウ</t>
    </rPh>
    <rPh sb="250" eb="254">
      <t>イッパンカイケイ</t>
    </rPh>
    <rPh sb="254" eb="256">
      <t>クリダ</t>
    </rPh>
    <rPh sb="256" eb="257">
      <t>キン</t>
    </rPh>
    <rPh sb="257" eb="258">
      <t>ナド</t>
    </rPh>
    <rPh sb="259" eb="261">
      <t>シュウニュウ</t>
    </rPh>
    <rPh sb="261" eb="263">
      <t>カクホ</t>
    </rPh>
    <rPh sb="264" eb="265">
      <t>ト</t>
    </rPh>
    <rPh sb="266" eb="267">
      <t>ク</t>
    </rPh>
    <rPh sb="274" eb="278">
      <t>キュウスイゲンカ</t>
    </rPh>
    <rPh sb="280" eb="282">
      <t>ルイジ</t>
    </rPh>
    <rPh sb="282" eb="284">
      <t>ダンタイ</t>
    </rPh>
    <rPh sb="285" eb="286">
      <t>クラ</t>
    </rPh>
    <rPh sb="287" eb="288">
      <t>ヒク</t>
    </rPh>
    <rPh sb="289" eb="290">
      <t>アタイ</t>
    </rPh>
    <rPh sb="291" eb="293">
      <t>ヨクセイ</t>
    </rPh>
    <rPh sb="302" eb="304">
      <t>コンゴ</t>
    </rPh>
    <rPh sb="304" eb="307">
      <t>チホウサイ</t>
    </rPh>
    <rPh sb="307" eb="309">
      <t>ショウカン</t>
    </rPh>
    <rPh sb="310" eb="311">
      <t>ハジ</t>
    </rPh>
    <rPh sb="314" eb="316">
      <t>ゾウカ</t>
    </rPh>
    <rPh sb="323" eb="325">
      <t>シセツ</t>
    </rPh>
    <rPh sb="325" eb="327">
      <t>リヨウ</t>
    </rPh>
    <rPh sb="327" eb="328">
      <t>リツ</t>
    </rPh>
    <rPh sb="389" eb="391">
      <t>テキセイ</t>
    </rPh>
    <rPh sb="392" eb="394">
      <t>シセツ</t>
    </rPh>
    <rPh sb="394" eb="396">
      <t>リヨウ</t>
    </rPh>
    <rPh sb="400" eb="402">
      <t>ケントウ</t>
    </rPh>
    <rPh sb="403" eb="404">
      <t>オコナ</t>
    </rPh>
    <rPh sb="411" eb="414">
      <t>ユウシュウリツ</t>
    </rPh>
    <rPh sb="477" eb="479">
      <t>ヒリツ</t>
    </rPh>
    <rPh sb="480" eb="482">
      <t>イジ</t>
    </rPh>
    <rPh sb="487" eb="488">
      <t>ト</t>
    </rPh>
    <rPh sb="489" eb="490">
      <t>ク</t>
    </rPh>
    <rPh sb="492" eb="493">
      <t>スス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</si>
</sst>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&quot;H&quot;yy"/>
    <numFmt numFmtId="180" formatCode="&quot;R&quot;dd"/>
  </numFmts>
  <fonts count="16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5" borderId="2" xfId="0" applyFill="1" applyBorder="1">
      <alignment vertical="center"/>
    </xf>
    <xf numFmtId="179" fontId="0" fillId="0" borderId="2" xfId="0" applyNumberFormat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3"/>
          <c:y val="0.158069456690285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;&quot;-&quot;">
                  <c:v>1.35</c:v>
                </c:pt>
                <c:pt idx="4" formatCode="#,##0.00;&quot;△&quot;#,##0.00;&quot;-&quot;">
                  <c:v>27.61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7A-4857-859C-E8E6ACDE42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5126128"/>
        <c:axId val="2551265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0.43</c:v>
                </c:pt>
                <c:pt idx="1">
                  <c:v>0.56000000000000005</c:v>
                </c:pt>
                <c:pt idx="2">
                  <c:v>0.31</c:v>
                </c:pt>
                <c:pt idx="3">
                  <c:v>0.42</c:v>
                </c:pt>
                <c:pt idx="4">
                  <c:v>0.61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37A-4857-859C-E8E6ACDE42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5126128"/>
        <c:axId val="255126520"/>
      </c:lineChart>
      <c:dateAx>
        <c:axId val="25512612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55126520"/>
        <c:crosses val="autoZero"/>
        <c:auto val="1"/>
        <c:lblOffset val="100"/>
        <c:baseTimeUnit val="years"/>
      </c:dateAx>
      <c:valAx>
        <c:axId val="2551265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551261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66" l="0.70000000000000062" r="0.70000000000000062" t="0.750000000000013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82.14</c:v>
                </c:pt>
                <c:pt idx="1">
                  <c:v>82.14</c:v>
                </c:pt>
                <c:pt idx="2">
                  <c:v>82.14</c:v>
                </c:pt>
                <c:pt idx="3">
                  <c:v>81.91</c:v>
                </c:pt>
                <c:pt idx="4">
                  <c:v>51.1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E4-47C4-B5D8-3C66093484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5340912"/>
        <c:axId val="255341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59.59</c:v>
                </c:pt>
                <c:pt idx="1">
                  <c:v>61.79</c:v>
                </c:pt>
                <c:pt idx="2">
                  <c:v>59.59</c:v>
                </c:pt>
                <c:pt idx="3">
                  <c:v>58.56</c:v>
                </c:pt>
                <c:pt idx="4">
                  <c:v>49.08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E4-47C4-B5D8-3C66093484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5340912"/>
        <c:axId val="255341304"/>
      </c:lineChart>
      <c:dateAx>
        <c:axId val="2553409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55341304"/>
        <c:crosses val="autoZero"/>
        <c:auto val="1"/>
        <c:lblOffset val="100"/>
        <c:baseTimeUnit val="years"/>
      </c:dateAx>
      <c:valAx>
        <c:axId val="255341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553409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70.25</c:v>
                </c:pt>
                <c:pt idx="1">
                  <c:v>68.959999999999994</c:v>
                </c:pt>
                <c:pt idx="2">
                  <c:v>68.84</c:v>
                </c:pt>
                <c:pt idx="3">
                  <c:v>64.69</c:v>
                </c:pt>
                <c:pt idx="4">
                  <c:v>88.09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3D-4FC3-BF6C-CE4E422079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3992768"/>
        <c:axId val="2539931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74.64</c:v>
                </c:pt>
                <c:pt idx="1">
                  <c:v>74.98</c:v>
                </c:pt>
                <c:pt idx="2">
                  <c:v>74.19</c:v>
                </c:pt>
                <c:pt idx="3">
                  <c:v>73.680000000000007</c:v>
                </c:pt>
                <c:pt idx="4">
                  <c:v>71.27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3D-4FC3-BF6C-CE4E422079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3992768"/>
        <c:axId val="253993160"/>
      </c:lineChart>
      <c:dateAx>
        <c:axId val="25399276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53993160"/>
        <c:crosses val="autoZero"/>
        <c:auto val="1"/>
        <c:lblOffset val="100"/>
        <c:baseTimeUnit val="years"/>
      </c:dateAx>
      <c:valAx>
        <c:axId val="2539931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539927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4"/>
          <c:y val="0.15806945669028538"/>
          <c:w val="0.8602616255212191"/>
          <c:h val="0.56370168884888283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76.13</c:v>
                </c:pt>
                <c:pt idx="1">
                  <c:v>74.31</c:v>
                </c:pt>
                <c:pt idx="2">
                  <c:v>70.89</c:v>
                </c:pt>
                <c:pt idx="3">
                  <c:v>62.01</c:v>
                </c:pt>
                <c:pt idx="4">
                  <c:v>101.56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AC-4CB5-8C8E-87FAC458AD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5127696"/>
        <c:axId val="2551280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77.66</c:v>
                </c:pt>
                <c:pt idx="1">
                  <c:v>74.03</c:v>
                </c:pt>
                <c:pt idx="2">
                  <c:v>73.2</c:v>
                </c:pt>
                <c:pt idx="3">
                  <c:v>73.42</c:v>
                </c:pt>
                <c:pt idx="4">
                  <c:v>73.22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AC-4CB5-8C8E-87FAC458AD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5127696"/>
        <c:axId val="255128088"/>
      </c:lineChart>
      <c:dateAx>
        <c:axId val="25512769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55128088"/>
        <c:crosses val="autoZero"/>
        <c:auto val="1"/>
        <c:lblOffset val="100"/>
        <c:baseTimeUnit val="years"/>
      </c:dateAx>
      <c:valAx>
        <c:axId val="2551280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551276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1" l="0.70000000000000062" r="0.70000000000000062" t="0.750000000000013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E3-4D1C-84E6-5203546F91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5129264"/>
        <c:axId val="255129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CE3-4D1C-84E6-5203546F91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5129264"/>
        <c:axId val="255129656"/>
      </c:lineChart>
      <c:dateAx>
        <c:axId val="2551292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55129656"/>
        <c:crosses val="autoZero"/>
        <c:auto val="1"/>
        <c:lblOffset val="100"/>
        <c:baseTimeUnit val="years"/>
      </c:dateAx>
      <c:valAx>
        <c:axId val="2551296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551292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2"/>
          <c:y val="0.158069456690285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2D-49D4-AE19-6FFED72A3F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3462736"/>
        <c:axId val="253463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B2D-49D4-AE19-6FFED72A3F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3462736"/>
        <c:axId val="253463128"/>
      </c:lineChart>
      <c:dateAx>
        <c:axId val="2534627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53463128"/>
        <c:crosses val="autoZero"/>
        <c:auto val="1"/>
        <c:lblOffset val="100"/>
        <c:baseTimeUnit val="years"/>
      </c:dateAx>
      <c:valAx>
        <c:axId val="253463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534627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23-45BA-A176-9C5045FE73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3565240"/>
        <c:axId val="2535656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023-45BA-A176-9C5045FE73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3565240"/>
        <c:axId val="253565632"/>
      </c:lineChart>
      <c:dateAx>
        <c:axId val="25356524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53565632"/>
        <c:crosses val="autoZero"/>
        <c:auto val="1"/>
        <c:lblOffset val="100"/>
        <c:baseTimeUnit val="years"/>
      </c:dateAx>
      <c:valAx>
        <c:axId val="2535656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535652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DD-42C7-B2B2-DD13454CD4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3566808"/>
        <c:axId val="2535672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ADD-42C7-B2B2-DD13454CD4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3566808"/>
        <c:axId val="253567200"/>
      </c:lineChart>
      <c:dateAx>
        <c:axId val="25356680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53567200"/>
        <c:crosses val="autoZero"/>
        <c:auto val="1"/>
        <c:lblOffset val="100"/>
        <c:baseTimeUnit val="years"/>
      </c:dateAx>
      <c:valAx>
        <c:axId val="2535672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535668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831.69</c:v>
                </c:pt>
                <c:pt idx="1">
                  <c:v>857.11</c:v>
                </c:pt>
                <c:pt idx="2">
                  <c:v>927.38</c:v>
                </c:pt>
                <c:pt idx="3">
                  <c:v>1000.95</c:v>
                </c:pt>
                <c:pt idx="4">
                  <c:v>15959.76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11-44AD-B9AD-1A0FE55465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3568376"/>
        <c:axId val="255338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1281.51</c:v>
                </c:pt>
                <c:pt idx="1">
                  <c:v>1068.53</c:v>
                </c:pt>
                <c:pt idx="2">
                  <c:v>995.48</c:v>
                </c:pt>
                <c:pt idx="3">
                  <c:v>982.31</c:v>
                </c:pt>
                <c:pt idx="4">
                  <c:v>1128.72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11-44AD-B9AD-1A0FE55465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3568376"/>
        <c:axId val="255338560"/>
      </c:lineChart>
      <c:dateAx>
        <c:axId val="2535683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55338560"/>
        <c:crosses val="autoZero"/>
        <c:auto val="1"/>
        <c:lblOffset val="100"/>
        <c:baseTimeUnit val="years"/>
      </c:dateAx>
      <c:valAx>
        <c:axId val="255338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535683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67.61</c:v>
                </c:pt>
                <c:pt idx="1">
                  <c:v>63.3</c:v>
                </c:pt>
                <c:pt idx="2">
                  <c:v>60.3</c:v>
                </c:pt>
                <c:pt idx="3">
                  <c:v>53.17</c:v>
                </c:pt>
                <c:pt idx="4">
                  <c:v>60.09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DC-4C0D-970A-EC84D9A97A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3462344"/>
        <c:axId val="253461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55.02</c:v>
                </c:pt>
                <c:pt idx="1">
                  <c:v>59.33</c:v>
                </c:pt>
                <c:pt idx="2">
                  <c:v>55.46</c:v>
                </c:pt>
                <c:pt idx="3">
                  <c:v>53.77</c:v>
                </c:pt>
                <c:pt idx="4">
                  <c:v>41.84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1DC-4C0D-970A-EC84D9A97A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3462344"/>
        <c:axId val="253461952"/>
      </c:lineChart>
      <c:dateAx>
        <c:axId val="2534623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53461952"/>
        <c:crosses val="autoZero"/>
        <c:auto val="1"/>
        <c:lblOffset val="100"/>
        <c:baseTimeUnit val="years"/>
      </c:dateAx>
      <c:valAx>
        <c:axId val="253461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534623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chemeClr val="bg1">
              <a:lumMod val="65000"/>
            </a:scheme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220.27</c:v>
                </c:pt>
                <c:pt idx="1">
                  <c:v>236.16</c:v>
                </c:pt>
                <c:pt idx="2">
                  <c:v>240.95</c:v>
                </c:pt>
                <c:pt idx="3">
                  <c:v>280.20999999999998</c:v>
                </c:pt>
                <c:pt idx="4">
                  <c:v>332.95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51-435B-8ADD-F5146A0011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3564848"/>
        <c:axId val="2553397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330.62</c:v>
                </c:pt>
                <c:pt idx="1">
                  <c:v>279.67</c:v>
                </c:pt>
                <c:pt idx="2">
                  <c:v>299.77999999999997</c:v>
                </c:pt>
                <c:pt idx="3">
                  <c:v>305.38</c:v>
                </c:pt>
                <c:pt idx="4">
                  <c:v>390.47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651-435B-8ADD-F5146A0011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3564848"/>
        <c:axId val="255339736"/>
      </c:lineChart>
      <c:dateAx>
        <c:axId val="25356484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55339736"/>
        <c:crosses val="autoZero"/>
        <c:auto val="1"/>
        <c:lblOffset val="100"/>
        <c:baseTimeUnit val="years"/>
      </c:dateAx>
      <c:valAx>
        <c:axId val="2553397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535648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7D72534-C3D3-46FA-A84F-F8D71C5CC06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【78.36】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9F9F71-F502-48A9-888E-DDF0B24E9F1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47A666B-97E9-4982-8FAF-1578DF2F751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91A7400-C653-4FDB-9EFC-354BF10106F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【949.15】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E3768B1-D82E-4F96-80F0-F5E6085471D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【71.88】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7EBEB09-6C4B-40F4-9CFF-232EDECA952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AE53A18-466F-4877-9910-905F8B7B2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【288.19】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8BA8BA9-A927-48D0-BA33-39089D1B1D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【55.87】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161B9D7-3DC5-47A4-BC66-ABA06256908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4399EBE-B3A9-4B51-B905-CCA3D56F71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145F531-B156-43F1-A992-19A833FF85F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【0.80】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A53" zoomScaleNormal="100" workbookViewId="0">
      <selection activeCell="BL66" sqref="BL66:BZ82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4" t="s">
        <v>0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</row>
    <row r="3" spans="1:78" ht="9.75" customHeight="1">
      <c r="A3" s="2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</row>
    <row r="4" spans="1:78" ht="9.75" customHeight="1">
      <c r="A4" s="2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5" t="str">
        <f>データ!H6</f>
        <v>鹿児島県　屋久島町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75"/>
      <c r="AE6" s="75"/>
      <c r="AF6" s="75"/>
      <c r="AG6" s="75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72" t="s">
        <v>1</v>
      </c>
      <c r="C7" s="72"/>
      <c r="D7" s="72"/>
      <c r="E7" s="72"/>
      <c r="F7" s="72"/>
      <c r="G7" s="72"/>
      <c r="H7" s="72"/>
      <c r="I7" s="72" t="s">
        <v>2</v>
      </c>
      <c r="J7" s="72"/>
      <c r="K7" s="72"/>
      <c r="L7" s="72"/>
      <c r="M7" s="72"/>
      <c r="N7" s="72"/>
      <c r="O7" s="72"/>
      <c r="P7" s="72" t="s">
        <v>3</v>
      </c>
      <c r="Q7" s="72"/>
      <c r="R7" s="72"/>
      <c r="S7" s="72"/>
      <c r="T7" s="72"/>
      <c r="U7" s="72"/>
      <c r="V7" s="72"/>
      <c r="W7" s="72" t="s">
        <v>4</v>
      </c>
      <c r="X7" s="72"/>
      <c r="Y7" s="72"/>
      <c r="Z7" s="72"/>
      <c r="AA7" s="72"/>
      <c r="AB7" s="72"/>
      <c r="AC7" s="72"/>
      <c r="AD7" s="72" t="s">
        <v>5</v>
      </c>
      <c r="AE7" s="72"/>
      <c r="AF7" s="72"/>
      <c r="AG7" s="72"/>
      <c r="AH7" s="72"/>
      <c r="AI7" s="72"/>
      <c r="AJ7" s="72"/>
      <c r="AK7" s="2"/>
      <c r="AL7" s="72" t="s">
        <v>6</v>
      </c>
      <c r="AM7" s="72"/>
      <c r="AN7" s="72"/>
      <c r="AO7" s="72"/>
      <c r="AP7" s="72"/>
      <c r="AQ7" s="72"/>
      <c r="AR7" s="72"/>
      <c r="AS7" s="72"/>
      <c r="AT7" s="72" t="s">
        <v>7</v>
      </c>
      <c r="AU7" s="72"/>
      <c r="AV7" s="72"/>
      <c r="AW7" s="72"/>
      <c r="AX7" s="72"/>
      <c r="AY7" s="72"/>
      <c r="AZ7" s="72"/>
      <c r="BA7" s="72"/>
      <c r="BB7" s="72" t="s">
        <v>8</v>
      </c>
      <c r="BC7" s="72"/>
      <c r="BD7" s="72"/>
      <c r="BE7" s="72"/>
      <c r="BF7" s="72"/>
      <c r="BG7" s="72"/>
      <c r="BH7" s="72"/>
      <c r="BI7" s="72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3" t="str">
        <f>データ!$I$6</f>
        <v>法非適用</v>
      </c>
      <c r="C8" s="73"/>
      <c r="D8" s="73"/>
      <c r="E8" s="73"/>
      <c r="F8" s="73"/>
      <c r="G8" s="73"/>
      <c r="H8" s="73"/>
      <c r="I8" s="73" t="str">
        <f>データ!$J$6</f>
        <v>水道事業</v>
      </c>
      <c r="J8" s="73"/>
      <c r="K8" s="73"/>
      <c r="L8" s="73"/>
      <c r="M8" s="73"/>
      <c r="N8" s="73"/>
      <c r="O8" s="73"/>
      <c r="P8" s="73" t="str">
        <f>データ!$K$6</f>
        <v>簡易水道事業</v>
      </c>
      <c r="Q8" s="73"/>
      <c r="R8" s="73"/>
      <c r="S8" s="73"/>
      <c r="T8" s="73"/>
      <c r="U8" s="73"/>
      <c r="V8" s="73"/>
      <c r="W8" s="73" t="str">
        <f>データ!$L$6</f>
        <v>D4</v>
      </c>
      <c r="X8" s="73"/>
      <c r="Y8" s="73"/>
      <c r="Z8" s="73"/>
      <c r="AA8" s="73"/>
      <c r="AB8" s="73"/>
      <c r="AC8" s="73"/>
      <c r="AD8" s="73" t="str">
        <f>データ!$M$6</f>
        <v>非設置</v>
      </c>
      <c r="AE8" s="73"/>
      <c r="AF8" s="73"/>
      <c r="AG8" s="73"/>
      <c r="AH8" s="73"/>
      <c r="AI8" s="73"/>
      <c r="AJ8" s="73"/>
      <c r="AK8" s="2"/>
      <c r="AL8" s="67">
        <f>データ!$R$6</f>
        <v>12147</v>
      </c>
      <c r="AM8" s="67"/>
      <c r="AN8" s="67"/>
      <c r="AO8" s="67"/>
      <c r="AP8" s="67"/>
      <c r="AQ8" s="67"/>
      <c r="AR8" s="67"/>
      <c r="AS8" s="67"/>
      <c r="AT8" s="66">
        <f>データ!$S$6</f>
        <v>540.48</v>
      </c>
      <c r="AU8" s="66"/>
      <c r="AV8" s="66"/>
      <c r="AW8" s="66"/>
      <c r="AX8" s="66"/>
      <c r="AY8" s="66"/>
      <c r="AZ8" s="66"/>
      <c r="BA8" s="66"/>
      <c r="BB8" s="66">
        <f>データ!$T$6</f>
        <v>22.47</v>
      </c>
      <c r="BC8" s="66"/>
      <c r="BD8" s="66"/>
      <c r="BE8" s="66"/>
      <c r="BF8" s="66"/>
      <c r="BG8" s="66"/>
      <c r="BH8" s="66"/>
      <c r="BI8" s="66"/>
      <c r="BJ8" s="3"/>
      <c r="BK8" s="3"/>
      <c r="BL8" s="70" t="s">
        <v>10</v>
      </c>
      <c r="BM8" s="71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72" t="s">
        <v>12</v>
      </c>
      <c r="C9" s="72"/>
      <c r="D9" s="72"/>
      <c r="E9" s="72"/>
      <c r="F9" s="72"/>
      <c r="G9" s="72"/>
      <c r="H9" s="72"/>
      <c r="I9" s="72" t="s">
        <v>13</v>
      </c>
      <c r="J9" s="72"/>
      <c r="K9" s="72"/>
      <c r="L9" s="72"/>
      <c r="M9" s="72"/>
      <c r="N9" s="72"/>
      <c r="O9" s="72"/>
      <c r="P9" s="72" t="s">
        <v>14</v>
      </c>
      <c r="Q9" s="72"/>
      <c r="R9" s="72"/>
      <c r="S9" s="72"/>
      <c r="T9" s="72"/>
      <c r="U9" s="72"/>
      <c r="V9" s="72"/>
      <c r="W9" s="72" t="s">
        <v>15</v>
      </c>
      <c r="X9" s="72"/>
      <c r="Y9" s="72"/>
      <c r="Z9" s="72"/>
      <c r="AA9" s="72"/>
      <c r="AB9" s="72"/>
      <c r="AC9" s="72"/>
      <c r="AD9" s="2"/>
      <c r="AE9" s="2"/>
      <c r="AF9" s="2"/>
      <c r="AG9" s="2"/>
      <c r="AH9" s="3"/>
      <c r="AI9" s="2"/>
      <c r="AJ9" s="2"/>
      <c r="AK9" s="2"/>
      <c r="AL9" s="72" t="s">
        <v>16</v>
      </c>
      <c r="AM9" s="72"/>
      <c r="AN9" s="72"/>
      <c r="AO9" s="72"/>
      <c r="AP9" s="72"/>
      <c r="AQ9" s="72"/>
      <c r="AR9" s="72"/>
      <c r="AS9" s="72"/>
      <c r="AT9" s="72" t="s">
        <v>17</v>
      </c>
      <c r="AU9" s="72"/>
      <c r="AV9" s="72"/>
      <c r="AW9" s="72"/>
      <c r="AX9" s="72"/>
      <c r="AY9" s="72"/>
      <c r="AZ9" s="72"/>
      <c r="BA9" s="72"/>
      <c r="BB9" s="72" t="s">
        <v>18</v>
      </c>
      <c r="BC9" s="72"/>
      <c r="BD9" s="72"/>
      <c r="BE9" s="72"/>
      <c r="BF9" s="72"/>
      <c r="BG9" s="72"/>
      <c r="BH9" s="72"/>
      <c r="BI9" s="72"/>
      <c r="BJ9" s="3"/>
      <c r="BK9" s="3"/>
      <c r="BL9" s="64" t="s">
        <v>19</v>
      </c>
      <c r="BM9" s="65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66" t="str">
        <f>データ!$N$6</f>
        <v>-</v>
      </c>
      <c r="C10" s="66"/>
      <c r="D10" s="66"/>
      <c r="E10" s="66"/>
      <c r="F10" s="66"/>
      <c r="G10" s="66"/>
      <c r="H10" s="66"/>
      <c r="I10" s="66" t="str">
        <f>データ!$O$6</f>
        <v>該当数値なし</v>
      </c>
      <c r="J10" s="66"/>
      <c r="K10" s="66"/>
      <c r="L10" s="66"/>
      <c r="M10" s="66"/>
      <c r="N10" s="66"/>
      <c r="O10" s="66"/>
      <c r="P10" s="66">
        <f>データ!$P$6</f>
        <v>100</v>
      </c>
      <c r="Q10" s="66"/>
      <c r="R10" s="66"/>
      <c r="S10" s="66"/>
      <c r="T10" s="66"/>
      <c r="U10" s="66"/>
      <c r="V10" s="66"/>
      <c r="W10" s="67">
        <f>データ!$Q$6</f>
        <v>3025</v>
      </c>
      <c r="X10" s="67"/>
      <c r="Y10" s="67"/>
      <c r="Z10" s="67"/>
      <c r="AA10" s="67"/>
      <c r="AB10" s="67"/>
      <c r="AC10" s="67"/>
      <c r="AD10" s="2"/>
      <c r="AE10" s="2"/>
      <c r="AF10" s="2"/>
      <c r="AG10" s="2"/>
      <c r="AH10" s="2"/>
      <c r="AI10" s="2"/>
      <c r="AJ10" s="2"/>
      <c r="AK10" s="2"/>
      <c r="AL10" s="67">
        <f>データ!$U$6</f>
        <v>94</v>
      </c>
      <c r="AM10" s="67"/>
      <c r="AN10" s="67"/>
      <c r="AO10" s="67"/>
      <c r="AP10" s="67"/>
      <c r="AQ10" s="67"/>
      <c r="AR10" s="67"/>
      <c r="AS10" s="67"/>
      <c r="AT10" s="66">
        <f>データ!$V$6</f>
        <v>0.22</v>
      </c>
      <c r="AU10" s="66"/>
      <c r="AV10" s="66"/>
      <c r="AW10" s="66"/>
      <c r="AX10" s="66"/>
      <c r="AY10" s="66"/>
      <c r="AZ10" s="66"/>
      <c r="BA10" s="66"/>
      <c r="BB10" s="66">
        <f>データ!$W$6</f>
        <v>427.27</v>
      </c>
      <c r="BC10" s="66"/>
      <c r="BD10" s="66"/>
      <c r="BE10" s="66"/>
      <c r="BF10" s="66"/>
      <c r="BG10" s="66"/>
      <c r="BH10" s="66"/>
      <c r="BI10" s="66"/>
      <c r="BJ10" s="2"/>
      <c r="BK10" s="2"/>
      <c r="BL10" s="68" t="s">
        <v>21</v>
      </c>
      <c r="BM10" s="69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4" t="s">
        <v>25</v>
      </c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6"/>
    </row>
    <row r="15" spans="1:78" ht="13.5" customHeight="1">
      <c r="A15" s="2"/>
      <c r="B15" s="61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3"/>
      <c r="BK15" s="2"/>
      <c r="BL15" s="47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9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0" t="s">
        <v>118</v>
      </c>
      <c r="BM16" s="51"/>
      <c r="BN16" s="51"/>
      <c r="BO16" s="51"/>
      <c r="BP16" s="51"/>
      <c r="BQ16" s="51"/>
      <c r="BR16" s="51"/>
      <c r="BS16" s="51"/>
      <c r="BT16" s="51"/>
      <c r="BU16" s="51"/>
      <c r="BV16" s="51"/>
      <c r="BW16" s="51"/>
      <c r="BX16" s="51"/>
      <c r="BY16" s="51"/>
      <c r="BZ16" s="52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0"/>
      <c r="BM17" s="51"/>
      <c r="BN17" s="51"/>
      <c r="BO17" s="51"/>
      <c r="BP17" s="51"/>
      <c r="BQ17" s="51"/>
      <c r="BR17" s="51"/>
      <c r="BS17" s="51"/>
      <c r="BT17" s="51"/>
      <c r="BU17" s="51"/>
      <c r="BV17" s="51"/>
      <c r="BW17" s="51"/>
      <c r="BX17" s="51"/>
      <c r="BY17" s="51"/>
      <c r="BZ17" s="52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0"/>
      <c r="BM18" s="51"/>
      <c r="BN18" s="51"/>
      <c r="BO18" s="51"/>
      <c r="BP18" s="51"/>
      <c r="BQ18" s="51"/>
      <c r="BR18" s="51"/>
      <c r="BS18" s="51"/>
      <c r="BT18" s="51"/>
      <c r="BU18" s="51"/>
      <c r="BV18" s="51"/>
      <c r="BW18" s="51"/>
      <c r="BX18" s="51"/>
      <c r="BY18" s="51"/>
      <c r="BZ18" s="52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0"/>
      <c r="BM19" s="51"/>
      <c r="BN19" s="51"/>
      <c r="BO19" s="51"/>
      <c r="BP19" s="51"/>
      <c r="BQ19" s="51"/>
      <c r="BR19" s="51"/>
      <c r="BS19" s="51"/>
      <c r="BT19" s="51"/>
      <c r="BU19" s="51"/>
      <c r="BV19" s="51"/>
      <c r="BW19" s="51"/>
      <c r="BX19" s="51"/>
      <c r="BY19" s="51"/>
      <c r="BZ19" s="52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0"/>
      <c r="BM20" s="51"/>
      <c r="BN20" s="51"/>
      <c r="BO20" s="51"/>
      <c r="BP20" s="51"/>
      <c r="BQ20" s="51"/>
      <c r="BR20" s="51"/>
      <c r="BS20" s="51"/>
      <c r="BT20" s="51"/>
      <c r="BU20" s="51"/>
      <c r="BV20" s="51"/>
      <c r="BW20" s="51"/>
      <c r="BX20" s="51"/>
      <c r="BY20" s="51"/>
      <c r="BZ20" s="52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0"/>
      <c r="BM21" s="51"/>
      <c r="BN21" s="51"/>
      <c r="BO21" s="51"/>
      <c r="BP21" s="51"/>
      <c r="BQ21" s="51"/>
      <c r="BR21" s="51"/>
      <c r="BS21" s="51"/>
      <c r="BT21" s="51"/>
      <c r="BU21" s="51"/>
      <c r="BV21" s="51"/>
      <c r="BW21" s="51"/>
      <c r="BX21" s="51"/>
      <c r="BY21" s="51"/>
      <c r="BZ21" s="52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0"/>
      <c r="BM22" s="51"/>
      <c r="BN22" s="51"/>
      <c r="BO22" s="51"/>
      <c r="BP22" s="51"/>
      <c r="BQ22" s="51"/>
      <c r="BR22" s="51"/>
      <c r="BS22" s="51"/>
      <c r="BT22" s="51"/>
      <c r="BU22" s="51"/>
      <c r="BV22" s="51"/>
      <c r="BW22" s="51"/>
      <c r="BX22" s="51"/>
      <c r="BY22" s="51"/>
      <c r="BZ22" s="52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0"/>
      <c r="BM23" s="51"/>
      <c r="BN23" s="51"/>
      <c r="BO23" s="51"/>
      <c r="BP23" s="51"/>
      <c r="BQ23" s="51"/>
      <c r="BR23" s="51"/>
      <c r="BS23" s="51"/>
      <c r="BT23" s="51"/>
      <c r="BU23" s="51"/>
      <c r="BV23" s="51"/>
      <c r="BW23" s="51"/>
      <c r="BX23" s="51"/>
      <c r="BY23" s="51"/>
      <c r="BZ23" s="52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0"/>
      <c r="BM24" s="51"/>
      <c r="BN24" s="51"/>
      <c r="BO24" s="51"/>
      <c r="BP24" s="51"/>
      <c r="BQ24" s="51"/>
      <c r="BR24" s="51"/>
      <c r="BS24" s="51"/>
      <c r="BT24" s="51"/>
      <c r="BU24" s="51"/>
      <c r="BV24" s="51"/>
      <c r="BW24" s="51"/>
      <c r="BX24" s="51"/>
      <c r="BY24" s="51"/>
      <c r="BZ24" s="52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0"/>
      <c r="BM25" s="51"/>
      <c r="BN25" s="51"/>
      <c r="BO25" s="51"/>
      <c r="BP25" s="51"/>
      <c r="BQ25" s="51"/>
      <c r="BR25" s="51"/>
      <c r="BS25" s="51"/>
      <c r="BT25" s="51"/>
      <c r="BU25" s="51"/>
      <c r="BV25" s="51"/>
      <c r="BW25" s="51"/>
      <c r="BX25" s="51"/>
      <c r="BY25" s="51"/>
      <c r="BZ25" s="52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0"/>
      <c r="BM26" s="51"/>
      <c r="BN26" s="51"/>
      <c r="BO26" s="51"/>
      <c r="BP26" s="51"/>
      <c r="BQ26" s="51"/>
      <c r="BR26" s="51"/>
      <c r="BS26" s="51"/>
      <c r="BT26" s="51"/>
      <c r="BU26" s="51"/>
      <c r="BV26" s="51"/>
      <c r="BW26" s="51"/>
      <c r="BX26" s="51"/>
      <c r="BY26" s="51"/>
      <c r="BZ26" s="52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0"/>
      <c r="BM27" s="51"/>
      <c r="BN27" s="51"/>
      <c r="BO27" s="51"/>
      <c r="BP27" s="51"/>
      <c r="BQ27" s="51"/>
      <c r="BR27" s="51"/>
      <c r="BS27" s="51"/>
      <c r="BT27" s="51"/>
      <c r="BU27" s="51"/>
      <c r="BV27" s="51"/>
      <c r="BW27" s="51"/>
      <c r="BX27" s="51"/>
      <c r="BY27" s="51"/>
      <c r="BZ27" s="52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0"/>
      <c r="BM28" s="51"/>
      <c r="BN28" s="51"/>
      <c r="BO28" s="51"/>
      <c r="BP28" s="51"/>
      <c r="BQ28" s="51"/>
      <c r="BR28" s="51"/>
      <c r="BS28" s="51"/>
      <c r="BT28" s="51"/>
      <c r="BU28" s="51"/>
      <c r="BV28" s="51"/>
      <c r="BW28" s="51"/>
      <c r="BX28" s="51"/>
      <c r="BY28" s="51"/>
      <c r="BZ28" s="52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0"/>
      <c r="BM29" s="51"/>
      <c r="BN29" s="51"/>
      <c r="BO29" s="51"/>
      <c r="BP29" s="51"/>
      <c r="BQ29" s="51"/>
      <c r="BR29" s="51"/>
      <c r="BS29" s="51"/>
      <c r="BT29" s="51"/>
      <c r="BU29" s="51"/>
      <c r="BV29" s="51"/>
      <c r="BW29" s="51"/>
      <c r="BX29" s="51"/>
      <c r="BY29" s="51"/>
      <c r="BZ29" s="52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0"/>
      <c r="BM30" s="51"/>
      <c r="BN30" s="51"/>
      <c r="BO30" s="51"/>
      <c r="BP30" s="51"/>
      <c r="BQ30" s="51"/>
      <c r="BR30" s="51"/>
      <c r="BS30" s="51"/>
      <c r="BT30" s="51"/>
      <c r="BU30" s="51"/>
      <c r="BV30" s="51"/>
      <c r="BW30" s="51"/>
      <c r="BX30" s="51"/>
      <c r="BY30" s="51"/>
      <c r="BZ30" s="52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0"/>
      <c r="BM31" s="51"/>
      <c r="BN31" s="51"/>
      <c r="BO31" s="51"/>
      <c r="BP31" s="51"/>
      <c r="BQ31" s="51"/>
      <c r="BR31" s="51"/>
      <c r="BS31" s="51"/>
      <c r="BT31" s="51"/>
      <c r="BU31" s="51"/>
      <c r="BV31" s="51"/>
      <c r="BW31" s="51"/>
      <c r="BX31" s="51"/>
      <c r="BY31" s="51"/>
      <c r="BZ31" s="52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0"/>
      <c r="BM32" s="51"/>
      <c r="BN32" s="51"/>
      <c r="BO32" s="51"/>
      <c r="BP32" s="51"/>
      <c r="BQ32" s="51"/>
      <c r="BR32" s="51"/>
      <c r="BS32" s="51"/>
      <c r="BT32" s="51"/>
      <c r="BU32" s="51"/>
      <c r="BV32" s="51"/>
      <c r="BW32" s="51"/>
      <c r="BX32" s="51"/>
      <c r="BY32" s="51"/>
      <c r="BZ32" s="52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0"/>
      <c r="BM33" s="51"/>
      <c r="BN33" s="51"/>
      <c r="BO33" s="51"/>
      <c r="BP33" s="51"/>
      <c r="BQ33" s="51"/>
      <c r="BR33" s="51"/>
      <c r="BS33" s="51"/>
      <c r="BT33" s="51"/>
      <c r="BU33" s="51"/>
      <c r="BV33" s="51"/>
      <c r="BW33" s="51"/>
      <c r="BX33" s="51"/>
      <c r="BY33" s="51"/>
      <c r="BZ33" s="52"/>
    </row>
    <row r="34" spans="1:78" ht="13.5" customHeight="1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50"/>
      <c r="BM34" s="51"/>
      <c r="BN34" s="51"/>
      <c r="BO34" s="51"/>
      <c r="BP34" s="51"/>
      <c r="BQ34" s="51"/>
      <c r="BR34" s="51"/>
      <c r="BS34" s="51"/>
      <c r="BT34" s="51"/>
      <c r="BU34" s="51"/>
      <c r="BV34" s="51"/>
      <c r="BW34" s="51"/>
      <c r="BX34" s="51"/>
      <c r="BY34" s="51"/>
      <c r="BZ34" s="52"/>
    </row>
    <row r="35" spans="1:78" ht="13.5" customHeight="1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50"/>
      <c r="BM35" s="51"/>
      <c r="BN35" s="51"/>
      <c r="BO35" s="51"/>
      <c r="BP35" s="51"/>
      <c r="BQ35" s="51"/>
      <c r="BR35" s="51"/>
      <c r="BS35" s="51"/>
      <c r="BT35" s="51"/>
      <c r="BU35" s="51"/>
      <c r="BV35" s="51"/>
      <c r="BW35" s="51"/>
      <c r="BX35" s="51"/>
      <c r="BY35" s="51"/>
      <c r="BZ35" s="52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0"/>
      <c r="BM36" s="51"/>
      <c r="BN36" s="51"/>
      <c r="BO36" s="51"/>
      <c r="BP36" s="51"/>
      <c r="BQ36" s="51"/>
      <c r="BR36" s="51"/>
      <c r="BS36" s="51"/>
      <c r="BT36" s="51"/>
      <c r="BU36" s="51"/>
      <c r="BV36" s="51"/>
      <c r="BW36" s="51"/>
      <c r="BX36" s="51"/>
      <c r="BY36" s="51"/>
      <c r="BZ36" s="52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0"/>
      <c r="BM37" s="51"/>
      <c r="BN37" s="51"/>
      <c r="BO37" s="51"/>
      <c r="BP37" s="51"/>
      <c r="BQ37" s="51"/>
      <c r="BR37" s="51"/>
      <c r="BS37" s="51"/>
      <c r="BT37" s="51"/>
      <c r="BU37" s="51"/>
      <c r="BV37" s="51"/>
      <c r="BW37" s="51"/>
      <c r="BX37" s="51"/>
      <c r="BY37" s="51"/>
      <c r="BZ37" s="52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0"/>
      <c r="BM38" s="51"/>
      <c r="BN38" s="51"/>
      <c r="BO38" s="51"/>
      <c r="BP38" s="51"/>
      <c r="BQ38" s="51"/>
      <c r="BR38" s="51"/>
      <c r="BS38" s="51"/>
      <c r="BT38" s="51"/>
      <c r="BU38" s="51"/>
      <c r="BV38" s="51"/>
      <c r="BW38" s="51"/>
      <c r="BX38" s="51"/>
      <c r="BY38" s="51"/>
      <c r="BZ38" s="52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0"/>
      <c r="BM39" s="51"/>
      <c r="BN39" s="51"/>
      <c r="BO39" s="51"/>
      <c r="BP39" s="51"/>
      <c r="BQ39" s="51"/>
      <c r="BR39" s="51"/>
      <c r="BS39" s="51"/>
      <c r="BT39" s="51"/>
      <c r="BU39" s="51"/>
      <c r="BV39" s="51"/>
      <c r="BW39" s="51"/>
      <c r="BX39" s="51"/>
      <c r="BY39" s="51"/>
      <c r="BZ39" s="52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0"/>
      <c r="BM40" s="51"/>
      <c r="BN40" s="51"/>
      <c r="BO40" s="51"/>
      <c r="BP40" s="51"/>
      <c r="BQ40" s="51"/>
      <c r="BR40" s="51"/>
      <c r="BS40" s="51"/>
      <c r="BT40" s="51"/>
      <c r="BU40" s="51"/>
      <c r="BV40" s="51"/>
      <c r="BW40" s="51"/>
      <c r="BX40" s="51"/>
      <c r="BY40" s="51"/>
      <c r="BZ40" s="52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0"/>
      <c r="BM41" s="51"/>
      <c r="BN41" s="51"/>
      <c r="BO41" s="51"/>
      <c r="BP41" s="51"/>
      <c r="BQ41" s="51"/>
      <c r="BR41" s="51"/>
      <c r="BS41" s="51"/>
      <c r="BT41" s="51"/>
      <c r="BU41" s="51"/>
      <c r="BV41" s="51"/>
      <c r="BW41" s="51"/>
      <c r="BX41" s="51"/>
      <c r="BY41" s="51"/>
      <c r="BZ41" s="52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0"/>
      <c r="BM42" s="51"/>
      <c r="BN42" s="51"/>
      <c r="BO42" s="51"/>
      <c r="BP42" s="51"/>
      <c r="BQ42" s="51"/>
      <c r="BR42" s="51"/>
      <c r="BS42" s="51"/>
      <c r="BT42" s="51"/>
      <c r="BU42" s="51"/>
      <c r="BV42" s="51"/>
      <c r="BW42" s="51"/>
      <c r="BX42" s="51"/>
      <c r="BY42" s="51"/>
      <c r="BZ42" s="52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0"/>
      <c r="BM43" s="51"/>
      <c r="BN43" s="51"/>
      <c r="BO43" s="51"/>
      <c r="BP43" s="51"/>
      <c r="BQ43" s="51"/>
      <c r="BR43" s="51"/>
      <c r="BS43" s="51"/>
      <c r="BT43" s="51"/>
      <c r="BU43" s="51"/>
      <c r="BV43" s="51"/>
      <c r="BW43" s="51"/>
      <c r="BX43" s="51"/>
      <c r="BY43" s="51"/>
      <c r="BZ43" s="52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3"/>
      <c r="BM44" s="54"/>
      <c r="BN44" s="54"/>
      <c r="BO44" s="54"/>
      <c r="BP44" s="54"/>
      <c r="BQ44" s="54"/>
      <c r="BR44" s="54"/>
      <c r="BS44" s="54"/>
      <c r="BT44" s="54"/>
      <c r="BU44" s="54"/>
      <c r="BV44" s="54"/>
      <c r="BW44" s="54"/>
      <c r="BX44" s="54"/>
      <c r="BY44" s="54"/>
      <c r="BZ44" s="55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4" t="s">
        <v>26</v>
      </c>
      <c r="BM45" s="45"/>
      <c r="BN45" s="45"/>
      <c r="BO45" s="45"/>
      <c r="BP45" s="45"/>
      <c r="BQ45" s="45"/>
      <c r="BR45" s="45"/>
      <c r="BS45" s="45"/>
      <c r="BT45" s="45"/>
      <c r="BU45" s="45"/>
      <c r="BV45" s="45"/>
      <c r="BW45" s="45"/>
      <c r="BX45" s="45"/>
      <c r="BY45" s="45"/>
      <c r="BZ45" s="46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7"/>
      <c r="BM46" s="48"/>
      <c r="BN46" s="48"/>
      <c r="BO46" s="48"/>
      <c r="BP46" s="48"/>
      <c r="BQ46" s="48"/>
      <c r="BR46" s="48"/>
      <c r="BS46" s="48"/>
      <c r="BT46" s="48"/>
      <c r="BU46" s="48"/>
      <c r="BV46" s="48"/>
      <c r="BW46" s="48"/>
      <c r="BX46" s="48"/>
      <c r="BY46" s="48"/>
      <c r="BZ46" s="49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0" t="s">
        <v>116</v>
      </c>
      <c r="BM47" s="51"/>
      <c r="BN47" s="51"/>
      <c r="BO47" s="51"/>
      <c r="BP47" s="51"/>
      <c r="BQ47" s="51"/>
      <c r="BR47" s="51"/>
      <c r="BS47" s="51"/>
      <c r="BT47" s="51"/>
      <c r="BU47" s="51"/>
      <c r="BV47" s="51"/>
      <c r="BW47" s="51"/>
      <c r="BX47" s="51"/>
      <c r="BY47" s="51"/>
      <c r="BZ47" s="52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0"/>
      <c r="BM48" s="51"/>
      <c r="BN48" s="51"/>
      <c r="BO48" s="51"/>
      <c r="BP48" s="51"/>
      <c r="BQ48" s="51"/>
      <c r="BR48" s="51"/>
      <c r="BS48" s="51"/>
      <c r="BT48" s="51"/>
      <c r="BU48" s="51"/>
      <c r="BV48" s="51"/>
      <c r="BW48" s="51"/>
      <c r="BX48" s="51"/>
      <c r="BY48" s="51"/>
      <c r="BZ48" s="52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0"/>
      <c r="BM49" s="51"/>
      <c r="BN49" s="51"/>
      <c r="BO49" s="51"/>
      <c r="BP49" s="51"/>
      <c r="BQ49" s="51"/>
      <c r="BR49" s="51"/>
      <c r="BS49" s="51"/>
      <c r="BT49" s="51"/>
      <c r="BU49" s="51"/>
      <c r="BV49" s="51"/>
      <c r="BW49" s="51"/>
      <c r="BX49" s="51"/>
      <c r="BY49" s="51"/>
      <c r="BZ49" s="52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0"/>
      <c r="BM50" s="51"/>
      <c r="BN50" s="51"/>
      <c r="BO50" s="51"/>
      <c r="BP50" s="51"/>
      <c r="BQ50" s="51"/>
      <c r="BR50" s="51"/>
      <c r="BS50" s="51"/>
      <c r="BT50" s="51"/>
      <c r="BU50" s="51"/>
      <c r="BV50" s="51"/>
      <c r="BW50" s="51"/>
      <c r="BX50" s="51"/>
      <c r="BY50" s="51"/>
      <c r="BZ50" s="52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0"/>
      <c r="BM51" s="51"/>
      <c r="BN51" s="51"/>
      <c r="BO51" s="51"/>
      <c r="BP51" s="51"/>
      <c r="BQ51" s="51"/>
      <c r="BR51" s="51"/>
      <c r="BS51" s="51"/>
      <c r="BT51" s="51"/>
      <c r="BU51" s="51"/>
      <c r="BV51" s="51"/>
      <c r="BW51" s="51"/>
      <c r="BX51" s="51"/>
      <c r="BY51" s="51"/>
      <c r="BZ51" s="52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0"/>
      <c r="BM52" s="51"/>
      <c r="BN52" s="51"/>
      <c r="BO52" s="51"/>
      <c r="BP52" s="51"/>
      <c r="BQ52" s="51"/>
      <c r="BR52" s="51"/>
      <c r="BS52" s="51"/>
      <c r="BT52" s="51"/>
      <c r="BU52" s="51"/>
      <c r="BV52" s="51"/>
      <c r="BW52" s="51"/>
      <c r="BX52" s="51"/>
      <c r="BY52" s="51"/>
      <c r="BZ52" s="52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0"/>
      <c r="BM53" s="51"/>
      <c r="BN53" s="51"/>
      <c r="BO53" s="51"/>
      <c r="BP53" s="51"/>
      <c r="BQ53" s="51"/>
      <c r="BR53" s="51"/>
      <c r="BS53" s="51"/>
      <c r="BT53" s="51"/>
      <c r="BU53" s="51"/>
      <c r="BV53" s="51"/>
      <c r="BW53" s="51"/>
      <c r="BX53" s="51"/>
      <c r="BY53" s="51"/>
      <c r="BZ53" s="52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0"/>
      <c r="BM54" s="51"/>
      <c r="BN54" s="51"/>
      <c r="BO54" s="51"/>
      <c r="BP54" s="51"/>
      <c r="BQ54" s="51"/>
      <c r="BR54" s="51"/>
      <c r="BS54" s="51"/>
      <c r="BT54" s="51"/>
      <c r="BU54" s="51"/>
      <c r="BV54" s="51"/>
      <c r="BW54" s="51"/>
      <c r="BX54" s="51"/>
      <c r="BY54" s="51"/>
      <c r="BZ54" s="52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0"/>
      <c r="BM55" s="51"/>
      <c r="BN55" s="51"/>
      <c r="BO55" s="51"/>
      <c r="BP55" s="51"/>
      <c r="BQ55" s="51"/>
      <c r="BR55" s="51"/>
      <c r="BS55" s="51"/>
      <c r="BT55" s="51"/>
      <c r="BU55" s="51"/>
      <c r="BV55" s="51"/>
      <c r="BW55" s="51"/>
      <c r="BX55" s="51"/>
      <c r="BY55" s="51"/>
      <c r="BZ55" s="52"/>
    </row>
    <row r="56" spans="1:78" ht="13.5" customHeight="1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0"/>
      <c r="BM56" s="51"/>
      <c r="BN56" s="51"/>
      <c r="BO56" s="51"/>
      <c r="BP56" s="51"/>
      <c r="BQ56" s="51"/>
      <c r="BR56" s="51"/>
      <c r="BS56" s="51"/>
      <c r="BT56" s="51"/>
      <c r="BU56" s="51"/>
      <c r="BV56" s="51"/>
      <c r="BW56" s="51"/>
      <c r="BX56" s="51"/>
      <c r="BY56" s="51"/>
      <c r="BZ56" s="52"/>
    </row>
    <row r="57" spans="1:78" ht="13.5" customHeight="1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0"/>
      <c r="BM57" s="51"/>
      <c r="BN57" s="51"/>
      <c r="BO57" s="51"/>
      <c r="BP57" s="51"/>
      <c r="BQ57" s="51"/>
      <c r="BR57" s="51"/>
      <c r="BS57" s="51"/>
      <c r="BT57" s="51"/>
      <c r="BU57" s="51"/>
      <c r="BV57" s="51"/>
      <c r="BW57" s="51"/>
      <c r="BX57" s="51"/>
      <c r="BY57" s="51"/>
      <c r="BZ57" s="52"/>
    </row>
    <row r="58" spans="1:78" ht="13.5" customHeight="1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0"/>
      <c r="BM58" s="51"/>
      <c r="BN58" s="51"/>
      <c r="BO58" s="51"/>
      <c r="BP58" s="51"/>
      <c r="BQ58" s="51"/>
      <c r="BR58" s="51"/>
      <c r="BS58" s="51"/>
      <c r="BT58" s="51"/>
      <c r="BU58" s="51"/>
      <c r="BV58" s="51"/>
      <c r="BW58" s="51"/>
      <c r="BX58" s="51"/>
      <c r="BY58" s="51"/>
      <c r="BZ58" s="52"/>
    </row>
    <row r="59" spans="1:78" ht="13.5" customHeight="1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0"/>
      <c r="BM59" s="51"/>
      <c r="BN59" s="51"/>
      <c r="BO59" s="51"/>
      <c r="BP59" s="51"/>
      <c r="BQ59" s="51"/>
      <c r="BR59" s="51"/>
      <c r="BS59" s="51"/>
      <c r="BT59" s="51"/>
      <c r="BU59" s="51"/>
      <c r="BV59" s="51"/>
      <c r="BW59" s="51"/>
      <c r="BX59" s="51"/>
      <c r="BY59" s="51"/>
      <c r="BZ59" s="52"/>
    </row>
    <row r="60" spans="1:78" ht="13.5" customHeight="1">
      <c r="A60" s="2"/>
      <c r="B60" s="61" t="s">
        <v>27</v>
      </c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3"/>
      <c r="BK60" s="2"/>
      <c r="BL60" s="50"/>
      <c r="BM60" s="51"/>
      <c r="BN60" s="51"/>
      <c r="BO60" s="51"/>
      <c r="BP60" s="51"/>
      <c r="BQ60" s="51"/>
      <c r="BR60" s="51"/>
      <c r="BS60" s="51"/>
      <c r="BT60" s="51"/>
      <c r="BU60" s="51"/>
      <c r="BV60" s="51"/>
      <c r="BW60" s="51"/>
      <c r="BX60" s="51"/>
      <c r="BY60" s="51"/>
      <c r="BZ60" s="52"/>
    </row>
    <row r="61" spans="1:78" ht="13.5" customHeight="1">
      <c r="A61" s="2"/>
      <c r="B61" s="61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3"/>
      <c r="BK61" s="2"/>
      <c r="BL61" s="50"/>
      <c r="BM61" s="51"/>
      <c r="BN61" s="51"/>
      <c r="BO61" s="51"/>
      <c r="BP61" s="51"/>
      <c r="BQ61" s="51"/>
      <c r="BR61" s="51"/>
      <c r="BS61" s="51"/>
      <c r="BT61" s="51"/>
      <c r="BU61" s="51"/>
      <c r="BV61" s="51"/>
      <c r="BW61" s="51"/>
      <c r="BX61" s="51"/>
      <c r="BY61" s="51"/>
      <c r="BZ61" s="52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0"/>
      <c r="BM62" s="51"/>
      <c r="BN62" s="51"/>
      <c r="BO62" s="51"/>
      <c r="BP62" s="51"/>
      <c r="BQ62" s="51"/>
      <c r="BR62" s="51"/>
      <c r="BS62" s="51"/>
      <c r="BT62" s="51"/>
      <c r="BU62" s="51"/>
      <c r="BV62" s="51"/>
      <c r="BW62" s="51"/>
      <c r="BX62" s="51"/>
      <c r="BY62" s="51"/>
      <c r="BZ62" s="52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3"/>
      <c r="BM63" s="54"/>
      <c r="BN63" s="54"/>
      <c r="BO63" s="54"/>
      <c r="BP63" s="54"/>
      <c r="BQ63" s="54"/>
      <c r="BR63" s="54"/>
      <c r="BS63" s="54"/>
      <c r="BT63" s="54"/>
      <c r="BU63" s="54"/>
      <c r="BV63" s="54"/>
      <c r="BW63" s="54"/>
      <c r="BX63" s="54"/>
      <c r="BY63" s="54"/>
      <c r="BZ63" s="55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4" t="s">
        <v>28</v>
      </c>
      <c r="BM64" s="45"/>
      <c r="BN64" s="45"/>
      <c r="BO64" s="45"/>
      <c r="BP64" s="45"/>
      <c r="BQ64" s="45"/>
      <c r="BR64" s="45"/>
      <c r="BS64" s="45"/>
      <c r="BT64" s="45"/>
      <c r="BU64" s="45"/>
      <c r="BV64" s="45"/>
      <c r="BW64" s="45"/>
      <c r="BX64" s="45"/>
      <c r="BY64" s="45"/>
      <c r="BZ64" s="46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7"/>
      <c r="BM65" s="48"/>
      <c r="BN65" s="48"/>
      <c r="BO65" s="48"/>
      <c r="BP65" s="48"/>
      <c r="BQ65" s="48"/>
      <c r="BR65" s="48"/>
      <c r="BS65" s="48"/>
      <c r="BT65" s="48"/>
      <c r="BU65" s="48"/>
      <c r="BV65" s="48"/>
      <c r="BW65" s="48"/>
      <c r="BX65" s="48"/>
      <c r="BY65" s="48"/>
      <c r="BZ65" s="49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0" t="s">
        <v>117</v>
      </c>
      <c r="BM66" s="51"/>
      <c r="BN66" s="51"/>
      <c r="BO66" s="51"/>
      <c r="BP66" s="51"/>
      <c r="BQ66" s="51"/>
      <c r="BR66" s="51"/>
      <c r="BS66" s="51"/>
      <c r="BT66" s="51"/>
      <c r="BU66" s="51"/>
      <c r="BV66" s="51"/>
      <c r="BW66" s="51"/>
      <c r="BX66" s="51"/>
      <c r="BY66" s="51"/>
      <c r="BZ66" s="52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0"/>
      <c r="BM67" s="51"/>
      <c r="BN67" s="51"/>
      <c r="BO67" s="51"/>
      <c r="BP67" s="51"/>
      <c r="BQ67" s="51"/>
      <c r="BR67" s="51"/>
      <c r="BS67" s="51"/>
      <c r="BT67" s="51"/>
      <c r="BU67" s="51"/>
      <c r="BV67" s="51"/>
      <c r="BW67" s="51"/>
      <c r="BX67" s="51"/>
      <c r="BY67" s="51"/>
      <c r="BZ67" s="52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0"/>
      <c r="BM68" s="51"/>
      <c r="BN68" s="51"/>
      <c r="BO68" s="51"/>
      <c r="BP68" s="51"/>
      <c r="BQ68" s="51"/>
      <c r="BR68" s="51"/>
      <c r="BS68" s="51"/>
      <c r="BT68" s="51"/>
      <c r="BU68" s="51"/>
      <c r="BV68" s="51"/>
      <c r="BW68" s="51"/>
      <c r="BX68" s="51"/>
      <c r="BY68" s="51"/>
      <c r="BZ68" s="52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0"/>
      <c r="BM69" s="51"/>
      <c r="BN69" s="51"/>
      <c r="BO69" s="51"/>
      <c r="BP69" s="51"/>
      <c r="BQ69" s="51"/>
      <c r="BR69" s="51"/>
      <c r="BS69" s="51"/>
      <c r="BT69" s="51"/>
      <c r="BU69" s="51"/>
      <c r="BV69" s="51"/>
      <c r="BW69" s="51"/>
      <c r="BX69" s="51"/>
      <c r="BY69" s="51"/>
      <c r="BZ69" s="52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0"/>
      <c r="BM70" s="51"/>
      <c r="BN70" s="51"/>
      <c r="BO70" s="51"/>
      <c r="BP70" s="51"/>
      <c r="BQ70" s="51"/>
      <c r="BR70" s="51"/>
      <c r="BS70" s="51"/>
      <c r="BT70" s="51"/>
      <c r="BU70" s="51"/>
      <c r="BV70" s="51"/>
      <c r="BW70" s="51"/>
      <c r="BX70" s="51"/>
      <c r="BY70" s="51"/>
      <c r="BZ70" s="52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0"/>
      <c r="BM71" s="51"/>
      <c r="BN71" s="51"/>
      <c r="BO71" s="51"/>
      <c r="BP71" s="51"/>
      <c r="BQ71" s="51"/>
      <c r="BR71" s="51"/>
      <c r="BS71" s="51"/>
      <c r="BT71" s="51"/>
      <c r="BU71" s="51"/>
      <c r="BV71" s="51"/>
      <c r="BW71" s="51"/>
      <c r="BX71" s="51"/>
      <c r="BY71" s="51"/>
      <c r="BZ71" s="52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0"/>
      <c r="BM72" s="51"/>
      <c r="BN72" s="51"/>
      <c r="BO72" s="51"/>
      <c r="BP72" s="51"/>
      <c r="BQ72" s="51"/>
      <c r="BR72" s="51"/>
      <c r="BS72" s="51"/>
      <c r="BT72" s="51"/>
      <c r="BU72" s="51"/>
      <c r="BV72" s="51"/>
      <c r="BW72" s="51"/>
      <c r="BX72" s="51"/>
      <c r="BY72" s="51"/>
      <c r="BZ72" s="52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0"/>
      <c r="BM73" s="51"/>
      <c r="BN73" s="51"/>
      <c r="BO73" s="51"/>
      <c r="BP73" s="51"/>
      <c r="BQ73" s="51"/>
      <c r="BR73" s="51"/>
      <c r="BS73" s="51"/>
      <c r="BT73" s="51"/>
      <c r="BU73" s="51"/>
      <c r="BV73" s="51"/>
      <c r="BW73" s="51"/>
      <c r="BX73" s="51"/>
      <c r="BY73" s="51"/>
      <c r="BZ73" s="52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0"/>
      <c r="BM74" s="51"/>
      <c r="BN74" s="51"/>
      <c r="BO74" s="51"/>
      <c r="BP74" s="51"/>
      <c r="BQ74" s="51"/>
      <c r="BR74" s="51"/>
      <c r="BS74" s="51"/>
      <c r="BT74" s="51"/>
      <c r="BU74" s="51"/>
      <c r="BV74" s="51"/>
      <c r="BW74" s="51"/>
      <c r="BX74" s="51"/>
      <c r="BY74" s="51"/>
      <c r="BZ74" s="52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0"/>
      <c r="BM75" s="51"/>
      <c r="BN75" s="51"/>
      <c r="BO75" s="51"/>
      <c r="BP75" s="51"/>
      <c r="BQ75" s="51"/>
      <c r="BR75" s="51"/>
      <c r="BS75" s="51"/>
      <c r="BT75" s="51"/>
      <c r="BU75" s="51"/>
      <c r="BV75" s="51"/>
      <c r="BW75" s="51"/>
      <c r="BX75" s="51"/>
      <c r="BY75" s="51"/>
      <c r="BZ75" s="52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0"/>
      <c r="BM76" s="51"/>
      <c r="BN76" s="51"/>
      <c r="BO76" s="51"/>
      <c r="BP76" s="51"/>
      <c r="BQ76" s="51"/>
      <c r="BR76" s="51"/>
      <c r="BS76" s="51"/>
      <c r="BT76" s="51"/>
      <c r="BU76" s="51"/>
      <c r="BV76" s="51"/>
      <c r="BW76" s="51"/>
      <c r="BX76" s="51"/>
      <c r="BY76" s="51"/>
      <c r="BZ76" s="52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0"/>
      <c r="BM77" s="51"/>
      <c r="BN77" s="51"/>
      <c r="BO77" s="51"/>
      <c r="BP77" s="51"/>
      <c r="BQ77" s="51"/>
      <c r="BR77" s="51"/>
      <c r="BS77" s="51"/>
      <c r="BT77" s="51"/>
      <c r="BU77" s="51"/>
      <c r="BV77" s="51"/>
      <c r="BW77" s="51"/>
      <c r="BX77" s="51"/>
      <c r="BY77" s="51"/>
      <c r="BZ77" s="52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0"/>
      <c r="BM78" s="51"/>
      <c r="BN78" s="51"/>
      <c r="BO78" s="51"/>
      <c r="BP78" s="51"/>
      <c r="BQ78" s="51"/>
      <c r="BR78" s="51"/>
      <c r="BS78" s="51"/>
      <c r="BT78" s="51"/>
      <c r="BU78" s="51"/>
      <c r="BV78" s="51"/>
      <c r="BW78" s="51"/>
      <c r="BX78" s="51"/>
      <c r="BY78" s="51"/>
      <c r="BZ78" s="52"/>
    </row>
    <row r="79" spans="1:78" ht="13.5" customHeight="1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50"/>
      <c r="BM79" s="51"/>
      <c r="BN79" s="51"/>
      <c r="BO79" s="51"/>
      <c r="BP79" s="51"/>
      <c r="BQ79" s="51"/>
      <c r="BR79" s="51"/>
      <c r="BS79" s="51"/>
      <c r="BT79" s="51"/>
      <c r="BU79" s="51"/>
      <c r="BV79" s="51"/>
      <c r="BW79" s="51"/>
      <c r="BX79" s="51"/>
      <c r="BY79" s="51"/>
      <c r="BZ79" s="52"/>
    </row>
    <row r="80" spans="1:78" ht="13.5" customHeight="1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50"/>
      <c r="BM80" s="51"/>
      <c r="BN80" s="51"/>
      <c r="BO80" s="51"/>
      <c r="BP80" s="51"/>
      <c r="BQ80" s="51"/>
      <c r="BR80" s="51"/>
      <c r="BS80" s="51"/>
      <c r="BT80" s="51"/>
      <c r="BU80" s="51"/>
      <c r="BV80" s="51"/>
      <c r="BW80" s="51"/>
      <c r="BX80" s="51"/>
      <c r="BY80" s="51"/>
      <c r="BZ80" s="52"/>
    </row>
    <row r="81" spans="1:78" ht="13.5" customHeight="1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50"/>
      <c r="BM81" s="51"/>
      <c r="BN81" s="51"/>
      <c r="BO81" s="51"/>
      <c r="BP81" s="51"/>
      <c r="BQ81" s="51"/>
      <c r="BR81" s="51"/>
      <c r="BS81" s="51"/>
      <c r="BT81" s="51"/>
      <c r="BU81" s="51"/>
      <c r="BV81" s="51"/>
      <c r="BW81" s="51"/>
      <c r="BX81" s="51"/>
      <c r="BY81" s="51"/>
      <c r="BZ81" s="52"/>
    </row>
    <row r="82" spans="1:78" ht="13.5" customHeight="1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3"/>
      <c r="BM82" s="54"/>
      <c r="BN82" s="54"/>
      <c r="BO82" s="54"/>
      <c r="BP82" s="54"/>
      <c r="BQ82" s="54"/>
      <c r="BR82" s="54"/>
      <c r="BS82" s="54"/>
      <c r="BT82" s="54"/>
      <c r="BU82" s="54"/>
      <c r="BV82" s="54"/>
      <c r="BW82" s="54"/>
      <c r="BX82" s="54"/>
      <c r="BY82" s="54"/>
      <c r="BZ82" s="55"/>
    </row>
    <row r="83" spans="1:78">
      <c r="C83" s="26"/>
    </row>
    <row r="84" spans="1:78" hidden="1">
      <c r="B84" s="27" t="s">
        <v>29</v>
      </c>
      <c r="C84" s="27"/>
      <c r="D84" s="27"/>
      <c r="E84" s="27" t="s">
        <v>30</v>
      </c>
      <c r="F84" s="27" t="s">
        <v>31</v>
      </c>
      <c r="G84" s="27" t="s">
        <v>32</v>
      </c>
      <c r="H84" s="27" t="s">
        <v>33</v>
      </c>
      <c r="I84" s="27" t="s">
        <v>34</v>
      </c>
      <c r="J84" s="27" t="s">
        <v>35</v>
      </c>
      <c r="K84" s="27" t="s">
        <v>36</v>
      </c>
      <c r="L84" s="27" t="s">
        <v>37</v>
      </c>
      <c r="M84" s="27" t="s">
        <v>38</v>
      </c>
      <c r="N84" s="27" t="s">
        <v>39</v>
      </c>
      <c r="O84" s="27" t="s">
        <v>40</v>
      </c>
    </row>
    <row r="85" spans="1:78" hidden="1">
      <c r="B85" s="27"/>
      <c r="C85" s="27"/>
      <c r="D85" s="27"/>
      <c r="E85" s="27" t="str">
        <f>データ!AH6</f>
        <v>【78.36】</v>
      </c>
      <c r="F85" s="27" t="s">
        <v>41</v>
      </c>
      <c r="G85" s="27" t="s">
        <v>41</v>
      </c>
      <c r="H85" s="27" t="str">
        <f>データ!BO6</f>
        <v>【949.15】</v>
      </c>
      <c r="I85" s="27" t="str">
        <f>データ!BZ6</f>
        <v>【55.87】</v>
      </c>
      <c r="J85" s="27" t="str">
        <f>データ!CK6</f>
        <v>【288.19】</v>
      </c>
      <c r="K85" s="27" t="str">
        <f>データ!CV6</f>
        <v>【56.31】</v>
      </c>
      <c r="L85" s="27" t="str">
        <f>データ!DG6</f>
        <v>【71.88】</v>
      </c>
      <c r="M85" s="27" t="s">
        <v>42</v>
      </c>
      <c r="N85" s="27" t="s">
        <v>42</v>
      </c>
      <c r="O85" s="27" t="str">
        <f>データ!EN6</f>
        <v>【0.80】</v>
      </c>
    </row>
  </sheetData>
  <sheetProtection algorithmName="SHA-512" hashValue="Ib/8EDgXP/LoQio7zpHyavFgB/xJVtHvl8bcw9H8g/aG5KZumNk8xqxf0KhFrnrcVTUqNBIP1wqdHCHGWTLVQQ==" saltValue="1JhgO4FFsyLNtu3bQJfBZw==" spinCount="100000" sheet="1" objects="1" scenarios="1" formatCells="0" formatColumns="0" formatRows="0"/>
  <mergeCells count="44"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BL64:BZ65"/>
    <mergeCell ref="BL66:BZ82"/>
    <mergeCell ref="BL11:BZ13"/>
    <mergeCell ref="B14:BJ15"/>
    <mergeCell ref="BL14:BZ15"/>
    <mergeCell ref="BL16:BZ44"/>
    <mergeCell ref="BL45:BZ46"/>
    <mergeCell ref="BL47:BZ63"/>
    <mergeCell ref="B60:BJ61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3"/>
  <sheetViews>
    <sheetView showGridLines="0" workbookViewId="0"/>
  </sheetViews>
  <sheetFormatPr defaultRowHeight="13.5"/>
  <cols>
    <col min="2" max="144" width="11.875" customWidth="1"/>
  </cols>
  <sheetData>
    <row r="1" spans="1:144">
      <c r="A1" t="s">
        <v>43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1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/>
      <c r="AI1" s="28">
        <v>1</v>
      </c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/>
      <c r="AT1" s="28">
        <v>1</v>
      </c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/>
      <c r="BE1" s="28">
        <v>1</v>
      </c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/>
      <c r="BP1" s="28">
        <v>1</v>
      </c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/>
      <c r="CA1" s="28">
        <v>1</v>
      </c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/>
      <c r="CL1" s="28">
        <v>1</v>
      </c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/>
      <c r="CW1" s="28">
        <v>1</v>
      </c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/>
      <c r="DH1" s="28">
        <v>1</v>
      </c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/>
      <c r="DS1" s="28">
        <v>1</v>
      </c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/>
      <c r="ED1" s="28">
        <v>1</v>
      </c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/>
    </row>
    <row r="2" spans="1:144">
      <c r="A2" s="29" t="s">
        <v>44</v>
      </c>
      <c r="B2" s="29">
        <f>COLUMN()-1</f>
        <v>1</v>
      </c>
      <c r="C2" s="29">
        <f t="shared" ref="C2:BR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ref="BS2:ED2" si="1">COLUMN()-1</f>
        <v>70</v>
      </c>
      <c r="BT2" s="29">
        <f t="shared" si="1"/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ref="EE2:EN2" si="2">COLUMN()-1</f>
        <v>134</v>
      </c>
      <c r="EF2" s="29">
        <f t="shared" si="2"/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</row>
    <row r="3" spans="1:144">
      <c r="A3" s="29" t="s">
        <v>45</v>
      </c>
      <c r="B3" s="30" t="s">
        <v>46</v>
      </c>
      <c r="C3" s="30" t="s">
        <v>47</v>
      </c>
      <c r="D3" s="30" t="s">
        <v>48</v>
      </c>
      <c r="E3" s="30" t="s">
        <v>49</v>
      </c>
      <c r="F3" s="30" t="s">
        <v>50</v>
      </c>
      <c r="G3" s="30" t="s">
        <v>51</v>
      </c>
      <c r="H3" s="77" t="s">
        <v>52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9"/>
      <c r="X3" s="83" t="s">
        <v>53</v>
      </c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 t="s">
        <v>54</v>
      </c>
      <c r="DI3" s="76"/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</row>
    <row r="4" spans="1:144">
      <c r="A4" s="29" t="s">
        <v>55</v>
      </c>
      <c r="B4" s="31"/>
      <c r="C4" s="31"/>
      <c r="D4" s="31"/>
      <c r="E4" s="31"/>
      <c r="F4" s="31"/>
      <c r="G4" s="31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2"/>
      <c r="X4" s="76" t="s">
        <v>56</v>
      </c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 t="s">
        <v>57</v>
      </c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 t="s">
        <v>58</v>
      </c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 t="s">
        <v>59</v>
      </c>
      <c r="BF4" s="76"/>
      <c r="BG4" s="76"/>
      <c r="BH4" s="76"/>
      <c r="BI4" s="76"/>
      <c r="BJ4" s="76"/>
      <c r="BK4" s="76"/>
      <c r="BL4" s="76"/>
      <c r="BM4" s="76"/>
      <c r="BN4" s="76"/>
      <c r="BO4" s="76"/>
      <c r="BP4" s="76" t="s">
        <v>60</v>
      </c>
      <c r="BQ4" s="76"/>
      <c r="BR4" s="76"/>
      <c r="BS4" s="76"/>
      <c r="BT4" s="76"/>
      <c r="BU4" s="76"/>
      <c r="BV4" s="76"/>
      <c r="BW4" s="76"/>
      <c r="BX4" s="76"/>
      <c r="BY4" s="76"/>
      <c r="BZ4" s="76"/>
      <c r="CA4" s="76" t="s">
        <v>61</v>
      </c>
      <c r="CB4" s="76"/>
      <c r="CC4" s="76"/>
      <c r="CD4" s="76"/>
      <c r="CE4" s="76"/>
      <c r="CF4" s="76"/>
      <c r="CG4" s="76"/>
      <c r="CH4" s="76"/>
      <c r="CI4" s="76"/>
      <c r="CJ4" s="76"/>
      <c r="CK4" s="76"/>
      <c r="CL4" s="76" t="s">
        <v>62</v>
      </c>
      <c r="CM4" s="76"/>
      <c r="CN4" s="76"/>
      <c r="CO4" s="76"/>
      <c r="CP4" s="76"/>
      <c r="CQ4" s="76"/>
      <c r="CR4" s="76"/>
      <c r="CS4" s="76"/>
      <c r="CT4" s="76"/>
      <c r="CU4" s="76"/>
      <c r="CV4" s="76"/>
      <c r="CW4" s="76" t="s">
        <v>63</v>
      </c>
      <c r="CX4" s="76"/>
      <c r="CY4" s="76"/>
      <c r="CZ4" s="76"/>
      <c r="DA4" s="76"/>
      <c r="DB4" s="76"/>
      <c r="DC4" s="76"/>
      <c r="DD4" s="76"/>
      <c r="DE4" s="76"/>
      <c r="DF4" s="76"/>
      <c r="DG4" s="76"/>
      <c r="DH4" s="76" t="s">
        <v>64</v>
      </c>
      <c r="DI4" s="76"/>
      <c r="DJ4" s="76"/>
      <c r="DK4" s="76"/>
      <c r="DL4" s="76"/>
      <c r="DM4" s="76"/>
      <c r="DN4" s="76"/>
      <c r="DO4" s="76"/>
      <c r="DP4" s="76"/>
      <c r="DQ4" s="76"/>
      <c r="DR4" s="76"/>
      <c r="DS4" s="76" t="s">
        <v>65</v>
      </c>
      <c r="DT4" s="76"/>
      <c r="DU4" s="76"/>
      <c r="DV4" s="76"/>
      <c r="DW4" s="76"/>
      <c r="DX4" s="76"/>
      <c r="DY4" s="76"/>
      <c r="DZ4" s="76"/>
      <c r="EA4" s="76"/>
      <c r="EB4" s="76"/>
      <c r="EC4" s="76"/>
      <c r="ED4" s="76" t="s">
        <v>66</v>
      </c>
      <c r="EE4" s="76"/>
      <c r="EF4" s="76"/>
      <c r="EG4" s="76"/>
      <c r="EH4" s="76"/>
      <c r="EI4" s="76"/>
      <c r="EJ4" s="76"/>
      <c r="EK4" s="76"/>
      <c r="EL4" s="76"/>
      <c r="EM4" s="76"/>
      <c r="EN4" s="76"/>
    </row>
    <row r="5" spans="1:144">
      <c r="A5" s="29" t="s">
        <v>67</v>
      </c>
      <c r="B5" s="32"/>
      <c r="C5" s="32"/>
      <c r="D5" s="32"/>
      <c r="E5" s="32"/>
      <c r="F5" s="32"/>
      <c r="G5" s="32"/>
      <c r="H5" s="33" t="s">
        <v>68</v>
      </c>
      <c r="I5" s="33" t="s">
        <v>69</v>
      </c>
      <c r="J5" s="33" t="s">
        <v>70</v>
      </c>
      <c r="K5" s="33" t="s">
        <v>71</v>
      </c>
      <c r="L5" s="33" t="s">
        <v>72</v>
      </c>
      <c r="M5" s="33" t="s">
        <v>73</v>
      </c>
      <c r="N5" s="33" t="s">
        <v>74</v>
      </c>
      <c r="O5" s="33" t="s">
        <v>75</v>
      </c>
      <c r="P5" s="33" t="s">
        <v>76</v>
      </c>
      <c r="Q5" s="33" t="s">
        <v>77</v>
      </c>
      <c r="R5" s="33" t="s">
        <v>78</v>
      </c>
      <c r="S5" s="33" t="s">
        <v>79</v>
      </c>
      <c r="T5" s="33" t="s">
        <v>80</v>
      </c>
      <c r="U5" s="33" t="s">
        <v>81</v>
      </c>
      <c r="V5" s="33" t="s">
        <v>82</v>
      </c>
      <c r="W5" s="33" t="s">
        <v>83</v>
      </c>
      <c r="X5" s="33" t="s">
        <v>84</v>
      </c>
      <c r="Y5" s="33" t="s">
        <v>85</v>
      </c>
      <c r="Z5" s="33" t="s">
        <v>86</v>
      </c>
      <c r="AA5" s="33" t="s">
        <v>87</v>
      </c>
      <c r="AB5" s="33" t="s">
        <v>88</v>
      </c>
      <c r="AC5" s="33" t="s">
        <v>89</v>
      </c>
      <c r="AD5" s="33" t="s">
        <v>90</v>
      </c>
      <c r="AE5" s="33" t="s">
        <v>91</v>
      </c>
      <c r="AF5" s="33" t="s">
        <v>92</v>
      </c>
      <c r="AG5" s="33" t="s">
        <v>93</v>
      </c>
      <c r="AH5" s="33" t="s">
        <v>29</v>
      </c>
      <c r="AI5" s="33" t="s">
        <v>84</v>
      </c>
      <c r="AJ5" s="33" t="s">
        <v>85</v>
      </c>
      <c r="AK5" s="33" t="s">
        <v>86</v>
      </c>
      <c r="AL5" s="33" t="s">
        <v>87</v>
      </c>
      <c r="AM5" s="33" t="s">
        <v>88</v>
      </c>
      <c r="AN5" s="33" t="s">
        <v>89</v>
      </c>
      <c r="AO5" s="33" t="s">
        <v>90</v>
      </c>
      <c r="AP5" s="33" t="s">
        <v>91</v>
      </c>
      <c r="AQ5" s="33" t="s">
        <v>92</v>
      </c>
      <c r="AR5" s="33" t="s">
        <v>93</v>
      </c>
      <c r="AS5" s="33" t="s">
        <v>94</v>
      </c>
      <c r="AT5" s="33" t="s">
        <v>84</v>
      </c>
      <c r="AU5" s="33" t="s">
        <v>85</v>
      </c>
      <c r="AV5" s="33" t="s">
        <v>86</v>
      </c>
      <c r="AW5" s="33" t="s">
        <v>87</v>
      </c>
      <c r="AX5" s="33" t="s">
        <v>88</v>
      </c>
      <c r="AY5" s="33" t="s">
        <v>89</v>
      </c>
      <c r="AZ5" s="33" t="s">
        <v>90</v>
      </c>
      <c r="BA5" s="33" t="s">
        <v>91</v>
      </c>
      <c r="BB5" s="33" t="s">
        <v>92</v>
      </c>
      <c r="BC5" s="33" t="s">
        <v>93</v>
      </c>
      <c r="BD5" s="33" t="s">
        <v>94</v>
      </c>
      <c r="BE5" s="33" t="s">
        <v>84</v>
      </c>
      <c r="BF5" s="33" t="s">
        <v>85</v>
      </c>
      <c r="BG5" s="33" t="s">
        <v>86</v>
      </c>
      <c r="BH5" s="33" t="s">
        <v>87</v>
      </c>
      <c r="BI5" s="33" t="s">
        <v>88</v>
      </c>
      <c r="BJ5" s="33" t="s">
        <v>89</v>
      </c>
      <c r="BK5" s="33" t="s">
        <v>90</v>
      </c>
      <c r="BL5" s="33" t="s">
        <v>91</v>
      </c>
      <c r="BM5" s="33" t="s">
        <v>92</v>
      </c>
      <c r="BN5" s="33" t="s">
        <v>93</v>
      </c>
      <c r="BO5" s="33" t="s">
        <v>94</v>
      </c>
      <c r="BP5" s="33" t="s">
        <v>84</v>
      </c>
      <c r="BQ5" s="33" t="s">
        <v>85</v>
      </c>
      <c r="BR5" s="33" t="s">
        <v>86</v>
      </c>
      <c r="BS5" s="33" t="s">
        <v>87</v>
      </c>
      <c r="BT5" s="33" t="s">
        <v>88</v>
      </c>
      <c r="BU5" s="33" t="s">
        <v>89</v>
      </c>
      <c r="BV5" s="33" t="s">
        <v>90</v>
      </c>
      <c r="BW5" s="33" t="s">
        <v>91</v>
      </c>
      <c r="BX5" s="33" t="s">
        <v>92</v>
      </c>
      <c r="BY5" s="33" t="s">
        <v>93</v>
      </c>
      <c r="BZ5" s="33" t="s">
        <v>94</v>
      </c>
      <c r="CA5" s="33" t="s">
        <v>84</v>
      </c>
      <c r="CB5" s="33" t="s">
        <v>85</v>
      </c>
      <c r="CC5" s="33" t="s">
        <v>86</v>
      </c>
      <c r="CD5" s="33" t="s">
        <v>87</v>
      </c>
      <c r="CE5" s="33" t="s">
        <v>88</v>
      </c>
      <c r="CF5" s="33" t="s">
        <v>89</v>
      </c>
      <c r="CG5" s="33" t="s">
        <v>90</v>
      </c>
      <c r="CH5" s="33" t="s">
        <v>91</v>
      </c>
      <c r="CI5" s="33" t="s">
        <v>92</v>
      </c>
      <c r="CJ5" s="33" t="s">
        <v>93</v>
      </c>
      <c r="CK5" s="33" t="s">
        <v>94</v>
      </c>
      <c r="CL5" s="33" t="s">
        <v>84</v>
      </c>
      <c r="CM5" s="33" t="s">
        <v>85</v>
      </c>
      <c r="CN5" s="33" t="s">
        <v>86</v>
      </c>
      <c r="CO5" s="33" t="s">
        <v>87</v>
      </c>
      <c r="CP5" s="33" t="s">
        <v>88</v>
      </c>
      <c r="CQ5" s="33" t="s">
        <v>89</v>
      </c>
      <c r="CR5" s="33" t="s">
        <v>90</v>
      </c>
      <c r="CS5" s="33" t="s">
        <v>91</v>
      </c>
      <c r="CT5" s="33" t="s">
        <v>92</v>
      </c>
      <c r="CU5" s="33" t="s">
        <v>93</v>
      </c>
      <c r="CV5" s="33" t="s">
        <v>94</v>
      </c>
      <c r="CW5" s="33" t="s">
        <v>84</v>
      </c>
      <c r="CX5" s="33" t="s">
        <v>85</v>
      </c>
      <c r="CY5" s="33" t="s">
        <v>86</v>
      </c>
      <c r="CZ5" s="33" t="s">
        <v>87</v>
      </c>
      <c r="DA5" s="33" t="s">
        <v>88</v>
      </c>
      <c r="DB5" s="33" t="s">
        <v>89</v>
      </c>
      <c r="DC5" s="33" t="s">
        <v>90</v>
      </c>
      <c r="DD5" s="33" t="s">
        <v>91</v>
      </c>
      <c r="DE5" s="33" t="s">
        <v>92</v>
      </c>
      <c r="DF5" s="33" t="s">
        <v>93</v>
      </c>
      <c r="DG5" s="33" t="s">
        <v>94</v>
      </c>
      <c r="DH5" s="33" t="s">
        <v>84</v>
      </c>
      <c r="DI5" s="33" t="s">
        <v>85</v>
      </c>
      <c r="DJ5" s="33" t="s">
        <v>86</v>
      </c>
      <c r="DK5" s="33" t="s">
        <v>87</v>
      </c>
      <c r="DL5" s="33" t="s">
        <v>88</v>
      </c>
      <c r="DM5" s="33" t="s">
        <v>89</v>
      </c>
      <c r="DN5" s="33" t="s">
        <v>90</v>
      </c>
      <c r="DO5" s="33" t="s">
        <v>91</v>
      </c>
      <c r="DP5" s="33" t="s">
        <v>92</v>
      </c>
      <c r="DQ5" s="33" t="s">
        <v>93</v>
      </c>
      <c r="DR5" s="33" t="s">
        <v>94</v>
      </c>
      <c r="DS5" s="33" t="s">
        <v>84</v>
      </c>
      <c r="DT5" s="33" t="s">
        <v>85</v>
      </c>
      <c r="DU5" s="33" t="s">
        <v>86</v>
      </c>
      <c r="DV5" s="33" t="s">
        <v>87</v>
      </c>
      <c r="DW5" s="33" t="s">
        <v>88</v>
      </c>
      <c r="DX5" s="33" t="s">
        <v>89</v>
      </c>
      <c r="DY5" s="33" t="s">
        <v>90</v>
      </c>
      <c r="DZ5" s="33" t="s">
        <v>91</v>
      </c>
      <c r="EA5" s="33" t="s">
        <v>92</v>
      </c>
      <c r="EB5" s="33" t="s">
        <v>93</v>
      </c>
      <c r="EC5" s="33" t="s">
        <v>94</v>
      </c>
      <c r="ED5" s="33" t="s">
        <v>84</v>
      </c>
      <c r="EE5" s="33" t="s">
        <v>85</v>
      </c>
      <c r="EF5" s="33" t="s">
        <v>86</v>
      </c>
      <c r="EG5" s="33" t="s">
        <v>87</v>
      </c>
      <c r="EH5" s="33" t="s">
        <v>88</v>
      </c>
      <c r="EI5" s="33" t="s">
        <v>89</v>
      </c>
      <c r="EJ5" s="33" t="s">
        <v>90</v>
      </c>
      <c r="EK5" s="33" t="s">
        <v>91</v>
      </c>
      <c r="EL5" s="33" t="s">
        <v>92</v>
      </c>
      <c r="EM5" s="33" t="s">
        <v>93</v>
      </c>
      <c r="EN5" s="33" t="s">
        <v>94</v>
      </c>
    </row>
    <row r="6" spans="1:144" s="37" customFormat="1">
      <c r="A6" s="29" t="s">
        <v>95</v>
      </c>
      <c r="B6" s="34">
        <f>B7</f>
        <v>2020</v>
      </c>
      <c r="C6" s="34">
        <f t="shared" ref="C6:W6" si="3">C7</f>
        <v>465054</v>
      </c>
      <c r="D6" s="34">
        <f t="shared" si="3"/>
        <v>47</v>
      </c>
      <c r="E6" s="34">
        <f t="shared" si="3"/>
        <v>1</v>
      </c>
      <c r="F6" s="34">
        <f t="shared" si="3"/>
        <v>0</v>
      </c>
      <c r="G6" s="34">
        <f t="shared" si="3"/>
        <v>0</v>
      </c>
      <c r="H6" s="34" t="str">
        <f t="shared" si="3"/>
        <v>鹿児島県　屋久島町</v>
      </c>
      <c r="I6" s="34" t="str">
        <f t="shared" si="3"/>
        <v>法非適用</v>
      </c>
      <c r="J6" s="34" t="str">
        <f t="shared" si="3"/>
        <v>水道事業</v>
      </c>
      <c r="K6" s="34" t="str">
        <f t="shared" si="3"/>
        <v>簡易水道事業</v>
      </c>
      <c r="L6" s="34" t="str">
        <f t="shared" si="3"/>
        <v>D4</v>
      </c>
      <c r="M6" s="34" t="str">
        <f t="shared" si="3"/>
        <v>非設置</v>
      </c>
      <c r="N6" s="35" t="str">
        <f t="shared" si="3"/>
        <v>-</v>
      </c>
      <c r="O6" s="35" t="str">
        <f t="shared" si="3"/>
        <v>該当数値なし</v>
      </c>
      <c r="P6" s="35">
        <f t="shared" si="3"/>
        <v>100</v>
      </c>
      <c r="Q6" s="35">
        <f t="shared" si="3"/>
        <v>3025</v>
      </c>
      <c r="R6" s="35">
        <f t="shared" si="3"/>
        <v>12147</v>
      </c>
      <c r="S6" s="35">
        <f t="shared" si="3"/>
        <v>540.48</v>
      </c>
      <c r="T6" s="35">
        <f t="shared" si="3"/>
        <v>22.47</v>
      </c>
      <c r="U6" s="35">
        <f t="shared" si="3"/>
        <v>94</v>
      </c>
      <c r="V6" s="35">
        <f t="shared" si="3"/>
        <v>0.22</v>
      </c>
      <c r="W6" s="35">
        <f t="shared" si="3"/>
        <v>427.27</v>
      </c>
      <c r="X6" s="36">
        <f>IF(X7="",NA(),X7)</f>
        <v>76.13</v>
      </c>
      <c r="Y6" s="36">
        <f t="shared" ref="Y6:AG6" si="4">IF(Y7="",NA(),Y7)</f>
        <v>74.31</v>
      </c>
      <c r="Z6" s="36">
        <f t="shared" si="4"/>
        <v>70.89</v>
      </c>
      <c r="AA6" s="36">
        <f t="shared" si="4"/>
        <v>62.01</v>
      </c>
      <c r="AB6" s="36">
        <f t="shared" si="4"/>
        <v>101.56</v>
      </c>
      <c r="AC6" s="36">
        <f t="shared" si="4"/>
        <v>77.66</v>
      </c>
      <c r="AD6" s="36">
        <f t="shared" si="4"/>
        <v>74.03</v>
      </c>
      <c r="AE6" s="36">
        <f t="shared" si="4"/>
        <v>73.2</v>
      </c>
      <c r="AF6" s="36">
        <f t="shared" si="4"/>
        <v>73.42</v>
      </c>
      <c r="AG6" s="36">
        <f t="shared" si="4"/>
        <v>73.22</v>
      </c>
      <c r="AH6" s="35" t="str">
        <f>IF(AH7="","",IF(AH7="-","【-】","【"&amp;SUBSTITUTE(TEXT(AH7,"#,##0.00"),"-","△")&amp;"】"))</f>
        <v>【78.36】</v>
      </c>
      <c r="AI6" s="35" t="e">
        <f>IF(AI7="",NA(),AI7)</f>
        <v>#N/A</v>
      </c>
      <c r="AJ6" s="35" t="e">
        <f t="shared" ref="AJ6:AR6" si="5">IF(AJ7="",NA(),AJ7)</f>
        <v>#N/A</v>
      </c>
      <c r="AK6" s="35" t="e">
        <f t="shared" si="5"/>
        <v>#N/A</v>
      </c>
      <c r="AL6" s="35" t="e">
        <f t="shared" si="5"/>
        <v>#N/A</v>
      </c>
      <c r="AM6" s="35" t="e">
        <f t="shared" si="5"/>
        <v>#N/A</v>
      </c>
      <c r="AN6" s="35" t="e">
        <f t="shared" si="5"/>
        <v>#N/A</v>
      </c>
      <c r="AO6" s="35" t="e">
        <f t="shared" si="5"/>
        <v>#N/A</v>
      </c>
      <c r="AP6" s="35" t="e">
        <f t="shared" si="5"/>
        <v>#N/A</v>
      </c>
      <c r="AQ6" s="35" t="e">
        <f t="shared" si="5"/>
        <v>#N/A</v>
      </c>
      <c r="AR6" s="35" t="e">
        <f t="shared" si="5"/>
        <v>#N/A</v>
      </c>
      <c r="AS6" s="35" t="str">
        <f>IF(AS7="","",IF(AS7="-","【-】","【"&amp;SUBSTITUTE(TEXT(AS7,"#,##0.00"),"-","△")&amp;"】"))</f>
        <v/>
      </c>
      <c r="AT6" s="35" t="e">
        <f>IF(AT7="",NA(),AT7)</f>
        <v>#N/A</v>
      </c>
      <c r="AU6" s="35" t="e">
        <f t="shared" ref="AU6:BC6" si="6">IF(AU7="",NA(),AU7)</f>
        <v>#N/A</v>
      </c>
      <c r="AV6" s="35" t="e">
        <f t="shared" si="6"/>
        <v>#N/A</v>
      </c>
      <c r="AW6" s="35" t="e">
        <f t="shared" si="6"/>
        <v>#N/A</v>
      </c>
      <c r="AX6" s="35" t="e">
        <f t="shared" si="6"/>
        <v>#N/A</v>
      </c>
      <c r="AY6" s="35" t="e">
        <f t="shared" si="6"/>
        <v>#N/A</v>
      </c>
      <c r="AZ6" s="35" t="e">
        <f t="shared" si="6"/>
        <v>#N/A</v>
      </c>
      <c r="BA6" s="35" t="e">
        <f t="shared" si="6"/>
        <v>#N/A</v>
      </c>
      <c r="BB6" s="35" t="e">
        <f t="shared" si="6"/>
        <v>#N/A</v>
      </c>
      <c r="BC6" s="35" t="e">
        <f t="shared" si="6"/>
        <v>#N/A</v>
      </c>
      <c r="BD6" s="35" t="str">
        <f>IF(BD7="","",IF(BD7="-","【-】","【"&amp;SUBSTITUTE(TEXT(BD7,"#,##0.00"),"-","△")&amp;"】"))</f>
        <v/>
      </c>
      <c r="BE6" s="36">
        <f>IF(BE7="",NA(),BE7)</f>
        <v>831.69</v>
      </c>
      <c r="BF6" s="36">
        <f t="shared" ref="BF6:BN6" si="7">IF(BF7="",NA(),BF7)</f>
        <v>857.11</v>
      </c>
      <c r="BG6" s="36">
        <f t="shared" si="7"/>
        <v>927.38</v>
      </c>
      <c r="BH6" s="36">
        <f t="shared" si="7"/>
        <v>1000.95</v>
      </c>
      <c r="BI6" s="36">
        <f t="shared" si="7"/>
        <v>15959.76</v>
      </c>
      <c r="BJ6" s="36">
        <f t="shared" si="7"/>
        <v>1281.51</v>
      </c>
      <c r="BK6" s="36">
        <f t="shared" si="7"/>
        <v>1068.53</v>
      </c>
      <c r="BL6" s="36">
        <f t="shared" si="7"/>
        <v>995.48</v>
      </c>
      <c r="BM6" s="36">
        <f t="shared" si="7"/>
        <v>982.31</v>
      </c>
      <c r="BN6" s="36">
        <f t="shared" si="7"/>
        <v>1128.72</v>
      </c>
      <c r="BO6" s="35" t="str">
        <f>IF(BO7="","",IF(BO7="-","【-】","【"&amp;SUBSTITUTE(TEXT(BO7,"#,##0.00"),"-","△")&amp;"】"))</f>
        <v>【949.15】</v>
      </c>
      <c r="BP6" s="36">
        <f>IF(BP7="",NA(),BP7)</f>
        <v>67.61</v>
      </c>
      <c r="BQ6" s="36">
        <f t="shared" ref="BQ6:BY6" si="8">IF(BQ7="",NA(),BQ7)</f>
        <v>63.3</v>
      </c>
      <c r="BR6" s="36">
        <f t="shared" si="8"/>
        <v>60.3</v>
      </c>
      <c r="BS6" s="36">
        <f t="shared" si="8"/>
        <v>53.17</v>
      </c>
      <c r="BT6" s="36">
        <f t="shared" si="8"/>
        <v>60.09</v>
      </c>
      <c r="BU6" s="36">
        <f t="shared" si="8"/>
        <v>55.02</v>
      </c>
      <c r="BV6" s="36">
        <f t="shared" si="8"/>
        <v>59.33</v>
      </c>
      <c r="BW6" s="36">
        <f t="shared" si="8"/>
        <v>55.46</v>
      </c>
      <c r="BX6" s="36">
        <f t="shared" si="8"/>
        <v>53.77</v>
      </c>
      <c r="BY6" s="36">
        <f t="shared" si="8"/>
        <v>41.84</v>
      </c>
      <c r="BZ6" s="35" t="str">
        <f>IF(BZ7="","",IF(BZ7="-","【-】","【"&amp;SUBSTITUTE(TEXT(BZ7,"#,##0.00"),"-","△")&amp;"】"))</f>
        <v>【55.87】</v>
      </c>
      <c r="CA6" s="36">
        <f>IF(CA7="",NA(),CA7)</f>
        <v>220.27</v>
      </c>
      <c r="CB6" s="36">
        <f t="shared" ref="CB6:CJ6" si="9">IF(CB7="",NA(),CB7)</f>
        <v>236.16</v>
      </c>
      <c r="CC6" s="36">
        <f t="shared" si="9"/>
        <v>240.95</v>
      </c>
      <c r="CD6" s="36">
        <f t="shared" si="9"/>
        <v>280.20999999999998</v>
      </c>
      <c r="CE6" s="36">
        <f t="shared" si="9"/>
        <v>332.95</v>
      </c>
      <c r="CF6" s="36">
        <f t="shared" si="9"/>
        <v>330.62</v>
      </c>
      <c r="CG6" s="36">
        <f t="shared" si="9"/>
        <v>279.67</v>
      </c>
      <c r="CH6" s="36">
        <f t="shared" si="9"/>
        <v>299.77999999999997</v>
      </c>
      <c r="CI6" s="36">
        <f t="shared" si="9"/>
        <v>305.38</v>
      </c>
      <c r="CJ6" s="36">
        <f t="shared" si="9"/>
        <v>390.47</v>
      </c>
      <c r="CK6" s="35" t="str">
        <f>IF(CK7="","",IF(CK7="-","【-】","【"&amp;SUBSTITUTE(TEXT(CK7,"#,##0.00"),"-","△")&amp;"】"))</f>
        <v>【288.19】</v>
      </c>
      <c r="CL6" s="36">
        <f>IF(CL7="",NA(),CL7)</f>
        <v>82.14</v>
      </c>
      <c r="CM6" s="36">
        <f t="shared" ref="CM6:CU6" si="10">IF(CM7="",NA(),CM7)</f>
        <v>82.14</v>
      </c>
      <c r="CN6" s="36">
        <f t="shared" si="10"/>
        <v>82.14</v>
      </c>
      <c r="CO6" s="36">
        <f t="shared" si="10"/>
        <v>81.91</v>
      </c>
      <c r="CP6" s="36">
        <f t="shared" si="10"/>
        <v>51.1</v>
      </c>
      <c r="CQ6" s="36">
        <f t="shared" si="10"/>
        <v>59.59</v>
      </c>
      <c r="CR6" s="36">
        <f t="shared" si="10"/>
        <v>61.79</v>
      </c>
      <c r="CS6" s="36">
        <f t="shared" si="10"/>
        <v>59.59</v>
      </c>
      <c r="CT6" s="36">
        <f t="shared" si="10"/>
        <v>58.56</v>
      </c>
      <c r="CU6" s="36">
        <f t="shared" si="10"/>
        <v>49.08</v>
      </c>
      <c r="CV6" s="35" t="str">
        <f>IF(CV7="","",IF(CV7="-","【-】","【"&amp;SUBSTITUTE(TEXT(CV7,"#,##0.00"),"-","△")&amp;"】"))</f>
        <v>【56.31】</v>
      </c>
      <c r="CW6" s="36">
        <f>IF(CW7="",NA(),CW7)</f>
        <v>70.25</v>
      </c>
      <c r="CX6" s="36">
        <f t="shared" ref="CX6:DF6" si="11">IF(CX7="",NA(),CX7)</f>
        <v>68.959999999999994</v>
      </c>
      <c r="CY6" s="36">
        <f t="shared" si="11"/>
        <v>68.84</v>
      </c>
      <c r="CZ6" s="36">
        <f t="shared" si="11"/>
        <v>64.69</v>
      </c>
      <c r="DA6" s="36">
        <f t="shared" si="11"/>
        <v>88.09</v>
      </c>
      <c r="DB6" s="36">
        <f t="shared" si="11"/>
        <v>74.64</v>
      </c>
      <c r="DC6" s="36">
        <f t="shared" si="11"/>
        <v>74.98</v>
      </c>
      <c r="DD6" s="36">
        <f t="shared" si="11"/>
        <v>74.19</v>
      </c>
      <c r="DE6" s="36">
        <f t="shared" si="11"/>
        <v>73.680000000000007</v>
      </c>
      <c r="DF6" s="36">
        <f t="shared" si="11"/>
        <v>71.27</v>
      </c>
      <c r="DG6" s="35" t="str">
        <f>IF(DG7="","",IF(DG7="-","【-】","【"&amp;SUBSTITUTE(TEXT(DG7,"#,##0.00"),"-","△")&amp;"】"))</f>
        <v>【71.88】</v>
      </c>
      <c r="DH6" s="35" t="e">
        <f>IF(DH7="",NA(),DH7)</f>
        <v>#N/A</v>
      </c>
      <c r="DI6" s="35" t="e">
        <f t="shared" ref="DI6:DQ6" si="12">IF(DI7="",NA(),DI7)</f>
        <v>#N/A</v>
      </c>
      <c r="DJ6" s="35" t="e">
        <f t="shared" si="12"/>
        <v>#N/A</v>
      </c>
      <c r="DK6" s="35" t="e">
        <f t="shared" si="12"/>
        <v>#N/A</v>
      </c>
      <c r="DL6" s="35" t="e">
        <f t="shared" si="12"/>
        <v>#N/A</v>
      </c>
      <c r="DM6" s="35" t="e">
        <f t="shared" si="12"/>
        <v>#N/A</v>
      </c>
      <c r="DN6" s="35" t="e">
        <f t="shared" si="12"/>
        <v>#N/A</v>
      </c>
      <c r="DO6" s="35" t="e">
        <f t="shared" si="12"/>
        <v>#N/A</v>
      </c>
      <c r="DP6" s="35" t="e">
        <f t="shared" si="12"/>
        <v>#N/A</v>
      </c>
      <c r="DQ6" s="35" t="e">
        <f t="shared" si="12"/>
        <v>#N/A</v>
      </c>
      <c r="DR6" s="35" t="str">
        <f>IF(DR7="","",IF(DR7="-","【-】","【"&amp;SUBSTITUTE(TEXT(DR7,"#,##0.00"),"-","△")&amp;"】"))</f>
        <v/>
      </c>
      <c r="DS6" s="35" t="e">
        <f>IF(DS7="",NA(),DS7)</f>
        <v>#N/A</v>
      </c>
      <c r="DT6" s="35" t="e">
        <f t="shared" ref="DT6:EB6" si="13">IF(DT7="",NA(),DT7)</f>
        <v>#N/A</v>
      </c>
      <c r="DU6" s="35" t="e">
        <f t="shared" si="13"/>
        <v>#N/A</v>
      </c>
      <c r="DV6" s="35" t="e">
        <f t="shared" si="13"/>
        <v>#N/A</v>
      </c>
      <c r="DW6" s="35" t="e">
        <f t="shared" si="13"/>
        <v>#N/A</v>
      </c>
      <c r="DX6" s="35" t="e">
        <f t="shared" si="13"/>
        <v>#N/A</v>
      </c>
      <c r="DY6" s="35" t="e">
        <f t="shared" si="13"/>
        <v>#N/A</v>
      </c>
      <c r="DZ6" s="35" t="e">
        <f t="shared" si="13"/>
        <v>#N/A</v>
      </c>
      <c r="EA6" s="35" t="e">
        <f t="shared" si="13"/>
        <v>#N/A</v>
      </c>
      <c r="EB6" s="35" t="e">
        <f t="shared" si="13"/>
        <v>#N/A</v>
      </c>
      <c r="EC6" s="35" t="str">
        <f>IF(EC7="","",IF(EC7="-","【-】","【"&amp;SUBSTITUTE(TEXT(EC7,"#,##0.00"),"-","△")&amp;"】"))</f>
        <v/>
      </c>
      <c r="ED6" s="35">
        <f>IF(ED7="",NA(),ED7)</f>
        <v>0</v>
      </c>
      <c r="EE6" s="35">
        <f t="shared" ref="EE6:EM6" si="14">IF(EE7="",NA(),EE7)</f>
        <v>0</v>
      </c>
      <c r="EF6" s="35">
        <f t="shared" si="14"/>
        <v>0</v>
      </c>
      <c r="EG6" s="36">
        <f t="shared" si="14"/>
        <v>1.35</v>
      </c>
      <c r="EH6" s="36">
        <f t="shared" si="14"/>
        <v>27.61</v>
      </c>
      <c r="EI6" s="36">
        <f t="shared" si="14"/>
        <v>0.43</v>
      </c>
      <c r="EJ6" s="36">
        <f t="shared" si="14"/>
        <v>0.56000000000000005</v>
      </c>
      <c r="EK6" s="36">
        <f t="shared" si="14"/>
        <v>0.31</v>
      </c>
      <c r="EL6" s="36">
        <f t="shared" si="14"/>
        <v>0.42</v>
      </c>
      <c r="EM6" s="36">
        <f t="shared" si="14"/>
        <v>0.61</v>
      </c>
      <c r="EN6" s="35" t="str">
        <f>IF(EN7="","",IF(EN7="-","【-】","【"&amp;SUBSTITUTE(TEXT(EN7,"#,##0.00"),"-","△")&amp;"】"))</f>
        <v>【0.80】</v>
      </c>
    </row>
    <row r="7" spans="1:144" s="37" customFormat="1">
      <c r="A7" s="29"/>
      <c r="B7" s="38">
        <v>2020</v>
      </c>
      <c r="C7" s="38">
        <v>465054</v>
      </c>
      <c r="D7" s="38">
        <v>47</v>
      </c>
      <c r="E7" s="38">
        <v>1</v>
      </c>
      <c r="F7" s="38">
        <v>0</v>
      </c>
      <c r="G7" s="38">
        <v>0</v>
      </c>
      <c r="H7" s="38" t="s">
        <v>96</v>
      </c>
      <c r="I7" s="38" t="s">
        <v>97</v>
      </c>
      <c r="J7" s="38" t="s">
        <v>98</v>
      </c>
      <c r="K7" s="38" t="s">
        <v>99</v>
      </c>
      <c r="L7" s="38" t="s">
        <v>100</v>
      </c>
      <c r="M7" s="38" t="s">
        <v>101</v>
      </c>
      <c r="N7" s="39" t="s">
        <v>102</v>
      </c>
      <c r="O7" s="39" t="s">
        <v>103</v>
      </c>
      <c r="P7" s="39">
        <v>100</v>
      </c>
      <c r="Q7" s="39">
        <v>3025</v>
      </c>
      <c r="R7" s="39">
        <v>12147</v>
      </c>
      <c r="S7" s="39">
        <v>540.48</v>
      </c>
      <c r="T7" s="39">
        <v>22.47</v>
      </c>
      <c r="U7" s="39">
        <v>94</v>
      </c>
      <c r="V7" s="39">
        <v>0.22</v>
      </c>
      <c r="W7" s="39">
        <v>427.27</v>
      </c>
      <c r="X7" s="39">
        <v>76.13</v>
      </c>
      <c r="Y7" s="39">
        <v>74.31</v>
      </c>
      <c r="Z7" s="39">
        <v>70.89</v>
      </c>
      <c r="AA7" s="39">
        <v>62.01</v>
      </c>
      <c r="AB7" s="39">
        <v>101.56</v>
      </c>
      <c r="AC7" s="39">
        <v>77.66</v>
      </c>
      <c r="AD7" s="39">
        <v>74.03</v>
      </c>
      <c r="AE7" s="39">
        <v>73.2</v>
      </c>
      <c r="AF7" s="39">
        <v>73.42</v>
      </c>
      <c r="AG7" s="39">
        <v>73.22</v>
      </c>
      <c r="AH7" s="39">
        <v>78.36</v>
      </c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  <c r="BD7" s="39"/>
      <c r="BE7" s="39">
        <v>831.69</v>
      </c>
      <c r="BF7" s="39">
        <v>857.11</v>
      </c>
      <c r="BG7" s="39">
        <v>927.38</v>
      </c>
      <c r="BH7" s="39">
        <v>1000.95</v>
      </c>
      <c r="BI7" s="39">
        <v>15959.76</v>
      </c>
      <c r="BJ7" s="39">
        <v>1281.51</v>
      </c>
      <c r="BK7" s="39">
        <v>1068.53</v>
      </c>
      <c r="BL7" s="39">
        <v>995.48</v>
      </c>
      <c r="BM7" s="39">
        <v>982.31</v>
      </c>
      <c r="BN7" s="39">
        <v>1128.72</v>
      </c>
      <c r="BO7" s="39">
        <v>949.15</v>
      </c>
      <c r="BP7" s="39">
        <v>67.61</v>
      </c>
      <c r="BQ7" s="39">
        <v>63.3</v>
      </c>
      <c r="BR7" s="39">
        <v>60.3</v>
      </c>
      <c r="BS7" s="39">
        <v>53.17</v>
      </c>
      <c r="BT7" s="39">
        <v>60.09</v>
      </c>
      <c r="BU7" s="39">
        <v>55.02</v>
      </c>
      <c r="BV7" s="39">
        <v>59.33</v>
      </c>
      <c r="BW7" s="39">
        <v>55.46</v>
      </c>
      <c r="BX7" s="39">
        <v>53.77</v>
      </c>
      <c r="BY7" s="39">
        <v>41.84</v>
      </c>
      <c r="BZ7" s="39">
        <v>55.87</v>
      </c>
      <c r="CA7" s="39">
        <v>220.27</v>
      </c>
      <c r="CB7" s="39">
        <v>236.16</v>
      </c>
      <c r="CC7" s="39">
        <v>240.95</v>
      </c>
      <c r="CD7" s="39">
        <v>280.20999999999998</v>
      </c>
      <c r="CE7" s="39">
        <v>332.95</v>
      </c>
      <c r="CF7" s="39">
        <v>330.62</v>
      </c>
      <c r="CG7" s="39">
        <v>279.67</v>
      </c>
      <c r="CH7" s="39">
        <v>299.77999999999997</v>
      </c>
      <c r="CI7" s="39">
        <v>305.38</v>
      </c>
      <c r="CJ7" s="39">
        <v>390.47</v>
      </c>
      <c r="CK7" s="39">
        <v>288.19</v>
      </c>
      <c r="CL7" s="39">
        <v>82.14</v>
      </c>
      <c r="CM7" s="39">
        <v>82.14</v>
      </c>
      <c r="CN7" s="39">
        <v>82.14</v>
      </c>
      <c r="CO7" s="39">
        <v>81.91</v>
      </c>
      <c r="CP7" s="39">
        <v>51.1</v>
      </c>
      <c r="CQ7" s="39">
        <v>59.59</v>
      </c>
      <c r="CR7" s="39">
        <v>61.79</v>
      </c>
      <c r="CS7" s="39">
        <v>59.59</v>
      </c>
      <c r="CT7" s="39">
        <v>58.56</v>
      </c>
      <c r="CU7" s="39">
        <v>49.08</v>
      </c>
      <c r="CV7" s="39">
        <v>56.31</v>
      </c>
      <c r="CW7" s="39">
        <v>70.25</v>
      </c>
      <c r="CX7" s="39">
        <v>68.959999999999994</v>
      </c>
      <c r="CY7" s="39">
        <v>68.84</v>
      </c>
      <c r="CZ7" s="39">
        <v>64.69</v>
      </c>
      <c r="DA7" s="39">
        <v>88.09</v>
      </c>
      <c r="DB7" s="39">
        <v>74.64</v>
      </c>
      <c r="DC7" s="39">
        <v>74.98</v>
      </c>
      <c r="DD7" s="39">
        <v>74.19</v>
      </c>
      <c r="DE7" s="39">
        <v>73.680000000000007</v>
      </c>
      <c r="DF7" s="39">
        <v>71.27</v>
      </c>
      <c r="DG7" s="39">
        <v>71.88</v>
      </c>
      <c r="DH7" s="39"/>
      <c r="DI7" s="39"/>
      <c r="DJ7" s="39"/>
      <c r="DK7" s="39"/>
      <c r="DL7" s="39"/>
      <c r="DM7" s="39"/>
      <c r="DN7" s="39"/>
      <c r="DO7" s="39"/>
      <c r="DP7" s="39"/>
      <c r="DQ7" s="39"/>
      <c r="DR7" s="39"/>
      <c r="DS7" s="39"/>
      <c r="DT7" s="39"/>
      <c r="DU7" s="39"/>
      <c r="DV7" s="39"/>
      <c r="DW7" s="39"/>
      <c r="DX7" s="39"/>
      <c r="DY7" s="39"/>
      <c r="DZ7" s="39"/>
      <c r="EA7" s="39"/>
      <c r="EB7" s="39"/>
      <c r="EC7" s="39"/>
      <c r="ED7" s="39">
        <v>0</v>
      </c>
      <c r="EE7" s="39">
        <v>0</v>
      </c>
      <c r="EF7" s="39">
        <v>0</v>
      </c>
      <c r="EG7" s="39">
        <v>1.35</v>
      </c>
      <c r="EH7" s="39">
        <v>27.61</v>
      </c>
      <c r="EI7" s="39">
        <v>0.43</v>
      </c>
      <c r="EJ7" s="39">
        <v>0.56000000000000005</v>
      </c>
      <c r="EK7" s="39">
        <v>0.31</v>
      </c>
      <c r="EL7" s="39">
        <v>0.42</v>
      </c>
      <c r="EM7" s="39">
        <v>0.61</v>
      </c>
      <c r="EN7" s="39">
        <v>0.8</v>
      </c>
    </row>
    <row r="8" spans="1:144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0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0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0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0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0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0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0"/>
    </row>
    <row r="9" spans="1:144">
      <c r="A9" s="41"/>
      <c r="B9" s="41" t="s">
        <v>104</v>
      </c>
      <c r="C9" s="41" t="s">
        <v>105</v>
      </c>
      <c r="D9" s="41" t="s">
        <v>106</v>
      </c>
      <c r="E9" s="41" t="s">
        <v>107</v>
      </c>
      <c r="F9" s="41" t="s">
        <v>108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>
      <c r="A10" s="41" t="s">
        <v>46</v>
      </c>
      <c r="B10" s="42">
        <f t="shared" ref="B10:D10" si="15">DATEVALUE($B7+12-B11&amp;"/1/"&amp;B12)</f>
        <v>46753</v>
      </c>
      <c r="C10" s="42">
        <f t="shared" si="15"/>
        <v>47119</v>
      </c>
      <c r="D10" s="42">
        <f t="shared" si="15"/>
        <v>47484</v>
      </c>
      <c r="E10" s="43">
        <f>DATEVALUE($B7+12-E11&amp;"/1/"&amp;E12)</f>
        <v>47849</v>
      </c>
      <c r="F10" s="43">
        <f>DATEVALUE($B7+12-F11&amp;"/1/"&amp;F12)</f>
        <v>48215</v>
      </c>
    </row>
    <row r="11" spans="1:144">
      <c r="B11">
        <v>4</v>
      </c>
      <c r="C11">
        <v>3</v>
      </c>
      <c r="D11">
        <v>2</v>
      </c>
      <c r="E11">
        <v>1</v>
      </c>
      <c r="F11">
        <v>0</v>
      </c>
      <c r="G11" t="s">
        <v>109</v>
      </c>
    </row>
    <row r="12" spans="1:144">
      <c r="B12">
        <v>1</v>
      </c>
      <c r="C12">
        <v>1</v>
      </c>
      <c r="D12">
        <v>1</v>
      </c>
      <c r="E12">
        <v>1</v>
      </c>
      <c r="F12">
        <v>2</v>
      </c>
      <c r="G12" t="s">
        <v>110</v>
      </c>
    </row>
    <row r="13" spans="1:144">
      <c r="B13" t="s">
        <v>111</v>
      </c>
      <c r="C13" t="s">
        <v>112</v>
      </c>
      <c r="D13" t="s">
        <v>111</v>
      </c>
      <c r="E13" t="s">
        <v>113</v>
      </c>
      <c r="F13" t="s">
        <v>114</v>
      </c>
      <c r="G13" t="s">
        <v>115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2022-02-03T07:43:40Z</cp:lastPrinted>
  <dcterms:created xsi:type="dcterms:W3CDTF">2021-12-03T07:05:44Z</dcterms:created>
  <dcterms:modified xsi:type="dcterms:W3CDTF">2022-02-03T07:44:15Z</dcterms:modified>
  <cp:category/>
</cp:coreProperties>
</file>