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33大和村\"/>
    </mc:Choice>
  </mc:AlternateContent>
  <workbookProtection workbookAlgorithmName="SHA-512" workbookHashValue="XP68wFPlkf1neQihwC01R/rU3ks6xiQel2yfp9zMA//tmxcNDROQ7MNgyHR+EYNEgAkNN9FOiNZSsaewSr/wpQ==" workbookSaltValue="9IQnyuP/BlrJ4Q55LlISg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<sst xmlns="http://schemas.openxmlformats.org/spreadsheetml/2006/main" count="233" uniqueCount="118">
  <si>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</si>
  <si>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</si>
  <si>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</si>
  <si>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</si>
  <si>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</si>
  <si>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</si>
  <si>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</si>
  <si>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</si>
  <si>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</si>
  <si>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</si>
  <si>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</si>
  <si>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</si>
  <si>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</si>
  <si>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</si>
  <si>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</si>
  <si>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</si>
  <si>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</si>
  <si>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</si>
  <si>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</si>
  <si>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</si>
  <si>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</si>
  <si>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</si>
  <si>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</si>
  <si>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</si>
  <si>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</si>
  <si>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</si>
  <si>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</si>
  <si>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</si>
  <si>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</si>
  <si>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</si>
  <si>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</si>
  <si>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</si>
  <si>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</si>
  <si>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</si>
  <si>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</si>
  <si>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</si>
  <si>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</si>
  <si>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</si>
  <si>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</si>
  <si>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</si>
  <si>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</si>
  <si>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</si>
  <si>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</si>
  <si>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</si>
  <si>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</si>
  <si>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</si>
  <si>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</si>
  <si>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</si>
  <si>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</si>
  <si>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</si>
  <si>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</si>
  <si>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</si>
  <si>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</si>
  <si>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</si>
  <si>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</si>
  <si>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</si>
  <si>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</si>
  <si>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</si>
  <si>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</si>
  <si>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</si>
  <si>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</si>
  <si>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</si>
  <si>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</si>
  <si>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</si>
  <si>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</si>
  <si>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</si>
  <si>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</si>
  <si>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</si>
  <si>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</si>
  <si>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</si>
  <si>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</si>
  <si>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</si>
  <si>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</si>
  <si>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</si>
  <si>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</si>
  <si>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</si>
  <si>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</si>
  <si>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</si>
  <si>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</si>
  <si>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</si>
  <si>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</si>
  <si>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</si>
  <si>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</si>
  <si>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</si>
  <si>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</si>
  <si>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</si>
  <si>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</si>
  <si>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</si>
  <si>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</si>
  <si>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</si>
  <si>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</si>
  <si>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</si>
  <si>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</si>
  <si>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</si>
  <si>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</si>
  <si>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</si>
  <si>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大和村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</si>
  <si>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</si>
  <si>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</si>
  <si>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</si>
  <si>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</si>
  <si>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</si>
  <si>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</si>
  <si>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</si>
  <si>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</si>
  <si>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</si>
  <si>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</si>
  <si>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</si>
  <si>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</si>
  <si>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</si>
  <si>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</si>
  <si>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</si>
  <si>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</si>
  <si>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</si>
  <si>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</si>
  <si>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①収益的収支比率について
　前年と比べ10.46ポイント増加している。要因としては，地方債償還金の減少である。しかし，収益に関しては，人口減少による料金収入が減少することも懸念されており，今後は収支バランスの経営の健全化を図る必要がある。
④企業債残高対給水収益比率について
　前年度と比べ103.42ポイント減少している。これは，地方債償還残高の減少である。最小減の施設投資による，地方債の新規発行の抑制を図る。
⑤料金回収率については
　前年度と比べ0.13ポイント減少している。要因としては，収益的費用が前年度より増となっており給水収益以外で収入が賄われている状況である。
　人口減少による料金収益の減少も予想されることから，経営分析を踏まえ事業経営を図っていく必要がある。
⑥給水原価について
　前年度と比べ7.17円増となっており，収益的費用の増が要因である。今後は，投資の効率化や維持管理費の抑制を図っていく必要がある。
⑦施設利用率については
　前年度と比べ0.22ポイント減少しており，人口減少問題に伴うものでり，今後も減少していくと思われる。
⑧有収率については
　前年度と同様である。</t>
    <rPh sb="1" eb="4">
      <t>シュウエキテキ</t>
    </rPh>
    <rPh sb="4" eb="6">
      <t>シュウシ</t>
    </rPh>
    <rPh sb="6" eb="8">
      <t>ヒリツ</t>
    </rPh>
    <rPh sb="14" eb="16">
      <t>ゼンネン</t>
    </rPh>
    <rPh sb="17" eb="18">
      <t>クラ</t>
    </rPh>
    <rPh sb="28" eb="30">
      <t>ゾウカ</t>
    </rPh>
    <rPh sb="35" eb="37">
      <t>ヨウイン</t>
    </rPh>
    <rPh sb="42" eb="45">
      <t>チホウサイ</t>
    </rPh>
    <rPh sb="45" eb="48">
      <t>ショウカンキン</t>
    </rPh>
    <rPh sb="49" eb="51">
      <t>ゲンショウ</t>
    </rPh>
    <rPh sb="59" eb="61">
      <t>シュウエキ</t>
    </rPh>
    <rPh sb="62" eb="63">
      <t>カン</t>
    </rPh>
    <rPh sb="67" eb="69">
      <t>ジンコウ</t>
    </rPh>
    <rPh sb="69" eb="71">
      <t>ゲンショウ</t>
    </rPh>
    <rPh sb="74" eb="76">
      <t>リョウキン</t>
    </rPh>
    <rPh sb="76" eb="78">
      <t>シュウニュウ</t>
    </rPh>
    <rPh sb="79" eb="81">
      <t>ゲンショウ</t>
    </rPh>
    <rPh sb="86" eb="88">
      <t>ケネン</t>
    </rPh>
    <rPh sb="94" eb="96">
      <t>コンゴ</t>
    </rPh>
    <rPh sb="97" eb="99">
      <t>シュウシ</t>
    </rPh>
    <rPh sb="104" eb="106">
      <t>ケイエイ</t>
    </rPh>
    <rPh sb="107" eb="110">
      <t>ケンゼンカ</t>
    </rPh>
    <rPh sb="111" eb="112">
      <t>ハカ</t>
    </rPh>
    <rPh sb="113" eb="115">
      <t>ヒツヨウ</t>
    </rPh>
    <rPh sb="121" eb="124">
      <t>キギョウサイ</t>
    </rPh>
    <rPh sb="124" eb="126">
      <t>ザンダカ</t>
    </rPh>
    <rPh sb="126" eb="127">
      <t>タイ</t>
    </rPh>
    <rPh sb="127" eb="129">
      <t>キュウスイ</t>
    </rPh>
    <rPh sb="129" eb="131">
      <t>シュウエキ</t>
    </rPh>
    <rPh sb="131" eb="133">
      <t>ヒリツ</t>
    </rPh>
    <rPh sb="139" eb="142">
      <t>ゼンネンド</t>
    </rPh>
    <rPh sb="143" eb="144">
      <t>クラ</t>
    </rPh>
    <rPh sb="155" eb="157">
      <t>ゲンショウ</t>
    </rPh>
    <rPh sb="166" eb="169">
      <t>チホウサイ</t>
    </rPh>
    <rPh sb="169" eb="171">
      <t>ショウカン</t>
    </rPh>
    <rPh sb="171" eb="173">
      <t>ザンダカ</t>
    </rPh>
    <rPh sb="174" eb="176">
      <t>ゲンショウ</t>
    </rPh>
    <rPh sb="180" eb="183">
      <t>サイショウゲン</t>
    </rPh>
    <rPh sb="184" eb="186">
      <t>シセツ</t>
    </rPh>
    <rPh sb="186" eb="188">
      <t>トウシ</t>
    </rPh>
    <rPh sb="192" eb="195">
      <t>チホウサイ</t>
    </rPh>
    <rPh sb="196" eb="198">
      <t>シンキ</t>
    </rPh>
    <rPh sb="198" eb="200">
      <t>ハッコウ</t>
    </rPh>
    <rPh sb="201" eb="203">
      <t>ヨクセイ</t>
    </rPh>
    <rPh sb="204" eb="205">
      <t>ハカ</t>
    </rPh>
    <rPh sb="209" eb="211">
      <t>リョウキン</t>
    </rPh>
    <rPh sb="211" eb="213">
      <t>カイシュウ</t>
    </rPh>
    <rPh sb="213" eb="214">
      <t>リツ</t>
    </rPh>
    <rPh sb="221" eb="224">
      <t>ゼンネンド</t>
    </rPh>
    <rPh sb="225" eb="226">
      <t>クラ</t>
    </rPh>
    <rPh sb="235" eb="237">
      <t>ゲンショウ</t>
    </rPh>
    <rPh sb="242" eb="244">
      <t>ヨウイン</t>
    </rPh>
    <rPh sb="249" eb="252">
      <t>シュウエキテキ</t>
    </rPh>
    <rPh sb="252" eb="254">
      <t>ヒヨウ</t>
    </rPh>
    <rPh sb="255" eb="258">
      <t>ゼンネンド</t>
    </rPh>
    <rPh sb="334" eb="336">
      <t>ヒツヨウ</t>
    </rPh>
    <rPh sb="342" eb="344">
      <t>キュウスイ</t>
    </rPh>
    <rPh sb="344" eb="346">
      <t>ゲンカ</t>
    </rPh>
    <rPh sb="352" eb="355">
      <t>ゼンネンド</t>
    </rPh>
    <rPh sb="356" eb="357">
      <t>クラ</t>
    </rPh>
    <rPh sb="362" eb="363">
      <t>エン</t>
    </rPh>
    <rPh sb="363" eb="364">
      <t>ゾウ</t>
    </rPh>
    <rPh sb="371" eb="374">
      <t>シュウエキテキ</t>
    </rPh>
    <rPh sb="374" eb="376">
      <t>ヒヨウ</t>
    </rPh>
    <rPh sb="377" eb="378">
      <t>ゾウ</t>
    </rPh>
    <rPh sb="379" eb="381">
      <t>ヨウイン</t>
    </rPh>
    <rPh sb="385" eb="387">
      <t>コンゴ</t>
    </rPh>
    <rPh sb="389" eb="391">
      <t>トウシ</t>
    </rPh>
    <rPh sb="392" eb="395">
      <t>コウリツカ</t>
    </rPh>
    <rPh sb="396" eb="398">
      <t>イジ</t>
    </rPh>
    <rPh sb="398" eb="401">
      <t>カンリヒ</t>
    </rPh>
    <rPh sb="402" eb="404">
      <t>ヨクセイ</t>
    </rPh>
    <rPh sb="405" eb="406">
      <t>ハカ</t>
    </rPh>
    <rPh sb="410" eb="412">
      <t>ヒツヨウ</t>
    </rPh>
    <rPh sb="418" eb="420">
      <t>シセツ</t>
    </rPh>
    <rPh sb="420" eb="423">
      <t>リヨウリツ</t>
    </rPh>
    <rPh sb="430" eb="433">
      <t>ゼンネンド</t>
    </rPh>
    <rPh sb="434" eb="435">
      <t>クラ</t>
    </rPh>
    <rPh sb="444" eb="446">
      <t>ゲンショウ</t>
    </rPh>
    <rPh sb="451" eb="453">
      <t>ジンコウ</t>
    </rPh>
    <rPh sb="453" eb="455">
      <t>ゲンショウ</t>
    </rPh>
    <rPh sb="455" eb="457">
      <t>モンダイ</t>
    </rPh>
    <rPh sb="458" eb="459">
      <t>トモナ</t>
    </rPh>
    <rPh sb="465" eb="467">
      <t>コンゴ</t>
    </rPh>
    <rPh sb="468" eb="470">
      <t>ゲンショウ</t>
    </rPh>
    <rPh sb="475" eb="476">
      <t>オモ</t>
    </rPh>
    <rPh sb="482" eb="484">
      <t>ユウシュウ</t>
    </rPh>
    <rPh sb="484" eb="485">
      <t>リツ</t>
    </rPh>
    <rPh sb="492" eb="495">
      <t>ゼンネンド</t>
    </rPh>
    <rPh sb="496" eb="498">
      <t>ドウヨウ</t>
    </rPh>
    <phoneticPr fontId="4"/>
  </si>
  <si>
    <t>老朽化に関しては，法定耐用年数を考慮して施設設備及び管路の維持管理による健全化及び延命化を図り，必要に応じて更新を検討していく。</t>
    <rPh sb="0" eb="3">
      <t>ロウキュウカ</t>
    </rPh>
    <rPh sb="4" eb="5">
      <t>カン</t>
    </rPh>
    <rPh sb="9" eb="11">
      <t>ホウテイ</t>
    </rPh>
    <rPh sb="11" eb="13">
      <t>タイヨウ</t>
    </rPh>
    <rPh sb="13" eb="14">
      <t>ネン</t>
    </rPh>
    <rPh sb="14" eb="15">
      <t>スウ</t>
    </rPh>
    <rPh sb="16" eb="18">
      <t>コウリョ</t>
    </rPh>
    <rPh sb="20" eb="22">
      <t>シセツ</t>
    </rPh>
    <rPh sb="22" eb="24">
      <t>セツビ</t>
    </rPh>
    <rPh sb="24" eb="25">
      <t>オヨ</t>
    </rPh>
    <rPh sb="26" eb="28">
      <t>カンロ</t>
    </rPh>
    <rPh sb="29" eb="31">
      <t>イジ</t>
    </rPh>
    <rPh sb="31" eb="33">
      <t>カンリ</t>
    </rPh>
    <rPh sb="36" eb="39">
      <t>ケンゼンカ</t>
    </rPh>
    <rPh sb="39" eb="40">
      <t>オヨ</t>
    </rPh>
    <rPh sb="41" eb="43">
      <t>エンメイ</t>
    </rPh>
    <rPh sb="43" eb="44">
      <t>カ</t>
    </rPh>
    <rPh sb="45" eb="46">
      <t>ハカ</t>
    </rPh>
    <rPh sb="48" eb="50">
      <t>ヒツヨウ</t>
    </rPh>
    <rPh sb="51" eb="52">
      <t>オウ</t>
    </rPh>
    <rPh sb="54" eb="56">
      <t>コウシン</t>
    </rPh>
    <rPh sb="57" eb="59">
      <t>ケントウ</t>
    </rPh>
    <phoneticPr fontId="4"/>
  </si>
  <si>
    <t>　本村の簡易水道事業において，社会的問題である人口減少による影響を多少ながら受けており，経営的に収支バランスを他会計繰入金に支えられているのが現状である。
　また，資産管理においては，近年において法定耐用年数を超す施設もあることから，維持管理の強化等により健全化及び延命化を行い施設投資の抑制を図っていく。
　これらのことにより，営業収益の確保及び設備投資の計画性を必至課題として検討を行う必要がある。</t>
    <rPh sb="1" eb="3">
      <t>ホンソン</t>
    </rPh>
    <rPh sb="4" eb="6">
      <t>カンイ</t>
    </rPh>
    <rPh sb="6" eb="8">
      <t>スイドウ</t>
    </rPh>
    <rPh sb="8" eb="10">
      <t>ジギョウ</t>
    </rPh>
    <rPh sb="15" eb="18">
      <t>シャカイテキ</t>
    </rPh>
    <rPh sb="18" eb="20">
      <t>モンダイ</t>
    </rPh>
    <rPh sb="23" eb="25">
      <t>ジンコウ</t>
    </rPh>
    <rPh sb="25" eb="27">
      <t>ゲンショウ</t>
    </rPh>
    <rPh sb="30" eb="32">
      <t>エイキョウ</t>
    </rPh>
    <rPh sb="33" eb="35">
      <t>タショウ</t>
    </rPh>
    <rPh sb="38" eb="39">
      <t>ウ</t>
    </rPh>
    <rPh sb="44" eb="46">
      <t>ケイエイ</t>
    </rPh>
    <rPh sb="46" eb="47">
      <t>テキ</t>
    </rPh>
    <rPh sb="48" eb="50">
      <t>シュウシ</t>
    </rPh>
    <rPh sb="55" eb="58">
      <t>タカイケイ</t>
    </rPh>
    <rPh sb="58" eb="61">
      <t>クリイレキン</t>
    </rPh>
    <rPh sb="62" eb="63">
      <t>ササ</t>
    </rPh>
    <rPh sb="71" eb="73">
      <t>ゲンジョウ</t>
    </rPh>
    <rPh sb="82" eb="84">
      <t>シサン</t>
    </rPh>
    <rPh sb="84" eb="86">
      <t>カンリ</t>
    </rPh>
    <rPh sb="92" eb="94">
      <t>キンネン</t>
    </rPh>
    <rPh sb="98" eb="100">
      <t>ホウテイ</t>
    </rPh>
    <rPh sb="100" eb="102">
      <t>タイヨウ</t>
    </rPh>
    <rPh sb="102" eb="104">
      <t>ネンスウ</t>
    </rPh>
    <rPh sb="105" eb="106">
      <t>コ</t>
    </rPh>
    <rPh sb="107" eb="109">
      <t>シセツ</t>
    </rPh>
    <rPh sb="117" eb="119">
      <t>イジ</t>
    </rPh>
    <rPh sb="119" eb="121">
      <t>カンリ</t>
    </rPh>
    <rPh sb="122" eb="124">
      <t>キョウカ</t>
    </rPh>
    <rPh sb="124" eb="125">
      <t>トウ</t>
    </rPh>
    <rPh sb="128" eb="131">
      <t>ケンゼンカ</t>
    </rPh>
    <rPh sb="131" eb="132">
      <t>オヨ</t>
    </rPh>
    <rPh sb="133" eb="135">
      <t>エンメイ</t>
    </rPh>
    <rPh sb="135" eb="136">
      <t>カ</t>
    </rPh>
    <rPh sb="137" eb="138">
      <t>オコナ</t>
    </rPh>
    <rPh sb="139" eb="141">
      <t>シセツ</t>
    </rPh>
    <rPh sb="141" eb="143">
      <t>トウシ</t>
    </rPh>
    <rPh sb="144" eb="146">
      <t>ヨクセイ</t>
    </rPh>
    <rPh sb="147" eb="148">
      <t>ハカ</t>
    </rPh>
    <rPh sb="165" eb="167">
      <t>エイギョウ</t>
    </rPh>
    <rPh sb="167" eb="169">
      <t>シュウエキ</t>
    </rPh>
    <rPh sb="170" eb="172">
      <t>カクホ</t>
    </rPh>
    <rPh sb="172" eb="173">
      <t>オヨ</t>
    </rPh>
    <rPh sb="174" eb="176">
      <t>セツビ</t>
    </rPh>
    <rPh sb="176" eb="178">
      <t>トウシ</t>
    </rPh>
    <rPh sb="179" eb="182">
      <t>ケイカクセイ</t>
    </rPh>
    <rPh sb="190" eb="192">
      <t>ケントウ</t>
    </rPh>
    <rPh sb="193" eb="194">
      <t>オコナ</t>
    </rPh>
    <rPh sb="195" eb="1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</si>
</sst>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E6-4D98-9B10-21B137FE446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09E6-4D98-9B10-21B137FE446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42.8</c:v>
                </c:pt>
                <c:pt idx="1">
                  <c:v>42.98</c:v>
                </c:pt>
                <c:pt idx="2">
                  <c:v>41.67</c:v>
                </c:pt>
                <c:pt idx="3">
                  <c:v>40.28</c:v>
                </c:pt>
                <c:pt idx="4">
                  <c:v>40.06</c:v>
                </c:pt>
              </c:numCache>
            </c:numRef>
          </c:val>
          <c:extLst>
            <c:ext xmlns:c16="http://schemas.microsoft.com/office/drawing/2014/chart" uri="{C3380CC4-5D6E-409C-BE32-E72D297353CC}">
              <c16:uniqueId val="{00000000-1594-4DA7-9ED7-6BD6FE86467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1594-4DA7-9ED7-6BD6FE86467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90.91</c:v>
                </c:pt>
                <c:pt idx="1">
                  <c:v>90.91</c:v>
                </c:pt>
                <c:pt idx="2">
                  <c:v>90.91</c:v>
                </c:pt>
                <c:pt idx="3">
                  <c:v>90.91</c:v>
                </c:pt>
                <c:pt idx="4">
                  <c:v>90.91</c:v>
                </c:pt>
              </c:numCache>
            </c:numRef>
          </c:val>
          <c:extLst>
            <c:ext xmlns:c16="http://schemas.microsoft.com/office/drawing/2014/chart" uri="{C3380CC4-5D6E-409C-BE32-E72D297353CC}">
              <c16:uniqueId val="{00000000-559B-4159-B2AD-416D94A4DB9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559B-4159-B2AD-416D94A4DB9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48.8</c:v>
                </c:pt>
                <c:pt idx="1">
                  <c:v>52.14</c:v>
                </c:pt>
                <c:pt idx="2">
                  <c:v>64.52</c:v>
                </c:pt>
                <c:pt idx="3">
                  <c:v>61.27</c:v>
                </c:pt>
                <c:pt idx="4">
                  <c:v>71.73</c:v>
                </c:pt>
              </c:numCache>
            </c:numRef>
          </c:val>
          <c:extLst>
            <c:ext xmlns:c16="http://schemas.microsoft.com/office/drawing/2014/chart" uri="{C3380CC4-5D6E-409C-BE32-E72D297353CC}">
              <c16:uniqueId val="{00000000-C7CA-4F56-BD36-C5329CB02CC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C7CA-4F56-BD36-C5329CB02CC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E3-4736-9B5A-B8C980107A7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E3-4736-9B5A-B8C980107A7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35-4916-B571-2E291E81455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35-4916-B571-2E291E81455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E0-4B0D-A490-3EF34D74073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E0-4B0D-A490-3EF34D74073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7C-44A8-895E-C813EDEE160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7C-44A8-895E-C813EDEE160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1254.3499999999999</c:v>
                </c:pt>
                <c:pt idx="1">
                  <c:v>1096.3499999999999</c:v>
                </c:pt>
                <c:pt idx="2">
                  <c:v>989.59</c:v>
                </c:pt>
                <c:pt idx="3">
                  <c:v>890.12</c:v>
                </c:pt>
                <c:pt idx="4">
                  <c:v>786.7</c:v>
                </c:pt>
              </c:numCache>
            </c:numRef>
          </c:val>
          <c:extLst>
            <c:ext xmlns:c16="http://schemas.microsoft.com/office/drawing/2014/chart" uri="{C3380CC4-5D6E-409C-BE32-E72D297353CC}">
              <c16:uniqueId val="{00000000-7161-46CA-B8A3-E31CE34452F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7161-46CA-B8A3-E31CE34452F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30.57</c:v>
                </c:pt>
                <c:pt idx="1">
                  <c:v>30.52</c:v>
                </c:pt>
                <c:pt idx="2">
                  <c:v>28.76</c:v>
                </c:pt>
                <c:pt idx="3">
                  <c:v>31.97</c:v>
                </c:pt>
                <c:pt idx="4">
                  <c:v>31.84</c:v>
                </c:pt>
              </c:numCache>
            </c:numRef>
          </c:val>
          <c:extLst>
            <c:ext xmlns:c16="http://schemas.microsoft.com/office/drawing/2014/chart" uri="{C3380CC4-5D6E-409C-BE32-E72D297353CC}">
              <c16:uniqueId val="{00000000-5CDF-4165-A54C-41147A00C3C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5CDF-4165-A54C-41147A00C3C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452.34</c:v>
                </c:pt>
                <c:pt idx="1">
                  <c:v>453.02</c:v>
                </c:pt>
                <c:pt idx="2">
                  <c:v>484.44</c:v>
                </c:pt>
                <c:pt idx="3">
                  <c:v>443.15</c:v>
                </c:pt>
                <c:pt idx="4">
                  <c:v>450.32</c:v>
                </c:pt>
              </c:numCache>
            </c:numRef>
          </c:val>
          <c:extLst>
            <c:ext xmlns:c16="http://schemas.microsoft.com/office/drawing/2014/chart" uri="{C3380CC4-5D6E-409C-BE32-E72D297353CC}">
              <c16:uniqueId val="{00000000-F39E-43A3-9B6B-759C4F52AFE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F39E-43A3-9B6B-759C4F52AFE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Z53" zoomScale="85" zoomScaleNormal="85"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5" t="str">
        <f>データ!H6</f>
        <v>鹿児島県　大和村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1432</v>
      </c>
      <c r="AM8" s="51"/>
      <c r="AN8" s="51"/>
      <c r="AO8" s="51"/>
      <c r="AP8" s="51"/>
      <c r="AQ8" s="51"/>
      <c r="AR8" s="51"/>
      <c r="AS8" s="51"/>
      <c r="AT8" s="47">
        <f>データ!$S$6</f>
        <v>88.26</v>
      </c>
      <c r="AU8" s="47"/>
      <c r="AV8" s="47"/>
      <c r="AW8" s="47"/>
      <c r="AX8" s="47"/>
      <c r="AY8" s="47"/>
      <c r="AZ8" s="47"/>
      <c r="BA8" s="47"/>
      <c r="BB8" s="47">
        <f>データ!$T$6</f>
        <v>16.22</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c r="A10" s="2"/>
      <c r="B10" s="47" t="str">
        <f>データ!$N$6</f>
        <v>-</v>
      </c>
      <c r="C10" s="47"/>
      <c r="D10" s="47"/>
      <c r="E10" s="47"/>
      <c r="F10" s="47"/>
      <c r="G10" s="47"/>
      <c r="H10" s="47"/>
      <c r="I10" s="47" t="str">
        <f>データ!$O$6</f>
        <v>該当数値なし</v>
      </c>
      <c r="J10" s="47"/>
      <c r="K10" s="47"/>
      <c r="L10" s="47"/>
      <c r="M10" s="47"/>
      <c r="N10" s="47"/>
      <c r="O10" s="47"/>
      <c r="P10" s="47">
        <f>データ!$P$6</f>
        <v>100</v>
      </c>
      <c r="Q10" s="47"/>
      <c r="R10" s="47"/>
      <c r="S10" s="47"/>
      <c r="T10" s="47"/>
      <c r="U10" s="47"/>
      <c r="V10" s="47"/>
      <c r="W10" s="51">
        <f>データ!$Q$6</f>
        <v>2540</v>
      </c>
      <c r="X10" s="51"/>
      <c r="Y10" s="51"/>
      <c r="Z10" s="51"/>
      <c r="AA10" s="51"/>
      <c r="AB10" s="51"/>
      <c r="AC10" s="51"/>
      <c r="AD10" s="2"/>
      <c r="AE10" s="2"/>
      <c r="AF10" s="2"/>
      <c r="AG10" s="2"/>
      <c r="AH10" s="2"/>
      <c r="AI10" s="2"/>
      <c r="AJ10" s="2"/>
      <c r="AK10" s="2"/>
      <c r="AL10" s="51">
        <f>データ!$U$6</f>
        <v>1412</v>
      </c>
      <c r="AM10" s="51"/>
      <c r="AN10" s="51"/>
      <c r="AO10" s="51"/>
      <c r="AP10" s="51"/>
      <c r="AQ10" s="51"/>
      <c r="AR10" s="51"/>
      <c r="AS10" s="51"/>
      <c r="AT10" s="47">
        <f>データ!$V$6</f>
        <v>6</v>
      </c>
      <c r="AU10" s="47"/>
      <c r="AV10" s="47"/>
      <c r="AW10" s="47"/>
      <c r="AX10" s="47"/>
      <c r="AY10" s="47"/>
      <c r="AZ10" s="47"/>
      <c r="BA10" s="47"/>
      <c r="BB10" s="47">
        <f>データ!$W$6</f>
        <v>235.33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bjgfmwW5DiTcY92TWUtulFr+67LXa37sD+dd0WO6Rn0LMC5DtkRhNIFRcfyMAZq5TuQsmzNou9SFZmepf2Aopg==" saltValue="zb6iju4frqHd1qeniWUHK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c r="A6" s="29" t="s">
        <v>95</v>
      </c>
      <c r="B6" s="34">
        <f>B7</f>
        <v>2020</v>
      </c>
      <c r="C6" s="34">
        <f t="shared" ref="C6:W6" si="3">C7</f>
        <v>465232</v>
      </c>
      <c r="D6" s="34">
        <f t="shared" si="3"/>
        <v>47</v>
      </c>
      <c r="E6" s="34">
        <f t="shared" si="3"/>
        <v>1</v>
      </c>
      <c r="F6" s="34">
        <f t="shared" si="3"/>
        <v>0</v>
      </c>
      <c r="G6" s="34">
        <f t="shared" si="3"/>
        <v>0</v>
      </c>
      <c r="H6" s="34" t="str">
        <f t="shared" si="3"/>
        <v>鹿児島県　大和村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2540</v>
      </c>
      <c r="R6" s="35">
        <f t="shared" si="3"/>
        <v>1432</v>
      </c>
      <c r="S6" s="35">
        <f t="shared" si="3"/>
        <v>88.26</v>
      </c>
      <c r="T6" s="35">
        <f t="shared" si="3"/>
        <v>16.22</v>
      </c>
      <c r="U6" s="35">
        <f t="shared" si="3"/>
        <v>1412</v>
      </c>
      <c r="V6" s="35">
        <f t="shared" si="3"/>
        <v>6</v>
      </c>
      <c r="W6" s="35">
        <f t="shared" si="3"/>
        <v>235.33</v>
      </c>
      <c r="X6" s="36">
        <f>IF(X7="",NA(),X7)</f>
        <v>48.8</v>
      </c>
      <c r="Y6" s="36">
        <f t="shared" ref="Y6:AG6" si="4">IF(Y7="",NA(),Y7)</f>
        <v>52.14</v>
      </c>
      <c r="Z6" s="36">
        <f t="shared" si="4"/>
        <v>64.52</v>
      </c>
      <c r="AA6" s="36">
        <f t="shared" si="4"/>
        <v>61.27</v>
      </c>
      <c r="AB6" s="36">
        <f t="shared" si="4"/>
        <v>71.73</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1254.3499999999999</v>
      </c>
      <c r="BF6" s="36">
        <f t="shared" ref="BF6:BN6" si="7">IF(BF7="",NA(),BF7)</f>
        <v>1096.3499999999999</v>
      </c>
      <c r="BG6" s="36">
        <f t="shared" si="7"/>
        <v>989.59</v>
      </c>
      <c r="BH6" s="36">
        <f t="shared" si="7"/>
        <v>890.12</v>
      </c>
      <c r="BI6" s="36">
        <f t="shared" si="7"/>
        <v>786.7</v>
      </c>
      <c r="BJ6" s="36">
        <f t="shared" si="7"/>
        <v>1595.62</v>
      </c>
      <c r="BK6" s="36">
        <f t="shared" si="7"/>
        <v>1302.33</v>
      </c>
      <c r="BL6" s="36">
        <f t="shared" si="7"/>
        <v>1274.21</v>
      </c>
      <c r="BM6" s="36">
        <f t="shared" si="7"/>
        <v>1183.92</v>
      </c>
      <c r="BN6" s="36">
        <f t="shared" si="7"/>
        <v>1128.72</v>
      </c>
      <c r="BO6" s="35" t="str">
        <f>IF(BO7="","",IF(BO7="-","【-】","【"&amp;SUBSTITUTE(TEXT(BO7,"#,##0.00"),"-","△")&amp;"】"))</f>
        <v>【949.15】</v>
      </c>
      <c r="BP6" s="36">
        <f>IF(BP7="",NA(),BP7)</f>
        <v>30.57</v>
      </c>
      <c r="BQ6" s="36">
        <f t="shared" ref="BQ6:BY6" si="8">IF(BQ7="",NA(),BQ7)</f>
        <v>30.52</v>
      </c>
      <c r="BR6" s="36">
        <f t="shared" si="8"/>
        <v>28.76</v>
      </c>
      <c r="BS6" s="36">
        <f t="shared" si="8"/>
        <v>31.97</v>
      </c>
      <c r="BT6" s="36">
        <f t="shared" si="8"/>
        <v>31.84</v>
      </c>
      <c r="BU6" s="36">
        <f t="shared" si="8"/>
        <v>37.92</v>
      </c>
      <c r="BV6" s="36">
        <f t="shared" si="8"/>
        <v>40.89</v>
      </c>
      <c r="BW6" s="36">
        <f t="shared" si="8"/>
        <v>41.25</v>
      </c>
      <c r="BX6" s="36">
        <f t="shared" si="8"/>
        <v>42.5</v>
      </c>
      <c r="BY6" s="36">
        <f t="shared" si="8"/>
        <v>41.84</v>
      </c>
      <c r="BZ6" s="35" t="str">
        <f>IF(BZ7="","",IF(BZ7="-","【-】","【"&amp;SUBSTITUTE(TEXT(BZ7,"#,##0.00"),"-","△")&amp;"】"))</f>
        <v>【55.87】</v>
      </c>
      <c r="CA6" s="36">
        <f>IF(CA7="",NA(),CA7)</f>
        <v>452.34</v>
      </c>
      <c r="CB6" s="36">
        <f t="shared" ref="CB6:CJ6" si="9">IF(CB7="",NA(),CB7)</f>
        <v>453.02</v>
      </c>
      <c r="CC6" s="36">
        <f t="shared" si="9"/>
        <v>484.44</v>
      </c>
      <c r="CD6" s="36">
        <f t="shared" si="9"/>
        <v>443.15</v>
      </c>
      <c r="CE6" s="36">
        <f t="shared" si="9"/>
        <v>450.32</v>
      </c>
      <c r="CF6" s="36">
        <f t="shared" si="9"/>
        <v>423.18</v>
      </c>
      <c r="CG6" s="36">
        <f t="shared" si="9"/>
        <v>383.2</v>
      </c>
      <c r="CH6" s="36">
        <f t="shared" si="9"/>
        <v>383.25</v>
      </c>
      <c r="CI6" s="36">
        <f t="shared" si="9"/>
        <v>377.72</v>
      </c>
      <c r="CJ6" s="36">
        <f t="shared" si="9"/>
        <v>390.47</v>
      </c>
      <c r="CK6" s="35" t="str">
        <f>IF(CK7="","",IF(CK7="-","【-】","【"&amp;SUBSTITUTE(TEXT(CK7,"#,##0.00"),"-","△")&amp;"】"))</f>
        <v>【288.19】</v>
      </c>
      <c r="CL6" s="36">
        <f>IF(CL7="",NA(),CL7)</f>
        <v>42.8</v>
      </c>
      <c r="CM6" s="36">
        <f t="shared" ref="CM6:CU6" si="10">IF(CM7="",NA(),CM7)</f>
        <v>42.98</v>
      </c>
      <c r="CN6" s="36">
        <f t="shared" si="10"/>
        <v>41.67</v>
      </c>
      <c r="CO6" s="36">
        <f t="shared" si="10"/>
        <v>40.28</v>
      </c>
      <c r="CP6" s="36">
        <f t="shared" si="10"/>
        <v>40.06</v>
      </c>
      <c r="CQ6" s="36">
        <f t="shared" si="10"/>
        <v>46.9</v>
      </c>
      <c r="CR6" s="36">
        <f t="shared" si="10"/>
        <v>47.95</v>
      </c>
      <c r="CS6" s="36">
        <f t="shared" si="10"/>
        <v>48.26</v>
      </c>
      <c r="CT6" s="36">
        <f t="shared" si="10"/>
        <v>48.01</v>
      </c>
      <c r="CU6" s="36">
        <f t="shared" si="10"/>
        <v>49.08</v>
      </c>
      <c r="CV6" s="35" t="str">
        <f>IF(CV7="","",IF(CV7="-","【-】","【"&amp;SUBSTITUTE(TEXT(CV7,"#,##0.00"),"-","△")&amp;"】"))</f>
        <v>【56.31】</v>
      </c>
      <c r="CW6" s="36">
        <f>IF(CW7="",NA(),CW7)</f>
        <v>90.91</v>
      </c>
      <c r="CX6" s="36">
        <f t="shared" ref="CX6:DF6" si="11">IF(CX7="",NA(),CX7)</f>
        <v>90.91</v>
      </c>
      <c r="CY6" s="36">
        <f t="shared" si="11"/>
        <v>90.91</v>
      </c>
      <c r="CZ6" s="36">
        <f t="shared" si="11"/>
        <v>90.91</v>
      </c>
      <c r="DA6" s="36">
        <f t="shared" si="11"/>
        <v>90.91</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c r="A7" s="29"/>
      <c r="B7" s="38">
        <v>2020</v>
      </c>
      <c r="C7" s="38">
        <v>465232</v>
      </c>
      <c r="D7" s="38">
        <v>47</v>
      </c>
      <c r="E7" s="38">
        <v>1</v>
      </c>
      <c r="F7" s="38">
        <v>0</v>
      </c>
      <c r="G7" s="38">
        <v>0</v>
      </c>
      <c r="H7" s="38" t="s">
        <v>96</v>
      </c>
      <c r="I7" s="38" t="s">
        <v>97</v>
      </c>
      <c r="J7" s="38" t="s">
        <v>98</v>
      </c>
      <c r="K7" s="38" t="s">
        <v>99</v>
      </c>
      <c r="L7" s="38" t="s">
        <v>100</v>
      </c>
      <c r="M7" s="38" t="s">
        <v>101</v>
      </c>
      <c r="N7" s="39" t="s">
        <v>102</v>
      </c>
      <c r="O7" s="39" t="s">
        <v>103</v>
      </c>
      <c r="P7" s="39">
        <v>100</v>
      </c>
      <c r="Q7" s="39">
        <v>2540</v>
      </c>
      <c r="R7" s="39">
        <v>1432</v>
      </c>
      <c r="S7" s="39">
        <v>88.26</v>
      </c>
      <c r="T7" s="39">
        <v>16.22</v>
      </c>
      <c r="U7" s="39">
        <v>1412</v>
      </c>
      <c r="V7" s="39">
        <v>6</v>
      </c>
      <c r="W7" s="39">
        <v>235.33</v>
      </c>
      <c r="X7" s="39">
        <v>48.8</v>
      </c>
      <c r="Y7" s="39">
        <v>52.14</v>
      </c>
      <c r="Z7" s="39">
        <v>64.52</v>
      </c>
      <c r="AA7" s="39">
        <v>61.27</v>
      </c>
      <c r="AB7" s="39">
        <v>71.73</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1254.3499999999999</v>
      </c>
      <c r="BF7" s="39">
        <v>1096.3499999999999</v>
      </c>
      <c r="BG7" s="39">
        <v>989.59</v>
      </c>
      <c r="BH7" s="39">
        <v>890.12</v>
      </c>
      <c r="BI7" s="39">
        <v>786.7</v>
      </c>
      <c r="BJ7" s="39">
        <v>1595.62</v>
      </c>
      <c r="BK7" s="39">
        <v>1302.33</v>
      </c>
      <c r="BL7" s="39">
        <v>1274.21</v>
      </c>
      <c r="BM7" s="39">
        <v>1183.92</v>
      </c>
      <c r="BN7" s="39">
        <v>1128.72</v>
      </c>
      <c r="BO7" s="39">
        <v>949.15</v>
      </c>
      <c r="BP7" s="39">
        <v>30.57</v>
      </c>
      <c r="BQ7" s="39">
        <v>30.52</v>
      </c>
      <c r="BR7" s="39">
        <v>28.76</v>
      </c>
      <c r="BS7" s="39">
        <v>31.97</v>
      </c>
      <c r="BT7" s="39">
        <v>31.84</v>
      </c>
      <c r="BU7" s="39">
        <v>37.92</v>
      </c>
      <c r="BV7" s="39">
        <v>40.89</v>
      </c>
      <c r="BW7" s="39">
        <v>41.25</v>
      </c>
      <c r="BX7" s="39">
        <v>42.5</v>
      </c>
      <c r="BY7" s="39">
        <v>41.84</v>
      </c>
      <c r="BZ7" s="39">
        <v>55.87</v>
      </c>
      <c r="CA7" s="39">
        <v>452.34</v>
      </c>
      <c r="CB7" s="39">
        <v>453.02</v>
      </c>
      <c r="CC7" s="39">
        <v>484.44</v>
      </c>
      <c r="CD7" s="39">
        <v>443.15</v>
      </c>
      <c r="CE7" s="39">
        <v>450.32</v>
      </c>
      <c r="CF7" s="39">
        <v>423.18</v>
      </c>
      <c r="CG7" s="39">
        <v>383.2</v>
      </c>
      <c r="CH7" s="39">
        <v>383.25</v>
      </c>
      <c r="CI7" s="39">
        <v>377.72</v>
      </c>
      <c r="CJ7" s="39">
        <v>390.47</v>
      </c>
      <c r="CK7" s="39">
        <v>288.19</v>
      </c>
      <c r="CL7" s="39">
        <v>42.8</v>
      </c>
      <c r="CM7" s="39">
        <v>42.98</v>
      </c>
      <c r="CN7" s="39">
        <v>41.67</v>
      </c>
      <c r="CO7" s="39">
        <v>40.28</v>
      </c>
      <c r="CP7" s="39">
        <v>40.06</v>
      </c>
      <c r="CQ7" s="39">
        <v>46.9</v>
      </c>
      <c r="CR7" s="39">
        <v>47.95</v>
      </c>
      <c r="CS7" s="39">
        <v>48.26</v>
      </c>
      <c r="CT7" s="39">
        <v>48.01</v>
      </c>
      <c r="CU7" s="39">
        <v>49.08</v>
      </c>
      <c r="CV7" s="39">
        <v>56.31</v>
      </c>
      <c r="CW7" s="39">
        <v>90.91</v>
      </c>
      <c r="CX7" s="39">
        <v>90.91</v>
      </c>
      <c r="CY7" s="39">
        <v>90.91</v>
      </c>
      <c r="CZ7" s="39">
        <v>90.91</v>
      </c>
      <c r="DA7" s="39">
        <v>90.91</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c r="B11">
        <v>4</v>
      </c>
      <c r="C11">
        <v>3</v>
      </c>
      <c r="D11">
        <v>2</v>
      </c>
      <c r="E11">
        <v>1</v>
      </c>
      <c r="F11">
        <v>0</v>
      </c>
      <c r="G11" t="s">
        <v>109</v>
      </c>
    </row>
    <row r="12" spans="1:144">
      <c r="B12">
        <v>1</v>
      </c>
      <c r="C12">
        <v>1</v>
      </c>
      <c r="D12">
        <v>1</v>
      </c>
      <c r="E12">
        <v>1</v>
      </c>
      <c r="F12">
        <v>2</v>
      </c>
      <c r="G12" t="s">
        <v>110</v>
      </c>
    </row>
    <row r="13" spans="1:144">
      <c r="B13" t="s">
        <v>111</v>
      </c>
      <c r="C13" t="s">
        <v>112</v>
      </c>
      <c r="D13" t="s">
        <v>111</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2022-02-03T07:44:07Z</cp:lastPrinted>
  <dcterms:created xsi:type="dcterms:W3CDTF">2021-12-03T07:05:45Z</dcterms:created>
  <dcterms:modified xsi:type="dcterms:W3CDTF">2022-02-03T07:44:21Z</dcterms:modified>
  <cp:category/>
</cp:coreProperties>
</file>