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5_瀬戸内町【済】\"/>
    </mc:Choice>
  </mc:AlternateContent>
  <workbookProtection workbookAlgorithmName="SHA-512" workbookHashValue="uP4Le3EXnlPXh1q3C3vTnbXdepHz6SGfH0qBEPDZY3YEFbSR0hg0y8mZWgWaZVs5ZgdFooF+ozik4PP+u6JjUw==" workbookSaltValue="Ecrm3JiWmSkQ/1awYjttc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<sst xmlns="http://schemas.openxmlformats.org/spreadsheetml/2006/main" count="233" uniqueCount="115">
  <si>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</si>
  <si>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</si>
  <si>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</si>
  <si>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</si>
  <si>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</si>
  <si>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</si>
  <si>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</si>
  <si>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</si>
  <si>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</si>
  <si>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</si>
  <si>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</si>
  <si>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</si>
  <si>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</si>
  <si>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</si>
  <si>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</si>
  <si>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</si>
  <si>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</si>
  <si>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</si>
  <si>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</si>
  <si>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</si>
  <si>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</si>
  <si>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</si>
  <si>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</si>
  <si>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</si>
  <si>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</si>
  <si>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</si>
  <si>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</si>
  <si>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</si>
  <si>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</si>
  <si>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</si>
  <si>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</si>
  <si>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</si>
  <si>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</si>
  <si>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</si>
  <si>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</si>
  <si>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</si>
  <si>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</si>
  <si>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</si>
  <si>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</si>
  <si>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</si>
  <si>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</si>
  <si>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</si>
  <si>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</si>
  <si>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</si>
  <si>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</si>
  <si>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</si>
  <si>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</si>
  <si>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</si>
  <si>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</si>
  <si>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</si>
  <si>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</si>
  <si>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</si>
  <si>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</si>
  <si>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</si>
  <si>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</si>
  <si>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</si>
  <si>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</si>
  <si>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</si>
  <si>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</si>
  <si>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</si>
  <si>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</si>
  <si>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</si>
  <si>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</si>
  <si>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</si>
  <si>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</si>
  <si>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</si>
  <si>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</si>
  <si>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</si>
  <si>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</si>
  <si>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</si>
  <si>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</si>
  <si>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</si>
  <si>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</si>
  <si>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</si>
  <si>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</si>
  <si>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</si>
  <si>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</si>
  <si>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</si>
  <si>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</si>
  <si>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</si>
  <si>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</si>
  <si>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</si>
  <si>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</si>
  <si>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</si>
  <si>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</si>
  <si>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</si>
  <si>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</si>
  <si>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</si>
  <si>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</si>
  <si>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</si>
  <si>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</si>
  <si>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</si>
  <si>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</si>
  <si>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</si>
  <si>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</si>
  <si>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</si>
  <si>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</si>
  <si>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</si>
  <si>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</si>
  <si>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</si>
  <si>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</si>
  <si>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</si>
  <si>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</si>
  <si>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</si>
  <si>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</si>
  <si>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</si>
  <si>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</si>
  <si>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</si>
  <si>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</si>
  <si>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</si>
  <si>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</si>
  <si>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</si>
  <si>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③令和２年４月に大島本島側の簡易水道事業を上水道に統合するに当たり，これまで高い比率で管路更新を進めてきた。しかし総体としては老朽化が進行しており計画的に更新を進めていく必要がある。</t>
    <rPh sb="1" eb="3">
      <t>レイワ</t>
    </rPh>
    <rPh sb="4" eb="5">
      <t>ネン</t>
    </rPh>
    <rPh sb="6" eb="7">
      <t>ツキ</t>
    </rPh>
    <rPh sb="8" eb="10">
      <t>オオシマ</t>
    </rPh>
    <rPh sb="10" eb="12">
      <t>ホントウ</t>
    </rPh>
    <rPh sb="12" eb="13">
      <t>ガワ</t>
    </rPh>
    <rPh sb="14" eb="16">
      <t>カンイ</t>
    </rPh>
    <rPh sb="16" eb="18">
      <t>スイドウ</t>
    </rPh>
    <rPh sb="18" eb="20">
      <t>ジギョウ</t>
    </rPh>
    <rPh sb="21" eb="24">
      <t>ジョウスイドウ</t>
    </rPh>
    <rPh sb="25" eb="27">
      <t>トウゴウ</t>
    </rPh>
    <rPh sb="30" eb="31">
      <t>ア</t>
    </rPh>
    <rPh sb="38" eb="39">
      <t>タカ</t>
    </rPh>
    <rPh sb="40" eb="42">
      <t>ヒリツ</t>
    </rPh>
    <rPh sb="43" eb="45">
      <t>カンロ</t>
    </rPh>
    <rPh sb="45" eb="47">
      <t>コウシン</t>
    </rPh>
    <rPh sb="48" eb="49">
      <t>スス</t>
    </rPh>
    <rPh sb="57" eb="59">
      <t>ソウタイ</t>
    </rPh>
    <rPh sb="63" eb="66">
      <t>ロウキュウカ</t>
    </rPh>
    <rPh sb="67" eb="69">
      <t>シンコウ</t>
    </rPh>
    <rPh sb="73" eb="76">
      <t>ケイカクテキ</t>
    </rPh>
    <rPh sb="77" eb="79">
      <t>コウシン</t>
    </rPh>
    <rPh sb="80" eb="81">
      <t>スス</t>
    </rPh>
    <rPh sb="85" eb="87">
      <t>ヒツヨウ</t>
    </rPh>
    <phoneticPr fontId="4"/>
  </si>
  <si>
    <t>本町の事業運営は，一般会計からの繰入金による依存が高く，経費削減や料金改定等による経営改善が必要である。また統合により給水人口が大幅な減となり，適切な事業運営を行っていくために，更なる施設の統廃合を進め，運営の効率化など抜本的な見直しを進めていく必要がある。</t>
    <rPh sb="0" eb="2">
      <t>ホンチョウ</t>
    </rPh>
    <rPh sb="3" eb="5">
      <t>ジギョウ</t>
    </rPh>
    <rPh sb="5" eb="7">
      <t>ウンエイ</t>
    </rPh>
    <rPh sb="9" eb="11">
      <t>イッパン</t>
    </rPh>
    <rPh sb="11" eb="13">
      <t>カイケイ</t>
    </rPh>
    <rPh sb="16" eb="18">
      <t>クリイレ</t>
    </rPh>
    <rPh sb="18" eb="19">
      <t>キン</t>
    </rPh>
    <rPh sb="22" eb="24">
      <t>イゾン</t>
    </rPh>
    <rPh sb="25" eb="26">
      <t>タカ</t>
    </rPh>
    <rPh sb="28" eb="30">
      <t>ケイヒ</t>
    </rPh>
    <rPh sb="30" eb="32">
      <t>サクゲン</t>
    </rPh>
    <rPh sb="33" eb="35">
      <t>リョウキン</t>
    </rPh>
    <rPh sb="35" eb="37">
      <t>カイテイ</t>
    </rPh>
    <rPh sb="37" eb="38">
      <t>トウ</t>
    </rPh>
    <rPh sb="41" eb="43">
      <t>ケイエイ</t>
    </rPh>
    <rPh sb="43" eb="45">
      <t>カイゼン</t>
    </rPh>
    <rPh sb="46" eb="48">
      <t>ヒツヨウ</t>
    </rPh>
    <rPh sb="54" eb="56">
      <t>トウゴウ</t>
    </rPh>
    <rPh sb="59" eb="61">
      <t>キュウスイ</t>
    </rPh>
    <rPh sb="61" eb="63">
      <t>ジンコウ</t>
    </rPh>
    <rPh sb="64" eb="66">
      <t>オオハバ</t>
    </rPh>
    <rPh sb="67" eb="68">
      <t>ゲン</t>
    </rPh>
    <rPh sb="72" eb="74">
      <t>テキセツ</t>
    </rPh>
    <rPh sb="75" eb="77">
      <t>ジギョウ</t>
    </rPh>
    <rPh sb="77" eb="79">
      <t>ウンエイ</t>
    </rPh>
    <rPh sb="80" eb="81">
      <t>オコナ</t>
    </rPh>
    <rPh sb="89" eb="90">
      <t>サラ</t>
    </rPh>
    <rPh sb="92" eb="94">
      <t>シセツ</t>
    </rPh>
    <rPh sb="95" eb="98">
      <t>トウハイゴウ</t>
    </rPh>
    <rPh sb="99" eb="100">
      <t>スス</t>
    </rPh>
    <rPh sb="102" eb="104">
      <t>ウンエイ</t>
    </rPh>
    <rPh sb="105" eb="108">
      <t>コウリツカ</t>
    </rPh>
    <rPh sb="110" eb="113">
      <t>バッポンテキ</t>
    </rPh>
    <rPh sb="114" eb="116">
      <t>ミナオ</t>
    </rPh>
    <rPh sb="118" eb="119">
      <t>スス</t>
    </rPh>
    <rPh sb="123" eb="125">
      <t>ヒツヨウ</t>
    </rPh>
    <phoneticPr fontId="4"/>
  </si>
  <si>
    <t>令和２年４月に大島本島側の簡易水道事業を上水道事業への統合に伴い，令和２年度から簡易水道事業が離島のみとなり，事業規模が全体的に縮小となっている。
①類似団体と比較すると良好な状況に見えるが，総収益のうち大部分を一般会計からの繰入金に依存している状況であり，更なる経営改善に向けた取組を続けていく必要がある。
④統合により地方債残高が減少したが，給水人口減に伴う給水収益がそれ以上に減少し，前年度より悪化となった。
⑤統合による給水人口減に伴い，給水原価が前年度比２倍となり，給水に係る費用の約７割を一般会計からの繰入金で賄っている状況である。
⑥統合による費用減よりも，給水人口減に伴う給水収益減の割合が大きく，前年度比２倍となり，離島のみの事業運営の厳しさが浮き彫りとなった。
⑦継続的な人口減少により今後も低下が予想され，今後も施設統廃合を進めていく。
⑧有収率については，全国平均・類似団体と比較すると高い状況が続いている。</t>
    <rPh sb="0" eb="2">
      <t>レイワ</t>
    </rPh>
    <rPh sb="3" eb="4">
      <t>ネン</t>
    </rPh>
    <rPh sb="5" eb="6">
      <t>ツキ</t>
    </rPh>
    <rPh sb="7" eb="9">
      <t>オオシマ</t>
    </rPh>
    <rPh sb="9" eb="11">
      <t>ホントウ</t>
    </rPh>
    <rPh sb="11" eb="12">
      <t>ガワ</t>
    </rPh>
    <rPh sb="13" eb="15">
      <t>カンイ</t>
    </rPh>
    <rPh sb="15" eb="17">
      <t>スイドウ</t>
    </rPh>
    <rPh sb="17" eb="19">
      <t>ジギョウ</t>
    </rPh>
    <rPh sb="20" eb="23">
      <t>ジョウスイドウ</t>
    </rPh>
    <rPh sb="23" eb="25">
      <t>ジギョウ</t>
    </rPh>
    <rPh sb="27" eb="29">
      <t>トウゴウ</t>
    </rPh>
    <rPh sb="30" eb="31">
      <t>トモナ</t>
    </rPh>
    <rPh sb="33" eb="35">
      <t>レイワ</t>
    </rPh>
    <rPh sb="36" eb="38">
      <t>ネンド</t>
    </rPh>
    <rPh sb="40" eb="42">
      <t>カンイ</t>
    </rPh>
    <rPh sb="42" eb="44">
      <t>スイドウ</t>
    </rPh>
    <rPh sb="44" eb="46">
      <t>ジギョウ</t>
    </rPh>
    <rPh sb="47" eb="49">
      <t>リトウ</t>
    </rPh>
    <rPh sb="55" eb="57">
      <t>ジギョウ</t>
    </rPh>
    <rPh sb="57" eb="59">
      <t>キボ</t>
    </rPh>
    <rPh sb="60" eb="63">
      <t>ゼンタイテキ</t>
    </rPh>
    <rPh sb="64" eb="66">
      <t>シュクショウ</t>
    </rPh>
    <rPh sb="75" eb="77">
      <t>ルイジ</t>
    </rPh>
    <rPh sb="77" eb="79">
      <t>ダンタイ</t>
    </rPh>
    <rPh sb="80" eb="82">
      <t>ヒカク</t>
    </rPh>
    <rPh sb="85" eb="87">
      <t>リョウコウ</t>
    </rPh>
    <rPh sb="88" eb="90">
      <t>ジョウキョウ</t>
    </rPh>
    <rPh sb="91" eb="92">
      <t>ミ</t>
    </rPh>
    <rPh sb="96" eb="99">
      <t>ソウシュウエキ</t>
    </rPh>
    <rPh sb="102" eb="105">
      <t>ダイブブン</t>
    </rPh>
    <rPh sb="106" eb="108">
      <t>イッパン</t>
    </rPh>
    <rPh sb="108" eb="110">
      <t>カイケイ</t>
    </rPh>
    <rPh sb="113" eb="115">
      <t>クリイレ</t>
    </rPh>
    <rPh sb="115" eb="116">
      <t>キン</t>
    </rPh>
    <rPh sb="117" eb="119">
      <t>イゾン</t>
    </rPh>
    <rPh sb="123" eb="125">
      <t>ジョウキョウ</t>
    </rPh>
    <rPh sb="129" eb="130">
      <t>サラ</t>
    </rPh>
    <rPh sb="156" eb="158">
      <t>トウゴウ</t>
    </rPh>
    <rPh sb="161" eb="164">
      <t>チホウサイ</t>
    </rPh>
    <rPh sb="164" eb="166">
      <t>ザンダカ</t>
    </rPh>
    <rPh sb="167" eb="169">
      <t>ゲンショウ</t>
    </rPh>
    <rPh sb="173" eb="175">
      <t>キュウスイ</t>
    </rPh>
    <rPh sb="175" eb="177">
      <t>ジンコウ</t>
    </rPh>
    <rPh sb="177" eb="178">
      <t>ゲン</t>
    </rPh>
    <rPh sb="179" eb="180">
      <t>トモナ</t>
    </rPh>
    <rPh sb="181" eb="183">
      <t>キュウスイ</t>
    </rPh>
    <rPh sb="183" eb="185">
      <t>シュウエキ</t>
    </rPh>
    <rPh sb="188" eb="190">
      <t>イジョウ</t>
    </rPh>
    <rPh sb="191" eb="193">
      <t>ゲンショウ</t>
    </rPh>
    <rPh sb="195" eb="198">
      <t>ゼンネンド</t>
    </rPh>
    <rPh sb="200" eb="202">
      <t>アッカ</t>
    </rPh>
    <rPh sb="209" eb="211">
      <t>トウゴウ</t>
    </rPh>
    <rPh sb="214" eb="216">
      <t>キュウスイ</t>
    </rPh>
    <rPh sb="216" eb="218">
      <t>ジンコウ</t>
    </rPh>
    <rPh sb="218" eb="219">
      <t>ゲン</t>
    </rPh>
    <rPh sb="220" eb="221">
      <t>トモナ</t>
    </rPh>
    <rPh sb="223" eb="225">
      <t>キュウスイ</t>
    </rPh>
    <rPh sb="225" eb="227">
      <t>ゲンカ</t>
    </rPh>
    <rPh sb="228" eb="232">
      <t>ゼンネンドヒ</t>
    </rPh>
    <rPh sb="233" eb="234">
      <t>バイ</t>
    </rPh>
    <rPh sb="238" eb="240">
      <t>キュウスイ</t>
    </rPh>
    <rPh sb="241" eb="242">
      <t>カカ</t>
    </rPh>
    <rPh sb="243" eb="245">
      <t>ヒヨウ</t>
    </rPh>
    <rPh sb="246" eb="247">
      <t>ヤク</t>
    </rPh>
    <rPh sb="248" eb="249">
      <t>ワリ</t>
    </rPh>
    <rPh sb="250" eb="252">
      <t>イッパン</t>
    </rPh>
    <rPh sb="252" eb="254">
      <t>カイケイ</t>
    </rPh>
    <rPh sb="257" eb="259">
      <t>クリイレ</t>
    </rPh>
    <rPh sb="259" eb="260">
      <t>キン</t>
    </rPh>
    <rPh sb="261" eb="262">
      <t>マカナ</t>
    </rPh>
    <rPh sb="266" eb="268">
      <t>ジョウキョウ</t>
    </rPh>
    <rPh sb="274" eb="276">
      <t>トウゴウ</t>
    </rPh>
    <rPh sb="279" eb="281">
      <t>ヒヨウ</t>
    </rPh>
    <rPh sb="281" eb="282">
      <t>ゲン</t>
    </rPh>
    <rPh sb="286" eb="288">
      <t>キュウスイ</t>
    </rPh>
    <rPh sb="288" eb="290">
      <t>ジンコウ</t>
    </rPh>
    <rPh sb="290" eb="291">
      <t>ゲン</t>
    </rPh>
    <rPh sb="292" eb="293">
      <t>トモナ</t>
    </rPh>
    <rPh sb="294" eb="296">
      <t>キュウスイ</t>
    </rPh>
    <rPh sb="296" eb="298">
      <t>シュウエキ</t>
    </rPh>
    <rPh sb="298" eb="299">
      <t>ゲン</t>
    </rPh>
    <rPh sb="300" eb="302">
      <t>ワリアイ</t>
    </rPh>
    <rPh sb="303" eb="304">
      <t>オオ</t>
    </rPh>
    <rPh sb="307" eb="311">
      <t>ゼンネンドヒ</t>
    </rPh>
    <rPh sb="312" eb="313">
      <t>バイ</t>
    </rPh>
    <rPh sb="317" eb="319">
      <t>リトウ</t>
    </rPh>
    <rPh sb="322" eb="324">
      <t>ジギョウ</t>
    </rPh>
    <rPh sb="324" eb="326">
      <t>ウンエイ</t>
    </rPh>
    <rPh sb="327" eb="328">
      <t>キビ</t>
    </rPh>
    <rPh sb="331" eb="332">
      <t>ウ</t>
    </rPh>
    <rPh sb="333" eb="334">
      <t>ボ</t>
    </rPh>
    <rPh sb="342" eb="345">
      <t>ケイゾクテキ</t>
    </rPh>
    <rPh sb="346" eb="348">
      <t>ジンコウ</t>
    </rPh>
    <rPh sb="348" eb="350">
      <t>ゲンショウ</t>
    </rPh>
    <rPh sb="353" eb="355">
      <t>コンゴ</t>
    </rPh>
    <rPh sb="356" eb="358">
      <t>テイカ</t>
    </rPh>
    <rPh sb="359" eb="361">
      <t>ヨソウ</t>
    </rPh>
    <rPh sb="364" eb="366">
      <t>コンゴ</t>
    </rPh>
    <rPh sb="367" eb="369">
      <t>シセツ</t>
    </rPh>
    <rPh sb="369" eb="372">
      <t>トウハイゴウ</t>
    </rPh>
    <rPh sb="373" eb="374">
      <t>スス</t>
    </rPh>
    <rPh sb="381" eb="384">
      <t>ユウシュウリツ</t>
    </rPh>
    <rPh sb="390" eb="392">
      <t>ゼンコク</t>
    </rPh>
    <rPh sb="392" eb="394">
      <t>ヘイキン</t>
    </rPh>
    <rPh sb="395" eb="397">
      <t>ルイジ</t>
    </rPh>
    <rPh sb="397" eb="399">
      <t>ダンタイ</t>
    </rPh>
    <rPh sb="400" eb="402">
      <t>ヒカク</t>
    </rPh>
    <rPh sb="405" eb="406">
      <t>タカ</t>
    </rPh>
    <rPh sb="407" eb="409">
      <t>ジョウキョウ</t>
    </rPh>
    <rPh sb="410" eb="41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</si>
</sst>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0.96</c:v>
                </c:pt>
                <c:pt idx="1">
                  <c:v>2.59</c:v>
                </c:pt>
                <c:pt idx="2">
                  <c:v>0.36</c:v>
                </c:pt>
                <c:pt idx="3">
                  <c:v>4.1900000000000004</c:v>
                </c:pt>
                <c:pt idx="4">
                  <c:v>0.86</c:v>
                </c:pt>
              </c:numCache>
            </c:numRef>
          </c:val>
          <c:extLst>
            <c:ext xmlns:c16="http://schemas.microsoft.com/office/drawing/2014/chart" uri="{C3380CC4-5D6E-409C-BE32-E72D297353CC}">
              <c16:uniqueId val="{00000000-23CA-4A91-86B4-FBCEE6A0941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0.61</c:v>
                </c:pt>
              </c:numCache>
            </c:numRef>
          </c:val>
          <c:smooth val="0"/>
          <c:extLst>
            <c:ext xmlns:c16="http://schemas.microsoft.com/office/drawing/2014/chart" uri="{C3380CC4-5D6E-409C-BE32-E72D297353CC}">
              <c16:uniqueId val="{00000001-23CA-4A91-86B4-FBCEE6A0941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47.66</c:v>
                </c:pt>
                <c:pt idx="1">
                  <c:v>47.27</c:v>
                </c:pt>
                <c:pt idx="2">
                  <c:v>52.81</c:v>
                </c:pt>
                <c:pt idx="3">
                  <c:v>50.32</c:v>
                </c:pt>
                <c:pt idx="4">
                  <c:v>44.59</c:v>
                </c:pt>
              </c:numCache>
            </c:numRef>
          </c:val>
          <c:extLst>
            <c:ext xmlns:c16="http://schemas.microsoft.com/office/drawing/2014/chart" uri="{C3380CC4-5D6E-409C-BE32-E72D297353CC}">
              <c16:uniqueId val="{00000000-685A-4A1F-B345-9F8E21B5F7F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49.08</c:v>
                </c:pt>
              </c:numCache>
            </c:numRef>
          </c:val>
          <c:smooth val="0"/>
          <c:extLst>
            <c:ext xmlns:c16="http://schemas.microsoft.com/office/drawing/2014/chart" uri="{C3380CC4-5D6E-409C-BE32-E72D297353CC}">
              <c16:uniqueId val="{00000001-685A-4A1F-B345-9F8E21B5F7F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83.5</c:v>
                </c:pt>
                <c:pt idx="1">
                  <c:v>83</c:v>
                </c:pt>
                <c:pt idx="2">
                  <c:v>83</c:v>
                </c:pt>
                <c:pt idx="3">
                  <c:v>83</c:v>
                </c:pt>
                <c:pt idx="4">
                  <c:v>83</c:v>
                </c:pt>
              </c:numCache>
            </c:numRef>
          </c:val>
          <c:extLst>
            <c:ext xmlns:c16="http://schemas.microsoft.com/office/drawing/2014/chart" uri="{C3380CC4-5D6E-409C-BE32-E72D297353CC}">
              <c16:uniqueId val="{00000000-5FC7-4284-9D17-FB2CC94CC59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71.27</c:v>
                </c:pt>
              </c:numCache>
            </c:numRef>
          </c:val>
          <c:smooth val="0"/>
          <c:extLst>
            <c:ext xmlns:c16="http://schemas.microsoft.com/office/drawing/2014/chart" uri="{C3380CC4-5D6E-409C-BE32-E72D297353CC}">
              <c16:uniqueId val="{00000001-5FC7-4284-9D17-FB2CC94CC59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81.09</c:v>
                </c:pt>
                <c:pt idx="1">
                  <c:v>75.63</c:v>
                </c:pt>
                <c:pt idx="2">
                  <c:v>69.8</c:v>
                </c:pt>
                <c:pt idx="3">
                  <c:v>67.930000000000007</c:v>
                </c:pt>
                <c:pt idx="4">
                  <c:v>80.900000000000006</c:v>
                </c:pt>
              </c:numCache>
            </c:numRef>
          </c:val>
          <c:extLst>
            <c:ext xmlns:c16="http://schemas.microsoft.com/office/drawing/2014/chart" uri="{C3380CC4-5D6E-409C-BE32-E72D297353CC}">
              <c16:uniqueId val="{00000000-7842-48B1-8FCB-4981AAF21DF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73.22</c:v>
                </c:pt>
              </c:numCache>
            </c:numRef>
          </c:val>
          <c:smooth val="0"/>
          <c:extLst>
            <c:ext xmlns:c16="http://schemas.microsoft.com/office/drawing/2014/chart" uri="{C3380CC4-5D6E-409C-BE32-E72D297353CC}">
              <c16:uniqueId val="{00000001-7842-48B1-8FCB-4981AAF21DF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8E-4ADF-B0C8-A5631962A150}"/>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8E-4ADF-B0C8-A5631962A150}"/>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5F-4644-B3EF-3911AA3167B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5F-4644-B3EF-3911AA3167B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31F-47D5-8503-D5143D36D95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31F-47D5-8503-D5143D36D95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96-4597-91BC-AD9C97D8138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96-4597-91BC-AD9C97D8138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1598.28</c:v>
                </c:pt>
                <c:pt idx="1">
                  <c:v>1674.65</c:v>
                </c:pt>
                <c:pt idx="2">
                  <c:v>1716.14</c:v>
                </c:pt>
                <c:pt idx="3">
                  <c:v>1733.74</c:v>
                </c:pt>
                <c:pt idx="4">
                  <c:v>1963.5</c:v>
                </c:pt>
              </c:numCache>
            </c:numRef>
          </c:val>
          <c:extLst>
            <c:ext xmlns:c16="http://schemas.microsoft.com/office/drawing/2014/chart" uri="{C3380CC4-5D6E-409C-BE32-E72D297353CC}">
              <c16:uniqueId val="{00000000-99AF-4E1D-ADC4-B73BC711354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1128.72</c:v>
                </c:pt>
              </c:numCache>
            </c:numRef>
          </c:val>
          <c:smooth val="0"/>
          <c:extLst>
            <c:ext xmlns:c16="http://schemas.microsoft.com/office/drawing/2014/chart" uri="{C3380CC4-5D6E-409C-BE32-E72D297353CC}">
              <c16:uniqueId val="{00000001-99AF-4E1D-ADC4-B73BC711354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54.34</c:v>
                </c:pt>
                <c:pt idx="1">
                  <c:v>57.7</c:v>
                </c:pt>
                <c:pt idx="2">
                  <c:v>54.71</c:v>
                </c:pt>
                <c:pt idx="3">
                  <c:v>55.36</c:v>
                </c:pt>
                <c:pt idx="4">
                  <c:v>30.22</c:v>
                </c:pt>
              </c:numCache>
            </c:numRef>
          </c:val>
          <c:extLst>
            <c:ext xmlns:c16="http://schemas.microsoft.com/office/drawing/2014/chart" uri="{C3380CC4-5D6E-409C-BE32-E72D297353CC}">
              <c16:uniqueId val="{00000000-40AD-4244-B8FF-AABA6848A16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41.84</c:v>
                </c:pt>
              </c:numCache>
            </c:numRef>
          </c:val>
          <c:smooth val="0"/>
          <c:extLst>
            <c:ext xmlns:c16="http://schemas.microsoft.com/office/drawing/2014/chart" uri="{C3380CC4-5D6E-409C-BE32-E72D297353CC}">
              <c16:uniqueId val="{00000001-40AD-4244-B8FF-AABA6848A16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308.3</c:v>
                </c:pt>
                <c:pt idx="1">
                  <c:v>291.45</c:v>
                </c:pt>
                <c:pt idx="2">
                  <c:v>299.17</c:v>
                </c:pt>
                <c:pt idx="3">
                  <c:v>316.35000000000002</c:v>
                </c:pt>
                <c:pt idx="4">
                  <c:v>635.33000000000004</c:v>
                </c:pt>
              </c:numCache>
            </c:numRef>
          </c:val>
          <c:extLst>
            <c:ext xmlns:c16="http://schemas.microsoft.com/office/drawing/2014/chart" uri="{C3380CC4-5D6E-409C-BE32-E72D297353CC}">
              <c16:uniqueId val="{00000000-4039-49D5-AFB1-3F76D9658CD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390.47</c:v>
                </c:pt>
              </c:numCache>
            </c:numRef>
          </c:val>
          <c:smooth val="0"/>
          <c:extLst>
            <c:ext xmlns:c16="http://schemas.microsoft.com/office/drawing/2014/chart" uri="{C3380CC4-5D6E-409C-BE32-E72D297353CC}">
              <c16:uniqueId val="{00000001-4039-49D5-AFB1-3F76D9658CD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5" t="str">
        <f>データ!H6</f>
        <v>鹿児島県　瀬戸内町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8817</v>
      </c>
      <c r="AM8" s="67"/>
      <c r="AN8" s="67"/>
      <c r="AO8" s="67"/>
      <c r="AP8" s="67"/>
      <c r="AQ8" s="67"/>
      <c r="AR8" s="67"/>
      <c r="AS8" s="67"/>
      <c r="AT8" s="66">
        <f>データ!$S$6</f>
        <v>239.65</v>
      </c>
      <c r="AU8" s="66"/>
      <c r="AV8" s="66"/>
      <c r="AW8" s="66"/>
      <c r="AX8" s="66"/>
      <c r="AY8" s="66"/>
      <c r="AZ8" s="66"/>
      <c r="BA8" s="66"/>
      <c r="BB8" s="66">
        <f>データ!$T$6</f>
        <v>36.79</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12.83</v>
      </c>
      <c r="Q10" s="66"/>
      <c r="R10" s="66"/>
      <c r="S10" s="66"/>
      <c r="T10" s="66"/>
      <c r="U10" s="66"/>
      <c r="V10" s="66"/>
      <c r="W10" s="67">
        <f>データ!$Q$6</f>
        <v>3146</v>
      </c>
      <c r="X10" s="67"/>
      <c r="Y10" s="67"/>
      <c r="Z10" s="67"/>
      <c r="AA10" s="67"/>
      <c r="AB10" s="67"/>
      <c r="AC10" s="67"/>
      <c r="AD10" s="2"/>
      <c r="AE10" s="2"/>
      <c r="AF10" s="2"/>
      <c r="AG10" s="2"/>
      <c r="AH10" s="2"/>
      <c r="AI10" s="2"/>
      <c r="AJ10" s="2"/>
      <c r="AK10" s="2"/>
      <c r="AL10" s="67">
        <f>データ!$U$6</f>
        <v>1114</v>
      </c>
      <c r="AM10" s="67"/>
      <c r="AN10" s="67"/>
      <c r="AO10" s="67"/>
      <c r="AP10" s="67"/>
      <c r="AQ10" s="67"/>
      <c r="AR10" s="67"/>
      <c r="AS10" s="67"/>
      <c r="AT10" s="66">
        <f>データ!$V$6</f>
        <v>0.69</v>
      </c>
      <c r="AU10" s="66"/>
      <c r="AV10" s="66"/>
      <c r="AW10" s="66"/>
      <c r="AX10" s="66"/>
      <c r="AY10" s="66"/>
      <c r="AZ10" s="66"/>
      <c r="BA10" s="66"/>
      <c r="BB10" s="66">
        <f>データ!$W$6</f>
        <v>1614.49</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114</v>
      </c>
      <c r="BM16" s="51"/>
      <c r="BN16" s="51"/>
      <c r="BO16" s="51"/>
      <c r="BP16" s="51"/>
      <c r="BQ16" s="51"/>
      <c r="BR16" s="51"/>
      <c r="BS16" s="51"/>
      <c r="BT16" s="51"/>
      <c r="BU16" s="51"/>
      <c r="BV16" s="51"/>
      <c r="BW16" s="51"/>
      <c r="BX16" s="51"/>
      <c r="BY16" s="51"/>
      <c r="BZ16" s="52"/>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112</v>
      </c>
      <c r="BM47" s="51"/>
      <c r="BN47" s="51"/>
      <c r="BO47" s="51"/>
      <c r="BP47" s="51"/>
      <c r="BQ47" s="51"/>
      <c r="BR47" s="51"/>
      <c r="BS47" s="51"/>
      <c r="BT47" s="51"/>
      <c r="BU47" s="51"/>
      <c r="BV47" s="51"/>
      <c r="BW47" s="51"/>
      <c r="BX47" s="51"/>
      <c r="BY47" s="51"/>
      <c r="BZ47" s="5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113</v>
      </c>
      <c r="BM66" s="51"/>
      <c r="BN66" s="51"/>
      <c r="BO66" s="51"/>
      <c r="BP66" s="51"/>
      <c r="BQ66" s="51"/>
      <c r="BR66" s="51"/>
      <c r="BS66" s="51"/>
      <c r="BT66" s="51"/>
      <c r="BU66" s="51"/>
      <c r="BV66" s="51"/>
      <c r="BW66" s="51"/>
      <c r="BX66" s="51"/>
      <c r="BY66" s="51"/>
      <c r="BZ66" s="5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41</v>
      </c>
      <c r="N85" s="27" t="s">
        <v>41</v>
      </c>
      <c r="O85" s="27" t="str">
        <f>データ!EN6</f>
        <v>【0.80】</v>
      </c>
    </row>
  </sheetData>
  <sheetProtection algorithmName="SHA-512" hashValue="CIVzPUz37FffzshUZOMHSnewLvz5E2emsFDtXAIRiESMWAOpUtkPm943YClIefZthfRq52szFDoIztsDHkBEiw==" saltValue="MNwEPFg+ONPv7jB9YlNIU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42</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43</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44</v>
      </c>
      <c r="B3" s="30" t="s">
        <v>45</v>
      </c>
      <c r="C3" s="30" t="s">
        <v>46</v>
      </c>
      <c r="D3" s="30" t="s">
        <v>47</v>
      </c>
      <c r="E3" s="30" t="s">
        <v>48</v>
      </c>
      <c r="F3" s="30" t="s">
        <v>49</v>
      </c>
      <c r="G3" s="30" t="s">
        <v>50</v>
      </c>
      <c r="H3" s="77" t="s">
        <v>51</v>
      </c>
      <c r="I3" s="78"/>
      <c r="J3" s="78"/>
      <c r="K3" s="78"/>
      <c r="L3" s="78"/>
      <c r="M3" s="78"/>
      <c r="N3" s="78"/>
      <c r="O3" s="78"/>
      <c r="P3" s="78"/>
      <c r="Q3" s="78"/>
      <c r="R3" s="78"/>
      <c r="S3" s="78"/>
      <c r="T3" s="78"/>
      <c r="U3" s="78"/>
      <c r="V3" s="78"/>
      <c r="W3" s="79"/>
      <c r="X3" s="83" t="s">
        <v>52</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c r="A4" s="29" t="s">
        <v>53</v>
      </c>
      <c r="B4" s="31"/>
      <c r="C4" s="31"/>
      <c r="D4" s="31"/>
      <c r="E4" s="31"/>
      <c r="F4" s="31"/>
      <c r="G4" s="31"/>
      <c r="H4" s="80"/>
      <c r="I4" s="81"/>
      <c r="J4" s="81"/>
      <c r="K4" s="81"/>
      <c r="L4" s="81"/>
      <c r="M4" s="81"/>
      <c r="N4" s="81"/>
      <c r="O4" s="81"/>
      <c r="P4" s="81"/>
      <c r="Q4" s="81"/>
      <c r="R4" s="81"/>
      <c r="S4" s="81"/>
      <c r="T4" s="81"/>
      <c r="U4" s="81"/>
      <c r="V4" s="81"/>
      <c r="W4" s="82"/>
      <c r="X4" s="76" t="s">
        <v>54</v>
      </c>
      <c r="Y4" s="76"/>
      <c r="Z4" s="76"/>
      <c r="AA4" s="76"/>
      <c r="AB4" s="76"/>
      <c r="AC4" s="76"/>
      <c r="AD4" s="76"/>
      <c r="AE4" s="76"/>
      <c r="AF4" s="76"/>
      <c r="AG4" s="76"/>
      <c r="AH4" s="76"/>
      <c r="AI4" s="76" t="s">
        <v>55</v>
      </c>
      <c r="AJ4" s="76"/>
      <c r="AK4" s="76"/>
      <c r="AL4" s="76"/>
      <c r="AM4" s="76"/>
      <c r="AN4" s="76"/>
      <c r="AO4" s="76"/>
      <c r="AP4" s="76"/>
      <c r="AQ4" s="76"/>
      <c r="AR4" s="76"/>
      <c r="AS4" s="76"/>
      <c r="AT4" s="76" t="s">
        <v>56</v>
      </c>
      <c r="AU4" s="76"/>
      <c r="AV4" s="76"/>
      <c r="AW4" s="76"/>
      <c r="AX4" s="76"/>
      <c r="AY4" s="76"/>
      <c r="AZ4" s="76"/>
      <c r="BA4" s="76"/>
      <c r="BB4" s="76"/>
      <c r="BC4" s="76"/>
      <c r="BD4" s="76"/>
      <c r="BE4" s="76" t="s">
        <v>57</v>
      </c>
      <c r="BF4" s="76"/>
      <c r="BG4" s="76"/>
      <c r="BH4" s="76"/>
      <c r="BI4" s="76"/>
      <c r="BJ4" s="76"/>
      <c r="BK4" s="76"/>
      <c r="BL4" s="76"/>
      <c r="BM4" s="76"/>
      <c r="BN4" s="76"/>
      <c r="BO4" s="76"/>
      <c r="BP4" s="76" t="s">
        <v>58</v>
      </c>
      <c r="BQ4" s="76"/>
      <c r="BR4" s="76"/>
      <c r="BS4" s="76"/>
      <c r="BT4" s="76"/>
      <c r="BU4" s="76"/>
      <c r="BV4" s="76"/>
      <c r="BW4" s="76"/>
      <c r="BX4" s="76"/>
      <c r="BY4" s="76"/>
      <c r="BZ4" s="76"/>
      <c r="CA4" s="76" t="s">
        <v>59</v>
      </c>
      <c r="CB4" s="76"/>
      <c r="CC4" s="76"/>
      <c r="CD4" s="76"/>
      <c r="CE4" s="76"/>
      <c r="CF4" s="76"/>
      <c r="CG4" s="76"/>
      <c r="CH4" s="76"/>
      <c r="CI4" s="76"/>
      <c r="CJ4" s="76"/>
      <c r="CK4" s="76"/>
      <c r="CL4" s="76" t="s">
        <v>60</v>
      </c>
      <c r="CM4" s="76"/>
      <c r="CN4" s="76"/>
      <c r="CO4" s="76"/>
      <c r="CP4" s="76"/>
      <c r="CQ4" s="76"/>
      <c r="CR4" s="76"/>
      <c r="CS4" s="76"/>
      <c r="CT4" s="76"/>
      <c r="CU4" s="76"/>
      <c r="CV4" s="76"/>
      <c r="CW4" s="76" t="s">
        <v>61</v>
      </c>
      <c r="CX4" s="76"/>
      <c r="CY4" s="76"/>
      <c r="CZ4" s="76"/>
      <c r="DA4" s="76"/>
      <c r="DB4" s="76"/>
      <c r="DC4" s="76"/>
      <c r="DD4" s="76"/>
      <c r="DE4" s="76"/>
      <c r="DF4" s="76"/>
      <c r="DG4" s="76"/>
      <c r="DH4" s="76" t="s">
        <v>62</v>
      </c>
      <c r="DI4" s="76"/>
      <c r="DJ4" s="76"/>
      <c r="DK4" s="76"/>
      <c r="DL4" s="76"/>
      <c r="DM4" s="76"/>
      <c r="DN4" s="76"/>
      <c r="DO4" s="76"/>
      <c r="DP4" s="76"/>
      <c r="DQ4" s="76"/>
      <c r="DR4" s="76"/>
      <c r="DS4" s="76" t="s">
        <v>63</v>
      </c>
      <c r="DT4" s="76"/>
      <c r="DU4" s="76"/>
      <c r="DV4" s="76"/>
      <c r="DW4" s="76"/>
      <c r="DX4" s="76"/>
      <c r="DY4" s="76"/>
      <c r="DZ4" s="76"/>
      <c r="EA4" s="76"/>
      <c r="EB4" s="76"/>
      <c r="EC4" s="76"/>
      <c r="ED4" s="76" t="s">
        <v>64</v>
      </c>
      <c r="EE4" s="76"/>
      <c r="EF4" s="76"/>
      <c r="EG4" s="76"/>
      <c r="EH4" s="76"/>
      <c r="EI4" s="76"/>
      <c r="EJ4" s="76"/>
      <c r="EK4" s="76"/>
      <c r="EL4" s="76"/>
      <c r="EM4" s="76"/>
      <c r="EN4" s="76"/>
    </row>
    <row r="5" spans="1:144">
      <c r="A5" s="29" t="s">
        <v>65</v>
      </c>
      <c r="B5" s="32"/>
      <c r="C5" s="32"/>
      <c r="D5" s="32"/>
      <c r="E5" s="32"/>
      <c r="F5" s="32"/>
      <c r="G5" s="32"/>
      <c r="H5" s="33" t="s">
        <v>66</v>
      </c>
      <c r="I5" s="33" t="s">
        <v>67</v>
      </c>
      <c r="J5" s="33" t="s">
        <v>68</v>
      </c>
      <c r="K5" s="33" t="s">
        <v>69</v>
      </c>
      <c r="L5" s="33" t="s">
        <v>70</v>
      </c>
      <c r="M5" s="33" t="s">
        <v>71</v>
      </c>
      <c r="N5" s="33" t="s">
        <v>72</v>
      </c>
      <c r="O5" s="33" t="s">
        <v>73</v>
      </c>
      <c r="P5" s="33" t="s">
        <v>74</v>
      </c>
      <c r="Q5" s="33" t="s">
        <v>75</v>
      </c>
      <c r="R5" s="33" t="s">
        <v>76</v>
      </c>
      <c r="S5" s="33" t="s">
        <v>77</v>
      </c>
      <c r="T5" s="33" t="s">
        <v>78</v>
      </c>
      <c r="U5" s="33" t="s">
        <v>79</v>
      </c>
      <c r="V5" s="33" t="s">
        <v>80</v>
      </c>
      <c r="W5" s="33" t="s">
        <v>81</v>
      </c>
      <c r="X5" s="33" t="s">
        <v>82</v>
      </c>
      <c r="Y5" s="33" t="s">
        <v>83</v>
      </c>
      <c r="Z5" s="33" t="s">
        <v>84</v>
      </c>
      <c r="AA5" s="33" t="s">
        <v>85</v>
      </c>
      <c r="AB5" s="33" t="s">
        <v>86</v>
      </c>
      <c r="AC5" s="33" t="s">
        <v>87</v>
      </c>
      <c r="AD5" s="33" t="s">
        <v>88</v>
      </c>
      <c r="AE5" s="33" t="s">
        <v>89</v>
      </c>
      <c r="AF5" s="33" t="s">
        <v>90</v>
      </c>
      <c r="AG5" s="33" t="s">
        <v>91</v>
      </c>
      <c r="AH5" s="33" t="s">
        <v>29</v>
      </c>
      <c r="AI5" s="33" t="s">
        <v>82</v>
      </c>
      <c r="AJ5" s="33" t="s">
        <v>83</v>
      </c>
      <c r="AK5" s="33" t="s">
        <v>84</v>
      </c>
      <c r="AL5" s="33" t="s">
        <v>85</v>
      </c>
      <c r="AM5" s="33" t="s">
        <v>86</v>
      </c>
      <c r="AN5" s="33" t="s">
        <v>87</v>
      </c>
      <c r="AO5" s="33" t="s">
        <v>88</v>
      </c>
      <c r="AP5" s="33" t="s">
        <v>89</v>
      </c>
      <c r="AQ5" s="33" t="s">
        <v>90</v>
      </c>
      <c r="AR5" s="33" t="s">
        <v>91</v>
      </c>
      <c r="AS5" s="33" t="s">
        <v>92</v>
      </c>
      <c r="AT5" s="33" t="s">
        <v>82</v>
      </c>
      <c r="AU5" s="33" t="s">
        <v>83</v>
      </c>
      <c r="AV5" s="33" t="s">
        <v>84</v>
      </c>
      <c r="AW5" s="33" t="s">
        <v>85</v>
      </c>
      <c r="AX5" s="33" t="s">
        <v>86</v>
      </c>
      <c r="AY5" s="33" t="s">
        <v>87</v>
      </c>
      <c r="AZ5" s="33" t="s">
        <v>88</v>
      </c>
      <c r="BA5" s="33" t="s">
        <v>89</v>
      </c>
      <c r="BB5" s="33" t="s">
        <v>90</v>
      </c>
      <c r="BC5" s="33" t="s">
        <v>91</v>
      </c>
      <c r="BD5" s="33" t="s">
        <v>92</v>
      </c>
      <c r="BE5" s="33" t="s">
        <v>82</v>
      </c>
      <c r="BF5" s="33" t="s">
        <v>83</v>
      </c>
      <c r="BG5" s="33" t="s">
        <v>84</v>
      </c>
      <c r="BH5" s="33" t="s">
        <v>85</v>
      </c>
      <c r="BI5" s="33" t="s">
        <v>86</v>
      </c>
      <c r="BJ5" s="33" t="s">
        <v>87</v>
      </c>
      <c r="BK5" s="33" t="s">
        <v>88</v>
      </c>
      <c r="BL5" s="33" t="s">
        <v>89</v>
      </c>
      <c r="BM5" s="33" t="s">
        <v>90</v>
      </c>
      <c r="BN5" s="33" t="s">
        <v>91</v>
      </c>
      <c r="BO5" s="33" t="s">
        <v>92</v>
      </c>
      <c r="BP5" s="33" t="s">
        <v>82</v>
      </c>
      <c r="BQ5" s="33" t="s">
        <v>83</v>
      </c>
      <c r="BR5" s="33" t="s">
        <v>84</v>
      </c>
      <c r="BS5" s="33" t="s">
        <v>85</v>
      </c>
      <c r="BT5" s="33" t="s">
        <v>86</v>
      </c>
      <c r="BU5" s="33" t="s">
        <v>87</v>
      </c>
      <c r="BV5" s="33" t="s">
        <v>88</v>
      </c>
      <c r="BW5" s="33" t="s">
        <v>89</v>
      </c>
      <c r="BX5" s="33" t="s">
        <v>90</v>
      </c>
      <c r="BY5" s="33" t="s">
        <v>91</v>
      </c>
      <c r="BZ5" s="33" t="s">
        <v>92</v>
      </c>
      <c r="CA5" s="33" t="s">
        <v>82</v>
      </c>
      <c r="CB5" s="33" t="s">
        <v>83</v>
      </c>
      <c r="CC5" s="33" t="s">
        <v>84</v>
      </c>
      <c r="CD5" s="33" t="s">
        <v>85</v>
      </c>
      <c r="CE5" s="33" t="s">
        <v>86</v>
      </c>
      <c r="CF5" s="33" t="s">
        <v>87</v>
      </c>
      <c r="CG5" s="33" t="s">
        <v>88</v>
      </c>
      <c r="CH5" s="33" t="s">
        <v>89</v>
      </c>
      <c r="CI5" s="33" t="s">
        <v>90</v>
      </c>
      <c r="CJ5" s="33" t="s">
        <v>91</v>
      </c>
      <c r="CK5" s="33" t="s">
        <v>92</v>
      </c>
      <c r="CL5" s="33" t="s">
        <v>82</v>
      </c>
      <c r="CM5" s="33" t="s">
        <v>83</v>
      </c>
      <c r="CN5" s="33" t="s">
        <v>84</v>
      </c>
      <c r="CO5" s="33" t="s">
        <v>85</v>
      </c>
      <c r="CP5" s="33" t="s">
        <v>86</v>
      </c>
      <c r="CQ5" s="33" t="s">
        <v>87</v>
      </c>
      <c r="CR5" s="33" t="s">
        <v>88</v>
      </c>
      <c r="CS5" s="33" t="s">
        <v>89</v>
      </c>
      <c r="CT5" s="33" t="s">
        <v>90</v>
      </c>
      <c r="CU5" s="33" t="s">
        <v>91</v>
      </c>
      <c r="CV5" s="33" t="s">
        <v>92</v>
      </c>
      <c r="CW5" s="33" t="s">
        <v>82</v>
      </c>
      <c r="CX5" s="33" t="s">
        <v>83</v>
      </c>
      <c r="CY5" s="33" t="s">
        <v>84</v>
      </c>
      <c r="CZ5" s="33" t="s">
        <v>85</v>
      </c>
      <c r="DA5" s="33" t="s">
        <v>86</v>
      </c>
      <c r="DB5" s="33" t="s">
        <v>87</v>
      </c>
      <c r="DC5" s="33" t="s">
        <v>88</v>
      </c>
      <c r="DD5" s="33" t="s">
        <v>89</v>
      </c>
      <c r="DE5" s="33" t="s">
        <v>90</v>
      </c>
      <c r="DF5" s="33" t="s">
        <v>91</v>
      </c>
      <c r="DG5" s="33" t="s">
        <v>92</v>
      </c>
      <c r="DH5" s="33" t="s">
        <v>82</v>
      </c>
      <c r="DI5" s="33" t="s">
        <v>83</v>
      </c>
      <c r="DJ5" s="33" t="s">
        <v>84</v>
      </c>
      <c r="DK5" s="33" t="s">
        <v>85</v>
      </c>
      <c r="DL5" s="33" t="s">
        <v>86</v>
      </c>
      <c r="DM5" s="33" t="s">
        <v>87</v>
      </c>
      <c r="DN5" s="33" t="s">
        <v>88</v>
      </c>
      <c r="DO5" s="33" t="s">
        <v>89</v>
      </c>
      <c r="DP5" s="33" t="s">
        <v>90</v>
      </c>
      <c r="DQ5" s="33" t="s">
        <v>91</v>
      </c>
      <c r="DR5" s="33" t="s">
        <v>92</v>
      </c>
      <c r="DS5" s="33" t="s">
        <v>82</v>
      </c>
      <c r="DT5" s="33" t="s">
        <v>83</v>
      </c>
      <c r="DU5" s="33" t="s">
        <v>84</v>
      </c>
      <c r="DV5" s="33" t="s">
        <v>85</v>
      </c>
      <c r="DW5" s="33" t="s">
        <v>86</v>
      </c>
      <c r="DX5" s="33" t="s">
        <v>87</v>
      </c>
      <c r="DY5" s="33" t="s">
        <v>88</v>
      </c>
      <c r="DZ5" s="33" t="s">
        <v>89</v>
      </c>
      <c r="EA5" s="33" t="s">
        <v>90</v>
      </c>
      <c r="EB5" s="33" t="s">
        <v>91</v>
      </c>
      <c r="EC5" s="33" t="s">
        <v>92</v>
      </c>
      <c r="ED5" s="33" t="s">
        <v>82</v>
      </c>
      <c r="EE5" s="33" t="s">
        <v>83</v>
      </c>
      <c r="EF5" s="33" t="s">
        <v>84</v>
      </c>
      <c r="EG5" s="33" t="s">
        <v>85</v>
      </c>
      <c r="EH5" s="33" t="s">
        <v>86</v>
      </c>
      <c r="EI5" s="33" t="s">
        <v>87</v>
      </c>
      <c r="EJ5" s="33" t="s">
        <v>88</v>
      </c>
      <c r="EK5" s="33" t="s">
        <v>89</v>
      </c>
      <c r="EL5" s="33" t="s">
        <v>90</v>
      </c>
      <c r="EM5" s="33" t="s">
        <v>91</v>
      </c>
      <c r="EN5" s="33" t="s">
        <v>92</v>
      </c>
    </row>
    <row r="6" spans="1:144" s="37" customFormat="1">
      <c r="A6" s="29" t="s">
        <v>93</v>
      </c>
      <c r="B6" s="34">
        <f>B7</f>
        <v>2020</v>
      </c>
      <c r="C6" s="34">
        <f t="shared" ref="C6:W6" si="3">C7</f>
        <v>465259</v>
      </c>
      <c r="D6" s="34">
        <f t="shared" si="3"/>
        <v>47</v>
      </c>
      <c r="E6" s="34">
        <f t="shared" si="3"/>
        <v>1</v>
      </c>
      <c r="F6" s="34">
        <f t="shared" si="3"/>
        <v>0</v>
      </c>
      <c r="G6" s="34">
        <f t="shared" si="3"/>
        <v>0</v>
      </c>
      <c r="H6" s="34" t="str">
        <f t="shared" si="3"/>
        <v>鹿児島県　瀬戸内町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12.83</v>
      </c>
      <c r="Q6" s="35">
        <f t="shared" si="3"/>
        <v>3146</v>
      </c>
      <c r="R6" s="35">
        <f t="shared" si="3"/>
        <v>8817</v>
      </c>
      <c r="S6" s="35">
        <f t="shared" si="3"/>
        <v>239.65</v>
      </c>
      <c r="T6" s="35">
        <f t="shared" si="3"/>
        <v>36.79</v>
      </c>
      <c r="U6" s="35">
        <f t="shared" si="3"/>
        <v>1114</v>
      </c>
      <c r="V6" s="35">
        <f t="shared" si="3"/>
        <v>0.69</v>
      </c>
      <c r="W6" s="35">
        <f t="shared" si="3"/>
        <v>1614.49</v>
      </c>
      <c r="X6" s="36">
        <f>IF(X7="",NA(),X7)</f>
        <v>81.09</v>
      </c>
      <c r="Y6" s="36">
        <f t="shared" ref="Y6:AG6" si="4">IF(Y7="",NA(),Y7)</f>
        <v>75.63</v>
      </c>
      <c r="Z6" s="36">
        <f t="shared" si="4"/>
        <v>69.8</v>
      </c>
      <c r="AA6" s="36">
        <f t="shared" si="4"/>
        <v>67.930000000000007</v>
      </c>
      <c r="AB6" s="36">
        <f t="shared" si="4"/>
        <v>80.900000000000006</v>
      </c>
      <c r="AC6" s="36">
        <f t="shared" si="4"/>
        <v>77.56</v>
      </c>
      <c r="AD6" s="36">
        <f t="shared" si="4"/>
        <v>78.510000000000005</v>
      </c>
      <c r="AE6" s="36">
        <f t="shared" si="4"/>
        <v>77.91</v>
      </c>
      <c r="AF6" s="36">
        <f t="shared" si="4"/>
        <v>79.099999999999994</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1598.28</v>
      </c>
      <c r="BF6" s="36">
        <f t="shared" ref="BF6:BN6" si="7">IF(BF7="",NA(),BF7)</f>
        <v>1674.65</v>
      </c>
      <c r="BG6" s="36">
        <f t="shared" si="7"/>
        <v>1716.14</v>
      </c>
      <c r="BH6" s="36">
        <f t="shared" si="7"/>
        <v>1733.74</v>
      </c>
      <c r="BI6" s="36">
        <f t="shared" si="7"/>
        <v>1963.5</v>
      </c>
      <c r="BJ6" s="36">
        <f t="shared" si="7"/>
        <v>1144.79</v>
      </c>
      <c r="BK6" s="36">
        <f t="shared" si="7"/>
        <v>1061.58</v>
      </c>
      <c r="BL6" s="36">
        <f t="shared" si="7"/>
        <v>1007.7</v>
      </c>
      <c r="BM6" s="36">
        <f t="shared" si="7"/>
        <v>1018.52</v>
      </c>
      <c r="BN6" s="36">
        <f t="shared" si="7"/>
        <v>1128.72</v>
      </c>
      <c r="BO6" s="35" t="str">
        <f>IF(BO7="","",IF(BO7="-","【-】","【"&amp;SUBSTITUTE(TEXT(BO7,"#,##0.00"),"-","△")&amp;"】"))</f>
        <v>【949.15】</v>
      </c>
      <c r="BP6" s="36">
        <f>IF(BP7="",NA(),BP7)</f>
        <v>54.34</v>
      </c>
      <c r="BQ6" s="36">
        <f t="shared" ref="BQ6:BY6" si="8">IF(BQ7="",NA(),BQ7)</f>
        <v>57.7</v>
      </c>
      <c r="BR6" s="36">
        <f t="shared" si="8"/>
        <v>54.71</v>
      </c>
      <c r="BS6" s="36">
        <f t="shared" si="8"/>
        <v>55.36</v>
      </c>
      <c r="BT6" s="36">
        <f t="shared" si="8"/>
        <v>30.22</v>
      </c>
      <c r="BU6" s="36">
        <f t="shared" si="8"/>
        <v>56.04</v>
      </c>
      <c r="BV6" s="36">
        <f t="shared" si="8"/>
        <v>58.52</v>
      </c>
      <c r="BW6" s="36">
        <f t="shared" si="8"/>
        <v>59.22</v>
      </c>
      <c r="BX6" s="36">
        <f t="shared" si="8"/>
        <v>58.79</v>
      </c>
      <c r="BY6" s="36">
        <f t="shared" si="8"/>
        <v>41.84</v>
      </c>
      <c r="BZ6" s="35" t="str">
        <f>IF(BZ7="","",IF(BZ7="-","【-】","【"&amp;SUBSTITUTE(TEXT(BZ7,"#,##0.00"),"-","△")&amp;"】"))</f>
        <v>【55.87】</v>
      </c>
      <c r="CA6" s="36">
        <f>IF(CA7="",NA(),CA7)</f>
        <v>308.3</v>
      </c>
      <c r="CB6" s="36">
        <f t="shared" ref="CB6:CJ6" si="9">IF(CB7="",NA(),CB7)</f>
        <v>291.45</v>
      </c>
      <c r="CC6" s="36">
        <f t="shared" si="9"/>
        <v>299.17</v>
      </c>
      <c r="CD6" s="36">
        <f t="shared" si="9"/>
        <v>316.35000000000002</v>
      </c>
      <c r="CE6" s="36">
        <f t="shared" si="9"/>
        <v>635.33000000000004</v>
      </c>
      <c r="CF6" s="36">
        <f t="shared" si="9"/>
        <v>304.35000000000002</v>
      </c>
      <c r="CG6" s="36">
        <f t="shared" si="9"/>
        <v>296.3</v>
      </c>
      <c r="CH6" s="36">
        <f t="shared" si="9"/>
        <v>292.89999999999998</v>
      </c>
      <c r="CI6" s="36">
        <f t="shared" si="9"/>
        <v>298.25</v>
      </c>
      <c r="CJ6" s="36">
        <f t="shared" si="9"/>
        <v>390.47</v>
      </c>
      <c r="CK6" s="35" t="str">
        <f>IF(CK7="","",IF(CK7="-","【-】","【"&amp;SUBSTITUTE(TEXT(CK7,"#,##0.00"),"-","△")&amp;"】"))</f>
        <v>【288.19】</v>
      </c>
      <c r="CL6" s="36">
        <f>IF(CL7="",NA(),CL7)</f>
        <v>47.66</v>
      </c>
      <c r="CM6" s="36">
        <f t="shared" ref="CM6:CU6" si="10">IF(CM7="",NA(),CM7)</f>
        <v>47.27</v>
      </c>
      <c r="CN6" s="36">
        <f t="shared" si="10"/>
        <v>52.81</v>
      </c>
      <c r="CO6" s="36">
        <f t="shared" si="10"/>
        <v>50.32</v>
      </c>
      <c r="CP6" s="36">
        <f t="shared" si="10"/>
        <v>44.59</v>
      </c>
      <c r="CQ6" s="36">
        <f t="shared" si="10"/>
        <v>55.9</v>
      </c>
      <c r="CR6" s="36">
        <f t="shared" si="10"/>
        <v>57.3</v>
      </c>
      <c r="CS6" s="36">
        <f t="shared" si="10"/>
        <v>56.76</v>
      </c>
      <c r="CT6" s="36">
        <f t="shared" si="10"/>
        <v>56.04</v>
      </c>
      <c r="CU6" s="36">
        <f t="shared" si="10"/>
        <v>49.08</v>
      </c>
      <c r="CV6" s="35" t="str">
        <f>IF(CV7="","",IF(CV7="-","【-】","【"&amp;SUBSTITUTE(TEXT(CV7,"#,##0.00"),"-","△")&amp;"】"))</f>
        <v>【56.31】</v>
      </c>
      <c r="CW6" s="36">
        <f>IF(CW7="",NA(),CW7)</f>
        <v>83.5</v>
      </c>
      <c r="CX6" s="36">
        <f t="shared" ref="CX6:DF6" si="11">IF(CX7="",NA(),CX7)</f>
        <v>83</v>
      </c>
      <c r="CY6" s="36">
        <f t="shared" si="11"/>
        <v>83</v>
      </c>
      <c r="CZ6" s="36">
        <f t="shared" si="11"/>
        <v>83</v>
      </c>
      <c r="DA6" s="36">
        <f t="shared" si="11"/>
        <v>83</v>
      </c>
      <c r="DB6" s="36">
        <f t="shared" si="11"/>
        <v>73.28</v>
      </c>
      <c r="DC6" s="36">
        <f t="shared" si="11"/>
        <v>72.42</v>
      </c>
      <c r="DD6" s="36">
        <f t="shared" si="11"/>
        <v>73.069999999999993</v>
      </c>
      <c r="DE6" s="36">
        <f t="shared" si="11"/>
        <v>72.78</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0.96</v>
      </c>
      <c r="EE6" s="36">
        <f t="shared" ref="EE6:EM6" si="14">IF(EE7="",NA(),EE7)</f>
        <v>2.59</v>
      </c>
      <c r="EF6" s="36">
        <f t="shared" si="14"/>
        <v>0.36</v>
      </c>
      <c r="EG6" s="36">
        <f t="shared" si="14"/>
        <v>4.1900000000000004</v>
      </c>
      <c r="EH6" s="36">
        <f t="shared" si="14"/>
        <v>0.86</v>
      </c>
      <c r="EI6" s="36">
        <f t="shared" si="14"/>
        <v>0.53</v>
      </c>
      <c r="EJ6" s="36">
        <f t="shared" si="14"/>
        <v>0.72</v>
      </c>
      <c r="EK6" s="36">
        <f t="shared" si="14"/>
        <v>0.53</v>
      </c>
      <c r="EL6" s="36">
        <f t="shared" si="14"/>
        <v>0.71</v>
      </c>
      <c r="EM6" s="36">
        <f t="shared" si="14"/>
        <v>0.61</v>
      </c>
      <c r="EN6" s="35" t="str">
        <f>IF(EN7="","",IF(EN7="-","【-】","【"&amp;SUBSTITUTE(TEXT(EN7,"#,##0.00"),"-","△")&amp;"】"))</f>
        <v>【0.80】</v>
      </c>
    </row>
    <row r="7" spans="1:144" s="37" customFormat="1">
      <c r="A7" s="29"/>
      <c r="B7" s="38">
        <v>2020</v>
      </c>
      <c r="C7" s="38">
        <v>465259</v>
      </c>
      <c r="D7" s="38">
        <v>47</v>
      </c>
      <c r="E7" s="38">
        <v>1</v>
      </c>
      <c r="F7" s="38">
        <v>0</v>
      </c>
      <c r="G7" s="38">
        <v>0</v>
      </c>
      <c r="H7" s="38" t="s">
        <v>94</v>
      </c>
      <c r="I7" s="38" t="s">
        <v>95</v>
      </c>
      <c r="J7" s="38" t="s">
        <v>96</v>
      </c>
      <c r="K7" s="38" t="s">
        <v>97</v>
      </c>
      <c r="L7" s="38" t="s">
        <v>98</v>
      </c>
      <c r="M7" s="38" t="s">
        <v>99</v>
      </c>
      <c r="N7" s="39" t="s">
        <v>100</v>
      </c>
      <c r="O7" s="39" t="s">
        <v>101</v>
      </c>
      <c r="P7" s="39">
        <v>12.83</v>
      </c>
      <c r="Q7" s="39">
        <v>3146</v>
      </c>
      <c r="R7" s="39">
        <v>8817</v>
      </c>
      <c r="S7" s="39">
        <v>239.65</v>
      </c>
      <c r="T7" s="39">
        <v>36.79</v>
      </c>
      <c r="U7" s="39">
        <v>1114</v>
      </c>
      <c r="V7" s="39">
        <v>0.69</v>
      </c>
      <c r="W7" s="39">
        <v>1614.49</v>
      </c>
      <c r="X7" s="39">
        <v>81.09</v>
      </c>
      <c r="Y7" s="39">
        <v>75.63</v>
      </c>
      <c r="Z7" s="39">
        <v>69.8</v>
      </c>
      <c r="AA7" s="39">
        <v>67.930000000000007</v>
      </c>
      <c r="AB7" s="39">
        <v>80.900000000000006</v>
      </c>
      <c r="AC7" s="39">
        <v>77.56</v>
      </c>
      <c r="AD7" s="39">
        <v>78.510000000000005</v>
      </c>
      <c r="AE7" s="39">
        <v>77.91</v>
      </c>
      <c r="AF7" s="39">
        <v>79.099999999999994</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1598.28</v>
      </c>
      <c r="BF7" s="39">
        <v>1674.65</v>
      </c>
      <c r="BG7" s="39">
        <v>1716.14</v>
      </c>
      <c r="BH7" s="39">
        <v>1733.74</v>
      </c>
      <c r="BI7" s="39">
        <v>1963.5</v>
      </c>
      <c r="BJ7" s="39">
        <v>1144.79</v>
      </c>
      <c r="BK7" s="39">
        <v>1061.58</v>
      </c>
      <c r="BL7" s="39">
        <v>1007.7</v>
      </c>
      <c r="BM7" s="39">
        <v>1018.52</v>
      </c>
      <c r="BN7" s="39">
        <v>1128.72</v>
      </c>
      <c r="BO7" s="39">
        <v>949.15</v>
      </c>
      <c r="BP7" s="39">
        <v>54.34</v>
      </c>
      <c r="BQ7" s="39">
        <v>57.7</v>
      </c>
      <c r="BR7" s="39">
        <v>54.71</v>
      </c>
      <c r="BS7" s="39">
        <v>55.36</v>
      </c>
      <c r="BT7" s="39">
        <v>30.22</v>
      </c>
      <c r="BU7" s="39">
        <v>56.04</v>
      </c>
      <c r="BV7" s="39">
        <v>58.52</v>
      </c>
      <c r="BW7" s="39">
        <v>59.22</v>
      </c>
      <c r="BX7" s="39">
        <v>58.79</v>
      </c>
      <c r="BY7" s="39">
        <v>41.84</v>
      </c>
      <c r="BZ7" s="39">
        <v>55.87</v>
      </c>
      <c r="CA7" s="39">
        <v>308.3</v>
      </c>
      <c r="CB7" s="39">
        <v>291.45</v>
      </c>
      <c r="CC7" s="39">
        <v>299.17</v>
      </c>
      <c r="CD7" s="39">
        <v>316.35000000000002</v>
      </c>
      <c r="CE7" s="39">
        <v>635.33000000000004</v>
      </c>
      <c r="CF7" s="39">
        <v>304.35000000000002</v>
      </c>
      <c r="CG7" s="39">
        <v>296.3</v>
      </c>
      <c r="CH7" s="39">
        <v>292.89999999999998</v>
      </c>
      <c r="CI7" s="39">
        <v>298.25</v>
      </c>
      <c r="CJ7" s="39">
        <v>390.47</v>
      </c>
      <c r="CK7" s="39">
        <v>288.19</v>
      </c>
      <c r="CL7" s="39">
        <v>47.66</v>
      </c>
      <c r="CM7" s="39">
        <v>47.27</v>
      </c>
      <c r="CN7" s="39">
        <v>52.81</v>
      </c>
      <c r="CO7" s="39">
        <v>50.32</v>
      </c>
      <c r="CP7" s="39">
        <v>44.59</v>
      </c>
      <c r="CQ7" s="39">
        <v>55.9</v>
      </c>
      <c r="CR7" s="39">
        <v>57.3</v>
      </c>
      <c r="CS7" s="39">
        <v>56.76</v>
      </c>
      <c r="CT7" s="39">
        <v>56.04</v>
      </c>
      <c r="CU7" s="39">
        <v>49.08</v>
      </c>
      <c r="CV7" s="39">
        <v>56.31</v>
      </c>
      <c r="CW7" s="39">
        <v>83.5</v>
      </c>
      <c r="CX7" s="39">
        <v>83</v>
      </c>
      <c r="CY7" s="39">
        <v>83</v>
      </c>
      <c r="CZ7" s="39">
        <v>83</v>
      </c>
      <c r="DA7" s="39">
        <v>83</v>
      </c>
      <c r="DB7" s="39">
        <v>73.28</v>
      </c>
      <c r="DC7" s="39">
        <v>72.42</v>
      </c>
      <c r="DD7" s="39">
        <v>73.069999999999993</v>
      </c>
      <c r="DE7" s="39">
        <v>72.78</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0.96</v>
      </c>
      <c r="EE7" s="39">
        <v>2.59</v>
      </c>
      <c r="EF7" s="39">
        <v>0.36</v>
      </c>
      <c r="EG7" s="39">
        <v>4.1900000000000004</v>
      </c>
      <c r="EH7" s="39">
        <v>0.86</v>
      </c>
      <c r="EI7" s="39">
        <v>0.53</v>
      </c>
      <c r="EJ7" s="39">
        <v>0.72</v>
      </c>
      <c r="EK7" s="39">
        <v>0.53</v>
      </c>
      <c r="EL7" s="39">
        <v>0.71</v>
      </c>
      <c r="EM7" s="39">
        <v>0.61</v>
      </c>
      <c r="EN7" s="39">
        <v>0.8</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102</v>
      </c>
      <c r="C9" s="41" t="s">
        <v>103</v>
      </c>
      <c r="D9" s="41" t="s">
        <v>104</v>
      </c>
      <c r="E9" s="41" t="s">
        <v>105</v>
      </c>
      <c r="F9" s="41" t="s">
        <v>106</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45</v>
      </c>
      <c r="B10" s="42">
        <f t="shared" ref="B10:D10" si="15">DATEVALUE($B7+12-B11&amp;"/1/"&amp;B12)</f>
        <v>46753</v>
      </c>
      <c r="C10" s="42">
        <f t="shared" si="15"/>
        <v>47119</v>
      </c>
      <c r="D10" s="42">
        <f t="shared" si="15"/>
        <v>47484</v>
      </c>
      <c r="E10" s="43">
        <f>DATEVALUE($B7+12-E11&amp;"/1/"&amp;E12)</f>
        <v>47849</v>
      </c>
      <c r="F10" s="43">
        <f>DATEVALUE($B7+12-F11&amp;"/1/"&amp;F12)</f>
        <v>48215</v>
      </c>
    </row>
    <row r="11" spans="1:144">
      <c r="B11">
        <v>4</v>
      </c>
      <c r="C11">
        <v>3</v>
      </c>
      <c r="D11">
        <v>2</v>
      </c>
      <c r="E11">
        <v>1</v>
      </c>
      <c r="F11">
        <v>0</v>
      </c>
      <c r="G11" t="s">
        <v>107</v>
      </c>
    </row>
    <row r="12" spans="1:144">
      <c r="B12">
        <v>1</v>
      </c>
      <c r="C12">
        <v>1</v>
      </c>
      <c r="D12">
        <v>1</v>
      </c>
      <c r="E12">
        <v>1</v>
      </c>
      <c r="F12">
        <v>2</v>
      </c>
      <c r="G12" t="s">
        <v>108</v>
      </c>
    </row>
    <row r="13" spans="1:144">
      <c r="B13" t="s">
        <v>109</v>
      </c>
      <c r="C13" t="s">
        <v>109</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2022-02-02T08:45:11Z</cp:lastPrinted>
  <dcterms:created xsi:type="dcterms:W3CDTF">2021-12-03T07:05:47Z</dcterms:created>
  <dcterms:modified xsi:type="dcterms:W3CDTF">2022-02-02T08:45:17Z</dcterms:modified>
  <cp:category/>
</cp:coreProperties>
</file>