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01分析表（市町村回答）\41和泊町\"/>
    </mc:Choice>
  </mc:AlternateContent>
  <workbookProtection workbookAlgorithmName="SHA-512" workbookHashValue="wQrtKeLw8bJ7FOtpBQIuIdEMBynjlWWp9M4KdMHYQzipaLOIjdH5qUOF+MebRpTCI400s8wJF22ibSi9LZ+Y9w==" workbookSaltValue="skdTw7HXTLmtviLULZBmrg==" workbookSpinCount="100000" lockStructure="1"/>
  <bookViews>
    <workbookView xWindow="0" yWindow="0" windowWidth="20445" windowHeight="73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<sst xmlns="http://schemas.openxmlformats.org/spreadsheetml/2006/main" count="236" uniqueCount="119">
  <si>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</si>
  <si>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</si>
  <si>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</si>
  <si>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</si>
  <si>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</si>
  <si>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</si>
  <si>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</si>
  <si>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</si>
  <si>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</si>
  <si>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</si>
  <si>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</si>
  <si>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</si>
  <si>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</si>
  <si>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</si>
  <si>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</si>
  <si>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</si>
  <si>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</si>
  <si>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</si>
  <si>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</si>
  <si>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</si>
  <si>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</si>
  <si>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</si>
  <si>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</si>
  <si>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</si>
  <si>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</si>
  <si>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</si>
  <si>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</si>
  <si>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</si>
  <si>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</si>
  <si>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</si>
  <si>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</si>
  <si>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</si>
  <si>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</si>
  <si>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</si>
  <si>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</si>
  <si>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</si>
  <si>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</si>
  <si>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</si>
  <si>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</si>
  <si>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</si>
  <si>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</si>
  <si>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</si>
  <si>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</si>
  <si>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</si>
  <si>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</si>
  <si>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</si>
  <si>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</si>
  <si>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</si>
  <si>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</si>
  <si>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</si>
  <si>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</si>
  <si>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</si>
  <si>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</si>
  <si>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</si>
  <si>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</si>
  <si>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</si>
  <si>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</si>
  <si>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</si>
  <si>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</si>
  <si>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</si>
  <si>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</si>
  <si>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</si>
  <si>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</si>
  <si>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</si>
  <si>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</si>
  <si>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</si>
  <si>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</si>
  <si>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</si>
  <si>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</si>
  <si>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</si>
  <si>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</si>
  <si>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</si>
  <si>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</si>
  <si>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</si>
  <si>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</si>
  <si>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</si>
  <si>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</si>
  <si>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</si>
  <si>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</si>
  <si>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</si>
  <si>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</si>
  <si>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</si>
  <si>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</si>
  <si>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</si>
  <si>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</si>
  <si>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</si>
  <si>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</si>
  <si>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</si>
  <si>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</si>
  <si>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</si>
  <si>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</si>
  <si>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</si>
  <si>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</si>
  <si>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</si>
  <si>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</si>
  <si>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</si>
  <si>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</si>
  <si>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</si>
  <si>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</si>
  <si>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</si>
  <si>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</si>
  <si>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</si>
  <si>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</si>
  <si>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</si>
  <si>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</si>
  <si>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</si>
  <si>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</si>
  <si>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</si>
  <si>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</si>
  <si>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</si>
  <si>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</si>
  <si>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</si>
  <si>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</si>
  <si>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</si>
  <si>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</si>
  <si>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</si>
  <si>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料金収入や一般会計からの繰入金等の総収益で、総費用に企業債償還金を加えた費用をどの程度賄えているかを表す指標である。和泊町農業集落排水事業の経営状況は,平成28年度に使用料改定を実施しているが，施設維持管理費や施設建設時の地方債元利償還金等の支出額が下水道使用料を大きく上回っており,不足分を一般会計からの繰入で補っている。令和３年度から更新事業を予定しており,老朽設備の更新を行う。今後も下水道使用料の徴収率の向上等適切な財源確保と費用の削減に努める。また，将来的な下水道使用料の改定も検討していく必要が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類似団体平均値を上回っているが,使用料で賄えない分を一般会計からの繰入で補っている状況であるため,適切な財源確保と費用の削減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用が増加している。また，令和３年度から更新事業を計画しており,老朽設備等の更新を行うことで,将来的な修繕費用等の削減に努める。
⑦【施設利用率】
　施設・設備が一日に対応可能な処理能力に対する,晴天時一日平均処理量の割合を表した指標である。施設利用率は類似団体平均値を下回っているため,更なる下水道接続推進に努める。
⑧【水洗化率】
　現在処理区域内人口のうち、実際に水洗便所を設置して汚水処理している人口の割合を表した指標である。昨年度より増加しており,類似団体平均値を上回っている。今後も,水質保全及び健全経営のため,水洗化率向上に努める。</t>
    <rPh sb="174" eb="176">
      <t>レイワ</t>
    </rPh>
    <rPh sb="181" eb="183">
      <t>コウシン</t>
    </rPh>
    <rPh sb="186" eb="188">
      <t>ヨテイ</t>
    </rPh>
    <rPh sb="201" eb="202">
      <t>オコナ</t>
    </rPh>
    <rPh sb="679" eb="681">
      <t>レイワ</t>
    </rPh>
    <rPh sb="686" eb="688">
      <t>コウシン</t>
    </rPh>
    <rPh sb="691" eb="693">
      <t>ケイカク</t>
    </rPh>
    <rPh sb="903" eb="905">
      <t>ウワマワ</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</si>
  <si>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る設備更新と併せて管路の更新も検討していく。</t>
    <rPh sb="152" eb="154">
      <t>コウシン</t>
    </rPh>
    <rPh sb="162" eb="164">
      <t>セツビ</t>
    </rPh>
    <rPh sb="167" eb="168">
      <t>アワ</t>
    </rPh>
    <rPh sb="170" eb="172">
      <t>カンロ</t>
    </rPh>
    <rPh sb="173" eb="175">
      <t>コウシン</t>
    </rPh>
    <phoneticPr fontId="4"/>
  </si>
  <si>
    <t xml:space="preserve">　企業債元利金償還額が増加し,施設老朽化に伴う修繕費も増加している。また,人口減少に伴い流入量が低下し,汚水処理原価が増加傾向にある。依然として,一般会計繰入金が大きいため,接続推進や維持管理費の削減に努めていかなければならない。
　平成28年度に使用料金改定を実施し経費回収率は類似団体平均値を上回っており，全体的に,類似団体平均値より高い数値で推移しているため,健全な財政運営を継続するとともに,さらなる収益的収支比率及び経費回収率の改善を行う。また，令和３年度より機械設備関係の更新事業の実施が予定されている。。　　
　今後，適切な財源確保や維持管理費の削減に努める。 </t>
    <rPh sb="228" eb="230">
      <t>レイワ</t>
    </rPh>
    <rPh sb="231" eb="233">
      <t>ネンド</t>
    </rPh>
    <rPh sb="235" eb="237">
      <t>キカイ</t>
    </rPh>
    <rPh sb="237" eb="239">
      <t>セツビ</t>
    </rPh>
    <rPh sb="239" eb="241">
      <t>カンケイ</t>
    </rPh>
    <rPh sb="242" eb="244">
      <t>コウシン</t>
    </rPh>
    <rPh sb="244" eb="246">
      <t>ジギョウ</t>
    </rPh>
    <rPh sb="247" eb="249">
      <t>ジッシ</t>
    </rPh>
    <rPh sb="250" eb="2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</si>
</sst>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E-4A3E-A40B-ED4D6CADBD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4AE-4A3E-A40B-ED4D6CADBD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37.340000000000003</c:v>
                </c:pt>
                <c:pt idx="1">
                  <c:v>38.82</c:v>
                </c:pt>
                <c:pt idx="2">
                  <c:v>39.770000000000003</c:v>
                </c:pt>
                <c:pt idx="3">
                  <c:v>37.26</c:v>
                </c:pt>
                <c:pt idx="4">
                  <c:v>29.98</c:v>
                </c:pt>
              </c:numCache>
            </c:numRef>
          </c:val>
          <c:extLst>
            <c:ext xmlns:c16="http://schemas.microsoft.com/office/drawing/2014/chart" uri="{C3380CC4-5D6E-409C-BE32-E72D297353CC}">
              <c16:uniqueId val="{00000000-6033-4B84-8077-0AFB6D5F4D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033-4B84-8077-0AFB6D5F4D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80.849999999999994</c:v>
                </c:pt>
                <c:pt idx="1">
                  <c:v>82</c:v>
                </c:pt>
                <c:pt idx="2">
                  <c:v>82.77</c:v>
                </c:pt>
                <c:pt idx="3">
                  <c:v>83.9</c:v>
                </c:pt>
                <c:pt idx="4">
                  <c:v>84.97</c:v>
                </c:pt>
              </c:numCache>
            </c:numRef>
          </c:val>
          <c:extLst>
            <c:ext xmlns:c16="http://schemas.microsoft.com/office/drawing/2014/chart" uri="{C3380CC4-5D6E-409C-BE32-E72D297353CC}">
              <c16:uniqueId val="{00000000-53C3-4664-B0D0-08A77BB21B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3C3-4664-B0D0-08A77BB21B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85.36</c:v>
                </c:pt>
                <c:pt idx="1">
                  <c:v>93.03</c:v>
                </c:pt>
                <c:pt idx="2">
                  <c:v>97.53</c:v>
                </c:pt>
                <c:pt idx="3">
                  <c:v>96.52</c:v>
                </c:pt>
                <c:pt idx="4">
                  <c:v>92.78</c:v>
                </c:pt>
              </c:numCache>
            </c:numRef>
          </c:val>
          <c:extLst>
            <c:ext xmlns:c16="http://schemas.microsoft.com/office/drawing/2014/chart" uri="{C3380CC4-5D6E-409C-BE32-E72D297353CC}">
              <c16:uniqueId val="{00000000-777E-4636-A9E0-2320FACBD3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E-4636-A9E0-2320FACBD3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5-4FA7-BF6D-70B3BFBEBE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5-4FA7-BF6D-70B3BFBEBE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8A-4A25-8AAB-78D70F3981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A-4A25-8AAB-78D70F3981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4-4C18-BDA2-B0F61E968D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4-4C18-BDA2-B0F61E968D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61-4212-B810-E15F059A41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1-4212-B810-E15F059A41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6-4CBE-8BDA-934ED990FC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6F6-4CBE-8BDA-934ED990FC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89.17</c:v>
                </c:pt>
                <c:pt idx="1">
                  <c:v>96.28</c:v>
                </c:pt>
                <c:pt idx="2">
                  <c:v>87.91</c:v>
                </c:pt>
                <c:pt idx="3">
                  <c:v>79.66</c:v>
                </c:pt>
                <c:pt idx="4">
                  <c:v>74.27</c:v>
                </c:pt>
              </c:numCache>
            </c:numRef>
          </c:val>
          <c:extLst>
            <c:ext xmlns:c16="http://schemas.microsoft.com/office/drawing/2014/chart" uri="{C3380CC4-5D6E-409C-BE32-E72D297353CC}">
              <c16:uniqueId val="{00000000-0686-4398-8D9E-06FBDD45EA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686-4398-8D9E-06FBDD45EA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172.87</c:v>
                </c:pt>
                <c:pt idx="1">
                  <c:v>163.06</c:v>
                </c:pt>
                <c:pt idx="2">
                  <c:v>179.71</c:v>
                </c:pt>
                <c:pt idx="3">
                  <c:v>200.85</c:v>
                </c:pt>
                <c:pt idx="4">
                  <c:v>218.62</c:v>
                </c:pt>
              </c:numCache>
            </c:numRef>
          </c:val>
          <c:extLst>
            <c:ext xmlns:c16="http://schemas.microsoft.com/office/drawing/2014/chart" uri="{C3380CC4-5D6E-409C-BE32-E72D297353CC}">
              <c16:uniqueId val="{00000000-5ED1-42CC-8A1B-9B4175CF0F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ED1-42CC-8A1B-9B4175CF0F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120" zoomScaleNormal="12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和泊町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6427</v>
      </c>
      <c r="AM8" s="81"/>
      <c r="AN8" s="81"/>
      <c r="AO8" s="81"/>
      <c r="AP8" s="81"/>
      <c r="AQ8" s="81"/>
      <c r="AR8" s="81"/>
      <c r="AS8" s="81"/>
      <c r="AT8" s="80">
        <f>データ!T6</f>
        <v>40.39</v>
      </c>
      <c r="AU8" s="80"/>
      <c r="AV8" s="80"/>
      <c r="AW8" s="80"/>
      <c r="AX8" s="80"/>
      <c r="AY8" s="80"/>
      <c r="AZ8" s="80"/>
      <c r="BA8" s="80"/>
      <c r="BB8" s="80">
        <f>データ!U6</f>
        <v>159.12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39.72</v>
      </c>
      <c r="Q10" s="80"/>
      <c r="R10" s="80"/>
      <c r="S10" s="80"/>
      <c r="T10" s="80"/>
      <c r="U10" s="80"/>
      <c r="V10" s="80"/>
      <c r="W10" s="80">
        <f>データ!Q6</f>
        <v>100</v>
      </c>
      <c r="X10" s="80"/>
      <c r="Y10" s="80"/>
      <c r="Z10" s="80"/>
      <c r="AA10" s="80"/>
      <c r="AB10" s="80"/>
      <c r="AC10" s="80"/>
      <c r="AD10" s="81">
        <f>データ!R6</f>
        <v>2960</v>
      </c>
      <c r="AE10" s="81"/>
      <c r="AF10" s="81"/>
      <c r="AG10" s="81"/>
      <c r="AH10" s="81"/>
      <c r="AI10" s="81"/>
      <c r="AJ10" s="81"/>
      <c r="AK10" s="2"/>
      <c r="AL10" s="81">
        <f>データ!V6</f>
        <v>2502</v>
      </c>
      <c r="AM10" s="81"/>
      <c r="AN10" s="81"/>
      <c r="AO10" s="81"/>
      <c r="AP10" s="81"/>
      <c r="AQ10" s="81"/>
      <c r="AR10" s="81"/>
      <c r="AS10" s="81"/>
      <c r="AT10" s="80">
        <f>データ!W6</f>
        <v>1.88</v>
      </c>
      <c r="AU10" s="80"/>
      <c r="AV10" s="80"/>
      <c r="AW10" s="80"/>
      <c r="AX10" s="80"/>
      <c r="AY10" s="80"/>
      <c r="AZ10" s="80"/>
      <c r="BA10" s="80"/>
      <c r="BB10" s="80">
        <f>データ!X6</f>
        <v>1330.85</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sM2J/PAzPNH7/Q57jYx+SievM9EgmARJbZ8KuG6i0TyzHM/kM86mq84K3Sx7IqXy9wc6R6I2JgkHNSL50qhvpQ==" saltValue="ZvTJ/rKoZzrvEesxnYck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465330</v>
      </c>
      <c r="D6" s="33">
        <f t="shared" si="3"/>
        <v>47</v>
      </c>
      <c r="E6" s="33">
        <f t="shared" si="3"/>
        <v>17</v>
      </c>
      <c r="F6" s="33">
        <f t="shared" si="3"/>
        <v>5</v>
      </c>
      <c r="G6" s="33">
        <f t="shared" si="3"/>
        <v>0</v>
      </c>
      <c r="H6" s="33" t="str">
        <f t="shared" si="3"/>
        <v>鹿児島県　和泊町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39.72</v>
      </c>
      <c r="Q6" s="34">
        <f t="shared" si="3"/>
        <v>100</v>
      </c>
      <c r="R6" s="34">
        <f t="shared" si="3"/>
        <v>2960</v>
      </c>
      <c r="S6" s="34">
        <f t="shared" si="3"/>
        <v>6427</v>
      </c>
      <c r="T6" s="34">
        <f t="shared" si="3"/>
        <v>40.39</v>
      </c>
      <c r="U6" s="34">
        <f t="shared" si="3"/>
        <v>159.12</v>
      </c>
      <c r="V6" s="34">
        <f t="shared" si="3"/>
        <v>2502</v>
      </c>
      <c r="W6" s="34">
        <f t="shared" si="3"/>
        <v>1.88</v>
      </c>
      <c r="X6" s="34">
        <f t="shared" si="3"/>
        <v>1330.85</v>
      </c>
      <c r="Y6" s="35">
        <f>IF(Y7="",NA(),Y7)</f>
        <v>85.36</v>
      </c>
      <c r="Z6" s="35">
        <f t="shared" ref="Z6:AH6" si="4">IF(Z7="",NA(),Z7)</f>
        <v>93.03</v>
      </c>
      <c r="AA6" s="35">
        <f t="shared" si="4"/>
        <v>97.53</v>
      </c>
      <c r="AB6" s="35">
        <f t="shared" si="4"/>
        <v>96.52</v>
      </c>
      <c r="AC6" s="35">
        <f t="shared" si="4"/>
        <v>92.78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89.17</v>
      </c>
      <c r="BR6" s="35">
        <f t="shared" ref="BR6:BZ6" si="8">IF(BR7="",NA(),BR7)</f>
        <v>96.28</v>
      </c>
      <c r="BS6" s="35">
        <f t="shared" si="8"/>
        <v>87.91</v>
      </c>
      <c r="BT6" s="35">
        <f t="shared" si="8"/>
        <v>79.66</v>
      </c>
      <c r="BU6" s="35">
        <f t="shared" si="8"/>
        <v>74.27</v>
      </c>
      <c r="BV6" s="35">
        <f t="shared" si="8"/>
        <v>55.32</v>
      </c>
      <c r="BW6" s="35">
        <f t="shared" si="8"/>
        <v>59.8</v>
      </c>
      <c r="BX6" s="35">
        <f t="shared" si="8"/>
        <v>57.77</v>
      </c>
      <c r="BY6" s="35">
        <f t="shared" si="8"/>
        <v>57.31</v>
      </c>
      <c r="BZ6" s="35">
        <f t="shared" si="8"/>
        <v>57.08</v>
      </c>
      <c r="CA6" s="34" t="str">
        <f>IF(CA7="","",IF(CA7="-","【-】","【"&amp;SUBSTITUTE(TEXT(CA7,"#,##0.00"),"-","△")&amp;"】"))</f>
        <v>【60.94】</v>
      </c>
      <c r="CB6" s="35">
        <f>IF(CB7="",NA(),CB7)</f>
        <v>172.87</v>
      </c>
      <c r="CC6" s="35">
        <f t="shared" ref="CC6:CK6" si="9">IF(CC7="",NA(),CC7)</f>
        <v>163.06</v>
      </c>
      <c r="CD6" s="35">
        <f t="shared" si="9"/>
        <v>179.71</v>
      </c>
      <c r="CE6" s="35">
        <f t="shared" si="9"/>
        <v>200.85</v>
      </c>
      <c r="CF6" s="35">
        <f t="shared" si="9"/>
        <v>218.62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37.340000000000003</v>
      </c>
      <c r="CN6" s="35">
        <f t="shared" ref="CN6:CV6" si="10">IF(CN7="",NA(),CN7)</f>
        <v>38.82</v>
      </c>
      <c r="CO6" s="35">
        <f t="shared" si="10"/>
        <v>39.770000000000003</v>
      </c>
      <c r="CP6" s="35">
        <f t="shared" si="10"/>
        <v>37.26</v>
      </c>
      <c r="CQ6" s="35">
        <f t="shared" si="10"/>
        <v>29.98</v>
      </c>
      <c r="CR6" s="35">
        <f t="shared" si="10"/>
        <v>60.65</v>
      </c>
      <c r="CS6" s="35">
        <f t="shared" si="10"/>
        <v>51.75</v>
      </c>
      <c r="CT6" s="35">
        <f t="shared" si="10"/>
        <v>50.68</v>
      </c>
      <c r="CU6" s="35">
        <f t="shared" si="10"/>
        <v>50.14</v>
      </c>
      <c r="CV6" s="35">
        <f t="shared" si="10"/>
        <v>54.83</v>
      </c>
      <c r="CW6" s="34" t="str">
        <f>IF(CW7="","",IF(CW7="-","【-】","【"&amp;SUBSTITUTE(TEXT(CW7,"#,##0.00"),"-","△")&amp;"】"))</f>
        <v>【54.84】</v>
      </c>
      <c r="CX6" s="35">
        <f>IF(CX7="",NA(),CX7)</f>
        <v>80.849999999999994</v>
      </c>
      <c r="CY6" s="35">
        <f t="shared" ref="CY6:DG6" si="11">IF(CY7="",NA(),CY7)</f>
        <v>82</v>
      </c>
      <c r="CZ6" s="35">
        <f t="shared" si="11"/>
        <v>82.77</v>
      </c>
      <c r="DA6" s="35">
        <f t="shared" si="11"/>
        <v>83.9</v>
      </c>
      <c r="DB6" s="35">
        <f t="shared" si="11"/>
        <v>84.97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465330</v>
      </c>
      <c r="D7" s="37">
        <v>47</v>
      </c>
      <c r="E7" s="37">
        <v>17</v>
      </c>
      <c r="F7" s="37">
        <v>5</v>
      </c>
      <c r="G7" s="37">
        <v>0</v>
      </c>
      <c r="H7" s="37" t="s">
        <v>98</v>
      </c>
      <c r="I7" s="37" t="s">
        <v>99</v>
      </c>
      <c r="J7" s="37" t="s">
        <v>100</v>
      </c>
      <c r="K7" s="37" t="s">
        <v>101</v>
      </c>
      <c r="L7" s="37" t="s">
        <v>102</v>
      </c>
      <c r="M7" s="37" t="s">
        <v>103</v>
      </c>
      <c r="N7" s="38" t="s">
        <v>104</v>
      </c>
      <c r="O7" s="38" t="s">
        <v>105</v>
      </c>
      <c r="P7" s="38">
        <v>39.72</v>
      </c>
      <c r="Q7" s="38">
        <v>100</v>
      </c>
      <c r="R7" s="38">
        <v>2960</v>
      </c>
      <c r="S7" s="38">
        <v>6427</v>
      </c>
      <c r="T7" s="38">
        <v>40.39</v>
      </c>
      <c r="U7" s="38">
        <v>159.12</v>
      </c>
      <c r="V7" s="38">
        <v>2502</v>
      </c>
      <c r="W7" s="38">
        <v>1.88</v>
      </c>
      <c r="X7" s="38">
        <v>1330.85</v>
      </c>
      <c r="Y7" s="38">
        <v>85.36</v>
      </c>
      <c r="Z7" s="38">
        <v>93.03</v>
      </c>
      <c r="AA7" s="38">
        <v>97.53</v>
      </c>
      <c r="AB7" s="38">
        <v>96.52</v>
      </c>
      <c r="AC7" s="38">
        <v>92.78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89.17</v>
      </c>
      <c r="BR7" s="38">
        <v>96.28</v>
      </c>
      <c r="BS7" s="38">
        <v>87.91</v>
      </c>
      <c r="BT7" s="38">
        <v>79.66</v>
      </c>
      <c r="BU7" s="38">
        <v>74.27</v>
      </c>
      <c r="BV7" s="38">
        <v>55.32</v>
      </c>
      <c r="BW7" s="38">
        <v>59.8</v>
      </c>
      <c r="BX7" s="38">
        <v>57.77</v>
      </c>
      <c r="BY7" s="38">
        <v>57.31</v>
      </c>
      <c r="BZ7" s="38">
        <v>57.08</v>
      </c>
      <c r="CA7" s="38">
        <v>60.94</v>
      </c>
      <c r="CB7" s="38">
        <v>172.87</v>
      </c>
      <c r="CC7" s="38">
        <v>163.06</v>
      </c>
      <c r="CD7" s="38">
        <v>179.71</v>
      </c>
      <c r="CE7" s="38">
        <v>200.85</v>
      </c>
      <c r="CF7" s="38">
        <v>218.62</v>
      </c>
      <c r="CG7" s="38">
        <v>283.17</v>
      </c>
      <c r="CH7" s="38">
        <v>263.76</v>
      </c>
      <c r="CI7" s="38">
        <v>274.35000000000002</v>
      </c>
      <c r="CJ7" s="38">
        <v>273.52</v>
      </c>
      <c r="CK7" s="38">
        <v>274.99</v>
      </c>
      <c r="CL7" s="38">
        <v>253.04</v>
      </c>
      <c r="CM7" s="38">
        <v>37.340000000000003</v>
      </c>
      <c r="CN7" s="38">
        <v>38.82</v>
      </c>
      <c r="CO7" s="38">
        <v>39.770000000000003</v>
      </c>
      <c r="CP7" s="38">
        <v>37.26</v>
      </c>
      <c r="CQ7" s="38">
        <v>29.98</v>
      </c>
      <c r="CR7" s="38">
        <v>60.65</v>
      </c>
      <c r="CS7" s="38">
        <v>51.75</v>
      </c>
      <c r="CT7" s="38">
        <v>50.68</v>
      </c>
      <c r="CU7" s="38">
        <v>50.14</v>
      </c>
      <c r="CV7" s="38">
        <v>54.83</v>
      </c>
      <c r="CW7" s="38">
        <v>54.84</v>
      </c>
      <c r="CX7" s="38">
        <v>80.849999999999994</v>
      </c>
      <c r="CY7" s="38">
        <v>82</v>
      </c>
      <c r="CZ7" s="38">
        <v>82.77</v>
      </c>
      <c r="DA7" s="38">
        <v>83.9</v>
      </c>
      <c r="DB7" s="38">
        <v>84.97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2022-02-16T05:10:56Z</cp:lastPrinted>
  <dcterms:created xsi:type="dcterms:W3CDTF">2021-12-03T08:03:54Z</dcterms:created>
  <dcterms:modified xsi:type="dcterms:W3CDTF">2022-02-16T05:10:57Z</dcterms:modified>
  <cp:category/>
</cp:coreProperties>
</file>