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公立種子島病院組合【済】\"/>
    </mc:Choice>
  </mc:AlternateContent>
  <workbookProtection workbookAlgorithmName="SHA-512" workbookHashValue="CxoZTmjnelZghGwchcbcX66hUR6tj5/nlDwii7GcYiteYFrVa8LG5ngGTyjIZNvRBJ+LFdVFKubxjGL4DL+2bw==" workbookSaltValue="IE2aEk9lGnw4hiin0Pw4J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32" i="4"/>
  <c r="CS78" i="4"/>
  <c r="BX54" i="4"/>
  <c r="BX32" i="4"/>
  <c r="HM78" i="4"/>
  <c r="FL54" i="4"/>
  <c r="MN54" i="4"/>
  <c r="MN32" i="4"/>
  <c r="C11" i="5"/>
  <c r="D11" i="5"/>
  <c r="E11" i="5"/>
  <c r="B11" i="5"/>
  <c r="FH78" i="4" l="1"/>
  <c r="DS54" i="4"/>
  <c r="DS32" i="4"/>
  <c r="AE54" i="4"/>
  <c r="AE32" i="4"/>
  <c r="KU54" i="4"/>
  <c r="KU32" i="4"/>
  <c r="KC78" i="4"/>
  <c r="HG54" i="4"/>
  <c r="HG32" i="4"/>
  <c r="AN78" i="4"/>
  <c r="JJ78" i="4"/>
  <c r="GR54" i="4"/>
  <c r="GR32" i="4"/>
  <c r="EO78" i="4"/>
  <c r="U78" i="4"/>
  <c r="P54" i="4"/>
  <c r="P32" i="4"/>
  <c r="KF54" i="4"/>
  <c r="KF32" i="4"/>
  <c r="DD54" i="4"/>
  <c r="DD32" i="4"/>
  <c r="LY54" i="4"/>
  <c r="LY32" i="4"/>
  <c r="LO78" i="4"/>
  <c r="IK54" i="4"/>
  <c r="GT78" i="4"/>
  <c r="EW54" i="4"/>
  <c r="EW32" i="4"/>
  <c r="IK32" i="4"/>
  <c r="BZ78" i="4"/>
  <c r="BI54" i="4"/>
  <c r="BI32" i="4"/>
  <c r="BG78" i="4"/>
  <c r="AT54" i="4"/>
  <c r="AT32" i="4"/>
  <c r="LJ32" i="4"/>
  <c r="KV78" i="4"/>
  <c r="HV54" i="4"/>
  <c r="HV32" i="4"/>
  <c r="LJ54" i="4"/>
  <c r="GA78" i="4"/>
  <c r="EH54" i="4"/>
  <c r="EH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<sst xmlns="http://schemas.openxmlformats.org/spreadsheetml/2006/main" count="326" uniqueCount="182">
  <si>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</si>
  <si>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</si>
  <si>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</si>
  <si>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</si>
  <si>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</si>
  <si>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</si>
  <si>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</si>
  <si>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</si>
  <si>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</si>
  <si>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</si>
  <si>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</si>
  <si>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</si>
  <si>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</si>
  <si>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</si>
  <si>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</si>
  <si>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</si>
  <si>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</si>
  <si>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</si>
  <si>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</si>
  <si>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</si>
  <si>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</si>
  <si>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</si>
  <si>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</si>
  <si>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</si>
  <si>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</si>
  <si>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</si>
  <si>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</si>
  <si>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</si>
  <si>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</si>
  <si>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</si>
  <si>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</si>
  <si>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</si>
  <si>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</si>
  <si>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</si>
  <si>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</si>
  <si>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</si>
  <si>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</si>
  <si>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</si>
  <si>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</si>
  <si>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</si>
  <si>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</si>
  <si>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</si>
  <si>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</si>
  <si>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</si>
  <si>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</si>
  <si>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</si>
  <si>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</si>
  <si>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</si>
  <si>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</si>
  <si>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</si>
  <si>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</si>
  <si>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</si>
  <si>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</si>
  <si>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</si>
  <si>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</si>
  <si>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</si>
  <si>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</si>
  <si>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</si>
  <si>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</si>
  <si>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</si>
  <si>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</si>
  <si>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</si>
  <si>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</si>
  <si>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</si>
  <si>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</si>
  <si>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</si>
  <si>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</si>
  <si>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</si>
  <si>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</si>
  <si>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</si>
  <si>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</si>
  <si>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</si>
  <si>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</si>
  <si>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</si>
  <si>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</si>
  <si>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</si>
  <si>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</si>
  <si>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</si>
  <si>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</si>
  <si>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</si>
  <si>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</si>
  <si>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</si>
  <si>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</si>
  <si>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</si>
  <si>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</si>
  <si>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</si>
  <si>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</si>
  <si>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</si>
  <si>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</si>
  <si>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</si>
  <si>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</si>
  <si>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</si>
  <si>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</si>
  <si>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</si>
  <si>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</si>
  <si>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</si>
  <si>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</si>
  <si>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</si>
  <si>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</si>
  <si>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</si>
  <si>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</si>
  <si>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</si>
  <si>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</si>
  <si>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</si>
  <si>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</si>
  <si>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</si>
  <si>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</si>
  <si>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</si>
  <si>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</si>
  <si>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</si>
  <si>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</si>
  <si>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</si>
  <si>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</si>
  <si>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</si>
  <si>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</si>
  <si>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</si>
  <si>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</si>
  <si>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</si>
  <si>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</si>
  <si>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</si>
  <si>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</si>
  <si>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</si>
  <si>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</si>
  <si>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</si>
  <si>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</si>
  <si>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</si>
  <si>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</si>
  <si>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</si>
  <si>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</si>
  <si>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</si>
  <si>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</si>
  <si>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</si>
  <si>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</si>
  <si>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</si>
  <si>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</si>
  <si>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</si>
  <si>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</si>
  <si>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</si>
  <si>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</si>
  <si>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</si>
  <si>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</si>
  <si>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</si>
  <si>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</si>
  <si>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</si>
  <si>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</si>
  <si>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</si>
  <si>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</si>
  <si>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</si>
  <si>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</si>
  <si>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</si>
  <si>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</si>
  <si>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</si>
  <si>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</si>
  <si>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</si>
  <si>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</si>
  <si>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</si>
  <si>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</si>
  <si>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</si>
  <si>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</si>
  <si>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</si>
  <si>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</si>
  <si>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公立種子島病院組合</t>
  </si>
  <si>
    <t>公立種子島病院</t>
  </si>
  <si>
    <t>当然財務</t>
  </si>
  <si>
    <t>病院事業</t>
  </si>
  <si>
    <t>一般病院</t>
  </si>
  <si>
    <t>50床以上～100床未満</t>
  </si>
  <si>
    <t>非設置</t>
  </si>
  <si>
    <t>直営</t>
  </si>
  <si>
    <t>透 I</t>
  </si>
  <si>
    <t>救 感 輪</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</si>
  <si>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</si>
  <si>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</si>
  <si>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</si>
  <si>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</si>
  <si>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</si>
  <si>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</si>
  <si>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</si>
  <si>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離島における地域住民の健康増進の維持を図ることを目的とした一般医療の提供。
　学校医・産業医・職場検診・救急・小児等の不採算・特殊部門に関わる医療の積極的な提供。</t>
    <phoneticPr fontId="5"/>
  </si>
  <si>
    <t>①経常収支比率②医業収支比率
　令和元年度と令和２年度を比較すると、医師の減員（3名→1名）により患者数が減少し、医業収益については、大幅に減少した。
　一方、人件費などの経常費用を大幅に抑制し、欠損金を生む運営となりながらも赤字額については改善が図られた。
③累積欠損金比率
　類似病院平均値は、下回っているものの、赤字決算により欠損金を生む運営となった。全国平均値と比較するとかなり高い水準にある為、経営改善が必要。
　経常収支比率の100％達成・維持により欠損金の解消を図っていく。
④病床利用率⑤入院患者1人1日当り収益
⑥外来患者1人1日当り収益
　病床利用率については、医師減員にも関わらずほぼ横ばいの状況となった。
　⑤については、類似病院平均値は、増加傾向にあるが、当院については減少となっている為、入院基本料の見直しも含め改善を図る。
　⑥については、類似病院平均値とほぼ同値となったが全国平均値と比較するとかなり低い水準となった。
⑦職員給与費対医業収益比率
　不採算性地区（離島）の為、どうしても高い水準で推移している。さらなる医業収益の増収を図り、改善を図る。
⑧材料費対医業収益比率
　平均値を下回っており、医療行為と必要経費が適切な関係で運営されている。</t>
    <rPh sb="1" eb="3">
      <t>ケイジョウ</t>
    </rPh>
    <rPh sb="3" eb="5">
      <t>シュウシ</t>
    </rPh>
    <rPh sb="5" eb="7">
      <t>ヒリツ</t>
    </rPh>
    <rPh sb="8" eb="10">
      <t>イギョウ</t>
    </rPh>
    <rPh sb="10" eb="12">
      <t>シュウシ</t>
    </rPh>
    <rPh sb="12" eb="14">
      <t>ヒリツ</t>
    </rPh>
    <rPh sb="16" eb="17">
      <t>レイ</t>
    </rPh>
    <rPh sb="17" eb="18">
      <t>ワ</t>
    </rPh>
    <rPh sb="18" eb="19">
      <t>ガン</t>
    </rPh>
    <rPh sb="19" eb="21">
      <t>ネンド</t>
    </rPh>
    <rPh sb="22" eb="23">
      <t>レイ</t>
    </rPh>
    <rPh sb="23" eb="24">
      <t>ワ</t>
    </rPh>
    <rPh sb="25" eb="27">
      <t>ネンド</t>
    </rPh>
    <rPh sb="28" eb="30">
      <t>ヒカク</t>
    </rPh>
    <rPh sb="34" eb="36">
      <t>イシ</t>
    </rPh>
    <rPh sb="37" eb="39">
      <t>ゲンイン</t>
    </rPh>
    <rPh sb="41" eb="42">
      <t>メイ</t>
    </rPh>
    <rPh sb="44" eb="45">
      <t>メイ</t>
    </rPh>
    <rPh sb="49" eb="51">
      <t>カンジャ</t>
    </rPh>
    <rPh sb="51" eb="52">
      <t>スウ</t>
    </rPh>
    <rPh sb="53" eb="55">
      <t>ゲンショウ</t>
    </rPh>
    <rPh sb="57" eb="59">
      <t>イギョウ</t>
    </rPh>
    <rPh sb="59" eb="61">
      <t>シュウエキ</t>
    </rPh>
    <rPh sb="67" eb="69">
      <t>オオハバ</t>
    </rPh>
    <rPh sb="70" eb="72">
      <t>ゲンショウ</t>
    </rPh>
    <rPh sb="77" eb="79">
      <t>イッポウ</t>
    </rPh>
    <rPh sb="80" eb="83">
      <t>ジンケンヒ</t>
    </rPh>
    <rPh sb="86" eb="88">
      <t>ケイジョウ</t>
    </rPh>
    <rPh sb="88" eb="90">
      <t>ヒヨウ</t>
    </rPh>
    <rPh sb="91" eb="93">
      <t>オオハバ</t>
    </rPh>
    <rPh sb="94" eb="96">
      <t>ヨクセイ</t>
    </rPh>
    <rPh sb="140" eb="142">
      <t>ルイジ</t>
    </rPh>
    <rPh sb="142" eb="144">
      <t>ビョウイン</t>
    </rPh>
    <rPh sb="144" eb="147">
      <t>ヘイキンチ</t>
    </rPh>
    <rPh sb="149" eb="151">
      <t>シタマワ</t>
    </rPh>
    <rPh sb="159" eb="161">
      <t>アカジ</t>
    </rPh>
    <rPh sb="161" eb="163">
      <t>ケッサン</t>
    </rPh>
    <rPh sb="166" eb="169">
      <t>ケッソンキン</t>
    </rPh>
    <rPh sb="170" eb="171">
      <t>ウ</t>
    </rPh>
    <rPh sb="172" eb="174">
      <t>ウンエイ</t>
    </rPh>
    <rPh sb="179" eb="181">
      <t>ゼンコク</t>
    </rPh>
    <rPh sb="181" eb="183">
      <t>ヘイキン</t>
    </rPh>
    <rPh sb="183" eb="184">
      <t>アタイ</t>
    </rPh>
    <rPh sb="185" eb="187">
      <t>ヒカク</t>
    </rPh>
    <rPh sb="193" eb="194">
      <t>タカ</t>
    </rPh>
    <rPh sb="195" eb="197">
      <t>スイジュン</t>
    </rPh>
    <rPh sb="200" eb="201">
      <t>タメ</t>
    </rPh>
    <rPh sb="202" eb="204">
      <t>ケイエイ</t>
    </rPh>
    <rPh sb="204" eb="206">
      <t>カイゼン</t>
    </rPh>
    <rPh sb="207" eb="209">
      <t>ヒツヨウ</t>
    </rPh>
    <rPh sb="212" eb="214">
      <t>ケイジョウ</t>
    </rPh>
    <rPh sb="214" eb="216">
      <t>シュウシ</t>
    </rPh>
    <rPh sb="216" eb="218">
      <t>ヒリツ</t>
    </rPh>
    <rPh sb="223" eb="225">
      <t>タッセイ</t>
    </rPh>
    <rPh sb="226" eb="228">
      <t>イジ</t>
    </rPh>
    <rPh sb="231" eb="234">
      <t>ケッソンキン</t>
    </rPh>
    <rPh sb="235" eb="237">
      <t>カイショウ</t>
    </rPh>
    <rPh sb="238" eb="239">
      <t>ハカ</t>
    </rPh>
    <rPh sb="246" eb="251">
      <t>ビョウショウリヨウリツ</t>
    </rPh>
    <rPh sb="252" eb="254">
      <t>ニュウイン</t>
    </rPh>
    <rPh sb="254" eb="256">
      <t>カンジャ</t>
    </rPh>
    <rPh sb="257" eb="258">
      <t>ヒト</t>
    </rPh>
    <rPh sb="259" eb="260">
      <t>ニチ</t>
    </rPh>
    <rPh sb="260" eb="261">
      <t>アタ</t>
    </rPh>
    <rPh sb="262" eb="264">
      <t>シュウエキ</t>
    </rPh>
    <rPh sb="266" eb="268">
      <t>ガイライ</t>
    </rPh>
    <rPh sb="280" eb="285">
      <t>ビョウショウリヨウリツ</t>
    </rPh>
    <rPh sb="291" eb="293">
      <t>イシ</t>
    </rPh>
    <rPh sb="293" eb="295">
      <t>ゲンイン</t>
    </rPh>
    <rPh sb="297" eb="298">
      <t>カカ</t>
    </rPh>
    <rPh sb="303" eb="304">
      <t>ヨコ</t>
    </rPh>
    <rPh sb="307" eb="309">
      <t>ジョウキョウ</t>
    </rPh>
    <rPh sb="323" eb="325">
      <t>ルイジ</t>
    </rPh>
    <rPh sb="325" eb="327">
      <t>ビョウイン</t>
    </rPh>
    <rPh sb="327" eb="330">
      <t>ヘイキンチ</t>
    </rPh>
    <rPh sb="332" eb="334">
      <t>ゾウカ</t>
    </rPh>
    <rPh sb="334" eb="336">
      <t>ケイコウ</t>
    </rPh>
    <rPh sb="341" eb="343">
      <t>トウイン</t>
    </rPh>
    <rPh sb="348" eb="350">
      <t>ゲンショウ</t>
    </rPh>
    <rPh sb="356" eb="357">
      <t>タメ</t>
    </rPh>
    <rPh sb="358" eb="360">
      <t>ニュウイン</t>
    </rPh>
    <rPh sb="360" eb="363">
      <t>キホンリョウ</t>
    </rPh>
    <rPh sb="364" eb="366">
      <t>ミナオ</t>
    </rPh>
    <rPh sb="368" eb="369">
      <t>フク</t>
    </rPh>
    <rPh sb="370" eb="372">
      <t>カイゼン</t>
    </rPh>
    <rPh sb="373" eb="374">
      <t>ハカ</t>
    </rPh>
    <rPh sb="395" eb="397">
      <t>ドウチ</t>
    </rPh>
    <rPh sb="416" eb="417">
      <t>ヒク</t>
    </rPh>
    <rPh sb="427" eb="429">
      <t>ショクイン</t>
    </rPh>
    <rPh sb="429" eb="431">
      <t>キュウヨ</t>
    </rPh>
    <rPh sb="431" eb="432">
      <t>ヒ</t>
    </rPh>
    <rPh sb="432" eb="433">
      <t>タイ</t>
    </rPh>
    <rPh sb="433" eb="435">
      <t>イギョウ</t>
    </rPh>
    <rPh sb="435" eb="437">
      <t>シュウエキ</t>
    </rPh>
    <rPh sb="437" eb="439">
      <t>ヒリツ</t>
    </rPh>
    <rPh sb="441" eb="444">
      <t>フサイサン</t>
    </rPh>
    <rPh sb="444" eb="445">
      <t>セイ</t>
    </rPh>
    <rPh sb="445" eb="447">
      <t>チク</t>
    </rPh>
    <rPh sb="448" eb="450">
      <t>リトウ</t>
    </rPh>
    <rPh sb="452" eb="453">
      <t>タメ</t>
    </rPh>
    <rPh sb="459" eb="460">
      <t>タカ</t>
    </rPh>
    <rPh sb="461" eb="463">
      <t>スイジュン</t>
    </rPh>
    <rPh sb="464" eb="466">
      <t>スイイ</t>
    </rPh>
    <rPh sb="475" eb="477">
      <t>イギョウ</t>
    </rPh>
    <rPh sb="477" eb="479">
      <t>シュウエキ</t>
    </rPh>
    <rPh sb="480" eb="482">
      <t>ゾウシュウ</t>
    </rPh>
    <rPh sb="483" eb="484">
      <t>ハカ</t>
    </rPh>
    <rPh sb="486" eb="488">
      <t>カイゼン</t>
    </rPh>
    <rPh sb="489" eb="490">
      <t>ハカ</t>
    </rPh>
    <rPh sb="494" eb="497">
      <t>ザイリョウヒ</t>
    </rPh>
    <rPh sb="497" eb="498">
      <t>タイ</t>
    </rPh>
    <rPh sb="498" eb="500">
      <t>イギョウ</t>
    </rPh>
    <rPh sb="500" eb="502">
      <t>シュウエキ</t>
    </rPh>
    <rPh sb="502" eb="504">
      <t>ヒリツ</t>
    </rPh>
    <rPh sb="506" eb="509">
      <t>ヘイキンチ</t>
    </rPh>
    <rPh sb="510" eb="512">
      <t>シタマワ</t>
    </rPh>
    <rPh sb="517" eb="519">
      <t>イリョウ</t>
    </rPh>
    <rPh sb="519" eb="521">
      <t>コウイ</t>
    </rPh>
    <rPh sb="522" eb="524">
      <t>ヒツヨウ</t>
    </rPh>
    <rPh sb="524" eb="526">
      <t>ケイヒ</t>
    </rPh>
    <rPh sb="527" eb="529">
      <t>テキセツ</t>
    </rPh>
    <rPh sb="530" eb="532">
      <t>カンケイ</t>
    </rPh>
    <rPh sb="533" eb="535">
      <t>ウンエイ</t>
    </rPh>
    <phoneticPr fontId="5"/>
  </si>
  <si>
    <t>①有形固定資産減価償却率
　全国平均，類似病院平均値を下回っており，保
有資産の使用年数は法定耐用年数に余裕がある。
②器械備品減価償却率
　全国平均，類似病院平均値を上回っており，老
朽化が進んでいる。計画的な更新を図っていく。
③1床当たり有形固定資産
　地域性の観点から終末期を迎える患者のための
個室の確保等，住民のニーズに応える環境設備を整えた設備投資を実施したが，病床稼働率が低迷しており，平均値より１床当たりの投資額が多額となっている。</t>
    <phoneticPr fontId="5"/>
  </si>
  <si>
    <t>　一般会計から所定の繰出が行われているが，欠損金を生む経営となった。
　今後も改革プランに基づき，関係機関との連携強化により，医療体制の充実（医師・看護師等のスタッフ確保）を図り，医業収益の増収に努める。医師をはじめとする全職員がこれまで以上の経営改善に努力し，稼働率向上に努め，安定した医療の提供と累積欠損金が解消されるよう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</si>
</sst>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60.2</c:v>
                </c:pt>
                <c:pt idx="1">
                  <c:v>61.1</c:v>
                </c:pt>
                <c:pt idx="2">
                  <c:v>63.9</c:v>
                </c:pt>
                <c:pt idx="3">
                  <c:v>58.4</c:v>
                </c:pt>
                <c:pt idx="4">
                  <c:v>58.6</c:v>
                </c:pt>
              </c:numCache>
            </c:numRef>
          </c:val>
          <c:extLst>
            <c:ext xmlns:c16="http://schemas.microsoft.com/office/drawing/2014/chart" uri="{C3380CC4-5D6E-409C-BE32-E72D297353CC}">
              <c16:uniqueId val="{00000000-5F34-48D3-A254-444E29296F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5F34-48D3-A254-444E29296F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98.6</c:v>
                </c:pt>
                <c:pt idx="1">
                  <c:v>93.5</c:v>
                </c:pt>
                <c:pt idx="2">
                  <c:v>90.6</c:v>
                </c:pt>
                <c:pt idx="3">
                  <c:v>101</c:v>
                </c:pt>
                <c:pt idx="4">
                  <c:v>109.2</c:v>
                </c:pt>
              </c:numCache>
            </c:numRef>
          </c:val>
          <c:extLst>
            <c:ext xmlns:c16="http://schemas.microsoft.com/office/drawing/2014/chart" uri="{C3380CC4-5D6E-409C-BE32-E72D297353CC}">
              <c16:uniqueId val="{00000000-6BAF-464C-A61F-D81B02D231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BAF-464C-A61F-D81B02D231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83.7</c:v>
                </c:pt>
                <c:pt idx="1">
                  <c:v>87.4</c:v>
                </c:pt>
                <c:pt idx="2">
                  <c:v>84.2</c:v>
                </c:pt>
                <c:pt idx="3">
                  <c:v>82.4</c:v>
                </c:pt>
                <c:pt idx="4">
                  <c:v>77.3</c:v>
                </c:pt>
              </c:numCache>
            </c:numRef>
          </c:val>
          <c:extLst>
            <c:ext xmlns:c16="http://schemas.microsoft.com/office/drawing/2014/chart" uri="{C3380CC4-5D6E-409C-BE32-E72D297353CC}">
              <c16:uniqueId val="{00000000-13C7-49F3-B00D-FCBC52CEB5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13C7-49F3-B00D-FCBC52CEB5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98.7</c:v>
                </c:pt>
                <c:pt idx="1">
                  <c:v>100</c:v>
                </c:pt>
                <c:pt idx="2">
                  <c:v>97.4</c:v>
                </c:pt>
                <c:pt idx="3">
                  <c:v>97.8</c:v>
                </c:pt>
                <c:pt idx="4">
                  <c:v>99.7</c:v>
                </c:pt>
              </c:numCache>
            </c:numRef>
          </c:val>
          <c:extLst>
            <c:ext xmlns:c16="http://schemas.microsoft.com/office/drawing/2014/chart" uri="{C3380CC4-5D6E-409C-BE32-E72D297353CC}">
              <c16:uniqueId val="{00000000-EFF1-4D27-9A14-F109C87EF3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EFF1-4D27-9A14-F109C87EF3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39.5</c:v>
                </c:pt>
                <c:pt idx="1">
                  <c:v>41.3</c:v>
                </c:pt>
                <c:pt idx="2">
                  <c:v>42.6</c:v>
                </c:pt>
                <c:pt idx="3">
                  <c:v>44</c:v>
                </c:pt>
                <c:pt idx="4">
                  <c:v>46.4</c:v>
                </c:pt>
              </c:numCache>
            </c:numRef>
          </c:val>
          <c:extLst>
            <c:ext xmlns:c16="http://schemas.microsoft.com/office/drawing/2014/chart" uri="{C3380CC4-5D6E-409C-BE32-E72D297353CC}">
              <c16:uniqueId val="{00000000-B244-4139-BD7E-95B6D87121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244-4139-BD7E-95B6D87121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85.3</c:v>
                </c:pt>
                <c:pt idx="1">
                  <c:v>79</c:v>
                </c:pt>
                <c:pt idx="2">
                  <c:v>78.8</c:v>
                </c:pt>
                <c:pt idx="3">
                  <c:v>69.5</c:v>
                </c:pt>
                <c:pt idx="4">
                  <c:v>70.8</c:v>
                </c:pt>
              </c:numCache>
            </c:numRef>
          </c:val>
          <c:extLst>
            <c:ext xmlns:c16="http://schemas.microsoft.com/office/drawing/2014/chart" uri="{C3380CC4-5D6E-409C-BE32-E72D297353CC}">
              <c16:uniqueId val="{00000000-BFB3-4246-87A2-E4FE6281B3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BFB3-4246-87A2-E4FE6281B3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47493871</c:v>
                </c:pt>
                <c:pt idx="1">
                  <c:v>48280903</c:v>
                </c:pt>
                <c:pt idx="2">
                  <c:v>47743145</c:v>
                </c:pt>
                <c:pt idx="3">
                  <c:v>49116984</c:v>
                </c:pt>
                <c:pt idx="4">
                  <c:v>49511645</c:v>
                </c:pt>
              </c:numCache>
            </c:numRef>
          </c:val>
          <c:extLst>
            <c:ext xmlns:c16="http://schemas.microsoft.com/office/drawing/2014/chart" uri="{C3380CC4-5D6E-409C-BE32-E72D297353CC}">
              <c16:uniqueId val="{00000000-ED70-40CB-985D-2C23E8757C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ED70-40CB-985D-2C23E8757C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15.2</c:v>
                </c:pt>
                <c:pt idx="1">
                  <c:v>15.5</c:v>
                </c:pt>
                <c:pt idx="2">
                  <c:v>15.2</c:v>
                </c:pt>
                <c:pt idx="3">
                  <c:v>14.3</c:v>
                </c:pt>
                <c:pt idx="4">
                  <c:v>15</c:v>
                </c:pt>
              </c:numCache>
            </c:numRef>
          </c:val>
          <c:extLst>
            <c:ext xmlns:c16="http://schemas.microsoft.com/office/drawing/2014/chart" uri="{C3380CC4-5D6E-409C-BE32-E72D297353CC}">
              <c16:uniqueId val="{00000000-7E39-43E5-BFB7-498B572FDC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7E39-43E5-BFB7-498B572FDC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70.599999999999994</c:v>
                </c:pt>
                <c:pt idx="1">
                  <c:v>68</c:v>
                </c:pt>
                <c:pt idx="2">
                  <c:v>72.2</c:v>
                </c:pt>
                <c:pt idx="3">
                  <c:v>73.900000000000006</c:v>
                </c:pt>
                <c:pt idx="4">
                  <c:v>73</c:v>
                </c:pt>
              </c:numCache>
            </c:numRef>
          </c:val>
          <c:extLst>
            <c:ext xmlns:c16="http://schemas.microsoft.com/office/drawing/2014/chart" uri="{C3380CC4-5D6E-409C-BE32-E72D297353CC}">
              <c16:uniqueId val="{00000000-9939-46F2-BA2A-C2D942C458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9939-46F2-BA2A-C2D942C458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8459</c:v>
                </c:pt>
                <c:pt idx="1">
                  <c:v>9530</c:v>
                </c:pt>
                <c:pt idx="2">
                  <c:v>9517</c:v>
                </c:pt>
                <c:pt idx="3">
                  <c:v>9594</c:v>
                </c:pt>
                <c:pt idx="4">
                  <c:v>10104</c:v>
                </c:pt>
              </c:numCache>
            </c:numRef>
          </c:val>
          <c:extLst>
            <c:ext xmlns:c16="http://schemas.microsoft.com/office/drawing/2014/chart" uri="{C3380CC4-5D6E-409C-BE32-E72D297353CC}">
              <c16:uniqueId val="{00000000-5EAD-4645-A993-5FC6BDE211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5EAD-4645-A993-5FC6BDE2119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22938</c:v>
                </c:pt>
                <c:pt idx="1">
                  <c:v>23434</c:v>
                </c:pt>
                <c:pt idx="2">
                  <c:v>24254</c:v>
                </c:pt>
                <c:pt idx="3">
                  <c:v>23711</c:v>
                </c:pt>
                <c:pt idx="4">
                  <c:v>22844</c:v>
                </c:pt>
              </c:numCache>
            </c:numRef>
          </c:val>
          <c:extLst>
            <c:ext xmlns:c16="http://schemas.microsoft.com/office/drawing/2014/chart" uri="{C3380CC4-5D6E-409C-BE32-E72D297353CC}">
              <c16:uniqueId val="{00000000-1AFD-4F59-8E8E-3B88843CCE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1AFD-4F59-8E8E-3B88843CCE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鹿児島県公立種子島病院組合　公立種子島病院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6126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98.7</v>
      </c>
      <c r="Q33" s="130"/>
      <c r="R33" s="130"/>
      <c r="S33" s="130"/>
      <c r="T33" s="130"/>
      <c r="U33" s="130"/>
      <c r="V33" s="130"/>
      <c r="W33" s="130"/>
      <c r="X33" s="130"/>
      <c r="Y33" s="130"/>
      <c r="Z33" s="130"/>
      <c r="AA33" s="130"/>
      <c r="AB33" s="130"/>
      <c r="AC33" s="130"/>
      <c r="AD33" s="131"/>
      <c r="AE33" s="129">
        <f>データ!AJ7</f>
        <v>100</v>
      </c>
      <c r="AF33" s="130"/>
      <c r="AG33" s="130"/>
      <c r="AH33" s="130"/>
      <c r="AI33" s="130"/>
      <c r="AJ33" s="130"/>
      <c r="AK33" s="130"/>
      <c r="AL33" s="130"/>
      <c r="AM33" s="130"/>
      <c r="AN33" s="130"/>
      <c r="AO33" s="130"/>
      <c r="AP33" s="130"/>
      <c r="AQ33" s="130"/>
      <c r="AR33" s="130"/>
      <c r="AS33" s="131"/>
      <c r="AT33" s="129">
        <f>データ!AK7</f>
        <v>97.4</v>
      </c>
      <c r="AU33" s="130"/>
      <c r="AV33" s="130"/>
      <c r="AW33" s="130"/>
      <c r="AX33" s="130"/>
      <c r="AY33" s="130"/>
      <c r="AZ33" s="130"/>
      <c r="BA33" s="130"/>
      <c r="BB33" s="130"/>
      <c r="BC33" s="130"/>
      <c r="BD33" s="130"/>
      <c r="BE33" s="130"/>
      <c r="BF33" s="130"/>
      <c r="BG33" s="130"/>
      <c r="BH33" s="131"/>
      <c r="BI33" s="129">
        <f>データ!AL7</f>
        <v>97.8</v>
      </c>
      <c r="BJ33" s="130"/>
      <c r="BK33" s="130"/>
      <c r="BL33" s="130"/>
      <c r="BM33" s="130"/>
      <c r="BN33" s="130"/>
      <c r="BO33" s="130"/>
      <c r="BP33" s="130"/>
      <c r="BQ33" s="130"/>
      <c r="BR33" s="130"/>
      <c r="BS33" s="130"/>
      <c r="BT33" s="130"/>
      <c r="BU33" s="130"/>
      <c r="BV33" s="130"/>
      <c r="BW33" s="131"/>
      <c r="BX33" s="129">
        <f>データ!AM7</f>
        <v>99.7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83.7</v>
      </c>
      <c r="DE33" s="130"/>
      <c r="DF33" s="130"/>
      <c r="DG33" s="130"/>
      <c r="DH33" s="130"/>
      <c r="DI33" s="130"/>
      <c r="DJ33" s="130"/>
      <c r="DK33" s="130"/>
      <c r="DL33" s="130"/>
      <c r="DM33" s="130"/>
      <c r="DN33" s="130"/>
      <c r="DO33" s="130"/>
      <c r="DP33" s="130"/>
      <c r="DQ33" s="130"/>
      <c r="DR33" s="131"/>
      <c r="DS33" s="129">
        <f>データ!AU7</f>
        <v>87.4</v>
      </c>
      <c r="DT33" s="130"/>
      <c r="DU33" s="130"/>
      <c r="DV33" s="130"/>
      <c r="DW33" s="130"/>
      <c r="DX33" s="130"/>
      <c r="DY33" s="130"/>
      <c r="DZ33" s="130"/>
      <c r="EA33" s="130"/>
      <c r="EB33" s="130"/>
      <c r="EC33" s="130"/>
      <c r="ED33" s="130"/>
      <c r="EE33" s="130"/>
      <c r="EF33" s="130"/>
      <c r="EG33" s="131"/>
      <c r="EH33" s="129">
        <f>データ!AV7</f>
        <v>84.2</v>
      </c>
      <c r="EI33" s="130"/>
      <c r="EJ33" s="130"/>
      <c r="EK33" s="130"/>
      <c r="EL33" s="130"/>
      <c r="EM33" s="130"/>
      <c r="EN33" s="130"/>
      <c r="EO33" s="130"/>
      <c r="EP33" s="130"/>
      <c r="EQ33" s="130"/>
      <c r="ER33" s="130"/>
      <c r="ES33" s="130"/>
      <c r="ET33" s="130"/>
      <c r="EU33" s="130"/>
      <c r="EV33" s="131"/>
      <c r="EW33" s="129">
        <f>データ!AW7</f>
        <v>82.4</v>
      </c>
      <c r="EX33" s="130"/>
      <c r="EY33" s="130"/>
      <c r="EZ33" s="130"/>
      <c r="FA33" s="130"/>
      <c r="FB33" s="130"/>
      <c r="FC33" s="130"/>
      <c r="FD33" s="130"/>
      <c r="FE33" s="130"/>
      <c r="FF33" s="130"/>
      <c r="FG33" s="130"/>
      <c r="FH33" s="130"/>
      <c r="FI33" s="130"/>
      <c r="FJ33" s="130"/>
      <c r="FK33" s="131"/>
      <c r="FL33" s="129">
        <f>データ!AX7</f>
        <v>77.3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98.6</v>
      </c>
      <c r="GS33" s="130"/>
      <c r="GT33" s="130"/>
      <c r="GU33" s="130"/>
      <c r="GV33" s="130"/>
      <c r="GW33" s="130"/>
      <c r="GX33" s="130"/>
      <c r="GY33" s="130"/>
      <c r="GZ33" s="130"/>
      <c r="HA33" s="130"/>
      <c r="HB33" s="130"/>
      <c r="HC33" s="130"/>
      <c r="HD33" s="130"/>
      <c r="HE33" s="130"/>
      <c r="HF33" s="131"/>
      <c r="HG33" s="129">
        <f>データ!BF7</f>
        <v>93.5</v>
      </c>
      <c r="HH33" s="130"/>
      <c r="HI33" s="130"/>
      <c r="HJ33" s="130"/>
      <c r="HK33" s="130"/>
      <c r="HL33" s="130"/>
      <c r="HM33" s="130"/>
      <c r="HN33" s="130"/>
      <c r="HO33" s="130"/>
      <c r="HP33" s="130"/>
      <c r="HQ33" s="130"/>
      <c r="HR33" s="130"/>
      <c r="HS33" s="130"/>
      <c r="HT33" s="130"/>
      <c r="HU33" s="131"/>
      <c r="HV33" s="129">
        <f>データ!BG7</f>
        <v>90.6</v>
      </c>
      <c r="HW33" s="130"/>
      <c r="HX33" s="130"/>
      <c r="HY33" s="130"/>
      <c r="HZ33" s="130"/>
      <c r="IA33" s="130"/>
      <c r="IB33" s="130"/>
      <c r="IC33" s="130"/>
      <c r="ID33" s="130"/>
      <c r="IE33" s="130"/>
      <c r="IF33" s="130"/>
      <c r="IG33" s="130"/>
      <c r="IH33" s="130"/>
      <c r="II33" s="130"/>
      <c r="IJ33" s="131"/>
      <c r="IK33" s="129">
        <f>データ!BH7</f>
        <v>101</v>
      </c>
      <c r="IL33" s="130"/>
      <c r="IM33" s="130"/>
      <c r="IN33" s="130"/>
      <c r="IO33" s="130"/>
      <c r="IP33" s="130"/>
      <c r="IQ33" s="130"/>
      <c r="IR33" s="130"/>
      <c r="IS33" s="130"/>
      <c r="IT33" s="130"/>
      <c r="IU33" s="130"/>
      <c r="IV33" s="130"/>
      <c r="IW33" s="130"/>
      <c r="IX33" s="130"/>
      <c r="IY33" s="131"/>
      <c r="IZ33" s="129">
        <f>データ!BI7</f>
        <v>109.2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60.2</v>
      </c>
      <c r="KG33" s="130"/>
      <c r="KH33" s="130"/>
      <c r="KI33" s="130"/>
      <c r="KJ33" s="130"/>
      <c r="KK33" s="130"/>
      <c r="KL33" s="130"/>
      <c r="KM33" s="130"/>
      <c r="KN33" s="130"/>
      <c r="KO33" s="130"/>
      <c r="KP33" s="130"/>
      <c r="KQ33" s="130"/>
      <c r="KR33" s="130"/>
      <c r="KS33" s="130"/>
      <c r="KT33" s="131"/>
      <c r="KU33" s="129">
        <f>データ!BQ7</f>
        <v>61.1</v>
      </c>
      <c r="KV33" s="130"/>
      <c r="KW33" s="130"/>
      <c r="KX33" s="130"/>
      <c r="KY33" s="130"/>
      <c r="KZ33" s="130"/>
      <c r="LA33" s="130"/>
      <c r="LB33" s="130"/>
      <c r="LC33" s="130"/>
      <c r="LD33" s="130"/>
      <c r="LE33" s="130"/>
      <c r="LF33" s="130"/>
      <c r="LG33" s="130"/>
      <c r="LH33" s="130"/>
      <c r="LI33" s="131"/>
      <c r="LJ33" s="129">
        <f>データ!BR7</f>
        <v>63.9</v>
      </c>
      <c r="LK33" s="130"/>
      <c r="LL33" s="130"/>
      <c r="LM33" s="130"/>
      <c r="LN33" s="130"/>
      <c r="LO33" s="130"/>
      <c r="LP33" s="130"/>
      <c r="LQ33" s="130"/>
      <c r="LR33" s="130"/>
      <c r="LS33" s="130"/>
      <c r="LT33" s="130"/>
      <c r="LU33" s="130"/>
      <c r="LV33" s="130"/>
      <c r="LW33" s="130"/>
      <c r="LX33" s="131"/>
      <c r="LY33" s="129">
        <f>データ!BS7</f>
        <v>58.4</v>
      </c>
      <c r="LZ33" s="130"/>
      <c r="MA33" s="130"/>
      <c r="MB33" s="130"/>
      <c r="MC33" s="130"/>
      <c r="MD33" s="130"/>
      <c r="ME33" s="130"/>
      <c r="MF33" s="130"/>
      <c r="MG33" s="130"/>
      <c r="MH33" s="130"/>
      <c r="MI33" s="130"/>
      <c r="MJ33" s="130"/>
      <c r="MK33" s="130"/>
      <c r="ML33" s="130"/>
      <c r="MM33" s="131"/>
      <c r="MN33" s="129">
        <f>データ!BT7</f>
        <v>58.6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27"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22938</v>
      </c>
      <c r="Q55" s="145"/>
      <c r="R55" s="145"/>
      <c r="S55" s="145"/>
      <c r="T55" s="145"/>
      <c r="U55" s="145"/>
      <c r="V55" s="145"/>
      <c r="W55" s="145"/>
      <c r="X55" s="145"/>
      <c r="Y55" s="145"/>
      <c r="Z55" s="145"/>
      <c r="AA55" s="145"/>
      <c r="AB55" s="145"/>
      <c r="AC55" s="145"/>
      <c r="AD55" s="146"/>
      <c r="AE55" s="144">
        <f>データ!CB7</f>
        <v>23434</v>
      </c>
      <c r="AF55" s="145"/>
      <c r="AG55" s="145"/>
      <c r="AH55" s="145"/>
      <c r="AI55" s="145"/>
      <c r="AJ55" s="145"/>
      <c r="AK55" s="145"/>
      <c r="AL55" s="145"/>
      <c r="AM55" s="145"/>
      <c r="AN55" s="145"/>
      <c r="AO55" s="145"/>
      <c r="AP55" s="145"/>
      <c r="AQ55" s="145"/>
      <c r="AR55" s="145"/>
      <c r="AS55" s="146"/>
      <c r="AT55" s="144">
        <f>データ!CC7</f>
        <v>24254</v>
      </c>
      <c r="AU55" s="145"/>
      <c r="AV55" s="145"/>
      <c r="AW55" s="145"/>
      <c r="AX55" s="145"/>
      <c r="AY55" s="145"/>
      <c r="AZ55" s="145"/>
      <c r="BA55" s="145"/>
      <c r="BB55" s="145"/>
      <c r="BC55" s="145"/>
      <c r="BD55" s="145"/>
      <c r="BE55" s="145"/>
      <c r="BF55" s="145"/>
      <c r="BG55" s="145"/>
      <c r="BH55" s="146"/>
      <c r="BI55" s="144">
        <f>データ!CD7</f>
        <v>23711</v>
      </c>
      <c r="BJ55" s="145"/>
      <c r="BK55" s="145"/>
      <c r="BL55" s="145"/>
      <c r="BM55" s="145"/>
      <c r="BN55" s="145"/>
      <c r="BO55" s="145"/>
      <c r="BP55" s="145"/>
      <c r="BQ55" s="145"/>
      <c r="BR55" s="145"/>
      <c r="BS55" s="145"/>
      <c r="BT55" s="145"/>
      <c r="BU55" s="145"/>
      <c r="BV55" s="145"/>
      <c r="BW55" s="146"/>
      <c r="BX55" s="144">
        <f>データ!CE7</f>
        <v>22844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8459</v>
      </c>
      <c r="DE55" s="145"/>
      <c r="DF55" s="145"/>
      <c r="DG55" s="145"/>
      <c r="DH55" s="145"/>
      <c r="DI55" s="145"/>
      <c r="DJ55" s="145"/>
      <c r="DK55" s="145"/>
      <c r="DL55" s="145"/>
      <c r="DM55" s="145"/>
      <c r="DN55" s="145"/>
      <c r="DO55" s="145"/>
      <c r="DP55" s="145"/>
      <c r="DQ55" s="145"/>
      <c r="DR55" s="146"/>
      <c r="DS55" s="144">
        <f>データ!CM7</f>
        <v>9530</v>
      </c>
      <c r="DT55" s="145"/>
      <c r="DU55" s="145"/>
      <c r="DV55" s="145"/>
      <c r="DW55" s="145"/>
      <c r="DX55" s="145"/>
      <c r="DY55" s="145"/>
      <c r="DZ55" s="145"/>
      <c r="EA55" s="145"/>
      <c r="EB55" s="145"/>
      <c r="EC55" s="145"/>
      <c r="ED55" s="145"/>
      <c r="EE55" s="145"/>
      <c r="EF55" s="145"/>
      <c r="EG55" s="146"/>
      <c r="EH55" s="144">
        <f>データ!CN7</f>
        <v>9517</v>
      </c>
      <c r="EI55" s="145"/>
      <c r="EJ55" s="145"/>
      <c r="EK55" s="145"/>
      <c r="EL55" s="145"/>
      <c r="EM55" s="145"/>
      <c r="EN55" s="145"/>
      <c r="EO55" s="145"/>
      <c r="EP55" s="145"/>
      <c r="EQ55" s="145"/>
      <c r="ER55" s="145"/>
      <c r="ES55" s="145"/>
      <c r="ET55" s="145"/>
      <c r="EU55" s="145"/>
      <c r="EV55" s="146"/>
      <c r="EW55" s="144">
        <f>データ!CO7</f>
        <v>9594</v>
      </c>
      <c r="EX55" s="145"/>
      <c r="EY55" s="145"/>
      <c r="EZ55" s="145"/>
      <c r="FA55" s="145"/>
      <c r="FB55" s="145"/>
      <c r="FC55" s="145"/>
      <c r="FD55" s="145"/>
      <c r="FE55" s="145"/>
      <c r="FF55" s="145"/>
      <c r="FG55" s="145"/>
      <c r="FH55" s="145"/>
      <c r="FI55" s="145"/>
      <c r="FJ55" s="145"/>
      <c r="FK55" s="146"/>
      <c r="FL55" s="144">
        <f>データ!CP7</f>
        <v>10104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70.599999999999994</v>
      </c>
      <c r="GS55" s="130"/>
      <c r="GT55" s="130"/>
      <c r="GU55" s="130"/>
      <c r="GV55" s="130"/>
      <c r="GW55" s="130"/>
      <c r="GX55" s="130"/>
      <c r="GY55" s="130"/>
      <c r="GZ55" s="130"/>
      <c r="HA55" s="130"/>
      <c r="HB55" s="130"/>
      <c r="HC55" s="130"/>
      <c r="HD55" s="130"/>
      <c r="HE55" s="130"/>
      <c r="HF55" s="131"/>
      <c r="HG55" s="129">
        <f>データ!CX7</f>
        <v>68</v>
      </c>
      <c r="HH55" s="130"/>
      <c r="HI55" s="130"/>
      <c r="HJ55" s="130"/>
      <c r="HK55" s="130"/>
      <c r="HL55" s="130"/>
      <c r="HM55" s="130"/>
      <c r="HN55" s="130"/>
      <c r="HO55" s="130"/>
      <c r="HP55" s="130"/>
      <c r="HQ55" s="130"/>
      <c r="HR55" s="130"/>
      <c r="HS55" s="130"/>
      <c r="HT55" s="130"/>
      <c r="HU55" s="131"/>
      <c r="HV55" s="129">
        <f>データ!CY7</f>
        <v>72.2</v>
      </c>
      <c r="HW55" s="130"/>
      <c r="HX55" s="130"/>
      <c r="HY55" s="130"/>
      <c r="HZ55" s="130"/>
      <c r="IA55" s="130"/>
      <c r="IB55" s="130"/>
      <c r="IC55" s="130"/>
      <c r="ID55" s="130"/>
      <c r="IE55" s="130"/>
      <c r="IF55" s="130"/>
      <c r="IG55" s="130"/>
      <c r="IH55" s="130"/>
      <c r="II55" s="130"/>
      <c r="IJ55" s="131"/>
      <c r="IK55" s="129">
        <f>データ!CZ7</f>
        <v>73.900000000000006</v>
      </c>
      <c r="IL55" s="130"/>
      <c r="IM55" s="130"/>
      <c r="IN55" s="130"/>
      <c r="IO55" s="130"/>
      <c r="IP55" s="130"/>
      <c r="IQ55" s="130"/>
      <c r="IR55" s="130"/>
      <c r="IS55" s="130"/>
      <c r="IT55" s="130"/>
      <c r="IU55" s="130"/>
      <c r="IV55" s="130"/>
      <c r="IW55" s="130"/>
      <c r="IX55" s="130"/>
      <c r="IY55" s="131"/>
      <c r="IZ55" s="129">
        <f>データ!DA7</f>
        <v>73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15.2</v>
      </c>
      <c r="KG55" s="130"/>
      <c r="KH55" s="130"/>
      <c r="KI55" s="130"/>
      <c r="KJ55" s="130"/>
      <c r="KK55" s="130"/>
      <c r="KL55" s="130"/>
      <c r="KM55" s="130"/>
      <c r="KN55" s="130"/>
      <c r="KO55" s="130"/>
      <c r="KP55" s="130"/>
      <c r="KQ55" s="130"/>
      <c r="KR55" s="130"/>
      <c r="KS55" s="130"/>
      <c r="KT55" s="131"/>
      <c r="KU55" s="129">
        <f>データ!DI7</f>
        <v>15.5</v>
      </c>
      <c r="KV55" s="130"/>
      <c r="KW55" s="130"/>
      <c r="KX55" s="130"/>
      <c r="KY55" s="130"/>
      <c r="KZ55" s="130"/>
      <c r="LA55" s="130"/>
      <c r="LB55" s="130"/>
      <c r="LC55" s="130"/>
      <c r="LD55" s="130"/>
      <c r="LE55" s="130"/>
      <c r="LF55" s="130"/>
      <c r="LG55" s="130"/>
      <c r="LH55" s="130"/>
      <c r="LI55" s="131"/>
      <c r="LJ55" s="129">
        <f>データ!DJ7</f>
        <v>15.2</v>
      </c>
      <c r="LK55" s="130"/>
      <c r="LL55" s="130"/>
      <c r="LM55" s="130"/>
      <c r="LN55" s="130"/>
      <c r="LO55" s="130"/>
      <c r="LP55" s="130"/>
      <c r="LQ55" s="130"/>
      <c r="LR55" s="130"/>
      <c r="LS55" s="130"/>
      <c r="LT55" s="130"/>
      <c r="LU55" s="130"/>
      <c r="LV55" s="130"/>
      <c r="LW55" s="130"/>
      <c r="LX55" s="131"/>
      <c r="LY55" s="129">
        <f>データ!DK7</f>
        <v>14.3</v>
      </c>
      <c r="LZ55" s="130"/>
      <c r="MA55" s="130"/>
      <c r="MB55" s="130"/>
      <c r="MC55" s="130"/>
      <c r="MD55" s="130"/>
      <c r="ME55" s="130"/>
      <c r="MF55" s="130"/>
      <c r="MG55" s="130"/>
      <c r="MH55" s="130"/>
      <c r="MI55" s="130"/>
      <c r="MJ55" s="130"/>
      <c r="MK55" s="130"/>
      <c r="ML55" s="130"/>
      <c r="MM55" s="131"/>
      <c r="MN55" s="129">
        <f>データ!DL7</f>
        <v>15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39.5</v>
      </c>
      <c r="V79" s="157"/>
      <c r="W79" s="157"/>
      <c r="X79" s="157"/>
      <c r="Y79" s="157"/>
      <c r="Z79" s="157"/>
      <c r="AA79" s="157"/>
      <c r="AB79" s="157"/>
      <c r="AC79" s="157"/>
      <c r="AD79" s="157"/>
      <c r="AE79" s="157"/>
      <c r="AF79" s="157"/>
      <c r="AG79" s="157"/>
      <c r="AH79" s="157"/>
      <c r="AI79" s="157"/>
      <c r="AJ79" s="157"/>
      <c r="AK79" s="157"/>
      <c r="AL79" s="157"/>
      <c r="AM79" s="157"/>
      <c r="AN79" s="157">
        <f>データ!DT7</f>
        <v>41.3</v>
      </c>
      <c r="AO79" s="157"/>
      <c r="AP79" s="157"/>
      <c r="AQ79" s="157"/>
      <c r="AR79" s="157"/>
      <c r="AS79" s="157"/>
      <c r="AT79" s="157"/>
      <c r="AU79" s="157"/>
      <c r="AV79" s="157"/>
      <c r="AW79" s="157"/>
      <c r="AX79" s="157"/>
      <c r="AY79" s="157"/>
      <c r="AZ79" s="157"/>
      <c r="BA79" s="157"/>
      <c r="BB79" s="157"/>
      <c r="BC79" s="157"/>
      <c r="BD79" s="157"/>
      <c r="BE79" s="157"/>
      <c r="BF79" s="157"/>
      <c r="BG79" s="157">
        <f>データ!DU7</f>
        <v>42.6</v>
      </c>
      <c r="BH79" s="157"/>
      <c r="BI79" s="157"/>
      <c r="BJ79" s="157"/>
      <c r="BK79" s="157"/>
      <c r="BL79" s="157"/>
      <c r="BM79" s="157"/>
      <c r="BN79" s="157"/>
      <c r="BO79" s="157"/>
      <c r="BP79" s="157"/>
      <c r="BQ79" s="157"/>
      <c r="BR79" s="157"/>
      <c r="BS79" s="157"/>
      <c r="BT79" s="157"/>
      <c r="BU79" s="157"/>
      <c r="BV79" s="157"/>
      <c r="BW79" s="157"/>
      <c r="BX79" s="157"/>
      <c r="BY79" s="157"/>
      <c r="BZ79" s="157">
        <f>データ!DV7</f>
        <v>44</v>
      </c>
      <c r="CA79" s="157"/>
      <c r="CB79" s="157"/>
      <c r="CC79" s="157"/>
      <c r="CD79" s="157"/>
      <c r="CE79" s="157"/>
      <c r="CF79" s="157"/>
      <c r="CG79" s="157"/>
      <c r="CH79" s="157"/>
      <c r="CI79" s="157"/>
      <c r="CJ79" s="157"/>
      <c r="CK79" s="157"/>
      <c r="CL79" s="157"/>
      <c r="CM79" s="157"/>
      <c r="CN79" s="157"/>
      <c r="CO79" s="157"/>
      <c r="CP79" s="157"/>
      <c r="CQ79" s="157"/>
      <c r="CR79" s="157"/>
      <c r="CS79" s="157">
        <f>データ!DW7</f>
        <v>46.4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85.3</v>
      </c>
      <c r="EP79" s="157"/>
      <c r="EQ79" s="157"/>
      <c r="ER79" s="157"/>
      <c r="ES79" s="157"/>
      <c r="ET79" s="157"/>
      <c r="EU79" s="157"/>
      <c r="EV79" s="157"/>
      <c r="EW79" s="157"/>
      <c r="EX79" s="157"/>
      <c r="EY79" s="157"/>
      <c r="EZ79" s="157"/>
      <c r="FA79" s="157"/>
      <c r="FB79" s="157"/>
      <c r="FC79" s="157"/>
      <c r="FD79" s="157"/>
      <c r="FE79" s="157"/>
      <c r="FF79" s="157"/>
      <c r="FG79" s="157"/>
      <c r="FH79" s="157">
        <f>データ!EE7</f>
        <v>79</v>
      </c>
      <c r="FI79" s="157"/>
      <c r="FJ79" s="157"/>
      <c r="FK79" s="157"/>
      <c r="FL79" s="157"/>
      <c r="FM79" s="157"/>
      <c r="FN79" s="157"/>
      <c r="FO79" s="157"/>
      <c r="FP79" s="157"/>
      <c r="FQ79" s="157"/>
      <c r="FR79" s="157"/>
      <c r="FS79" s="157"/>
      <c r="FT79" s="157"/>
      <c r="FU79" s="157"/>
      <c r="FV79" s="157"/>
      <c r="FW79" s="157"/>
      <c r="FX79" s="157"/>
      <c r="FY79" s="157"/>
      <c r="FZ79" s="157"/>
      <c r="GA79" s="157">
        <f>データ!EF7</f>
        <v>78.8</v>
      </c>
      <c r="GB79" s="157"/>
      <c r="GC79" s="157"/>
      <c r="GD79" s="157"/>
      <c r="GE79" s="157"/>
      <c r="GF79" s="157"/>
      <c r="GG79" s="157"/>
      <c r="GH79" s="157"/>
      <c r="GI79" s="157"/>
      <c r="GJ79" s="157"/>
      <c r="GK79" s="157"/>
      <c r="GL79" s="157"/>
      <c r="GM79" s="157"/>
      <c r="GN79" s="157"/>
      <c r="GO79" s="157"/>
      <c r="GP79" s="157"/>
      <c r="GQ79" s="157"/>
      <c r="GR79" s="157"/>
      <c r="GS79" s="157"/>
      <c r="GT79" s="157">
        <f>データ!EG7</f>
        <v>69.5</v>
      </c>
      <c r="GU79" s="157"/>
      <c r="GV79" s="157"/>
      <c r="GW79" s="157"/>
      <c r="GX79" s="157"/>
      <c r="GY79" s="157"/>
      <c r="GZ79" s="157"/>
      <c r="HA79" s="157"/>
      <c r="HB79" s="157"/>
      <c r="HC79" s="157"/>
      <c r="HD79" s="157"/>
      <c r="HE79" s="157"/>
      <c r="HF79" s="157"/>
      <c r="HG79" s="157"/>
      <c r="HH79" s="157"/>
      <c r="HI79" s="157"/>
      <c r="HJ79" s="157"/>
      <c r="HK79" s="157"/>
      <c r="HL79" s="157"/>
      <c r="HM79" s="157">
        <f>データ!EH7</f>
        <v>70.8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47493871</v>
      </c>
      <c r="JK79" s="158"/>
      <c r="JL79" s="158"/>
      <c r="JM79" s="158"/>
      <c r="JN79" s="158"/>
      <c r="JO79" s="158"/>
      <c r="JP79" s="158"/>
      <c r="JQ79" s="158"/>
      <c r="JR79" s="158"/>
      <c r="JS79" s="158"/>
      <c r="JT79" s="158"/>
      <c r="JU79" s="158"/>
      <c r="JV79" s="158"/>
      <c r="JW79" s="158"/>
      <c r="JX79" s="158"/>
      <c r="JY79" s="158"/>
      <c r="JZ79" s="158"/>
      <c r="KA79" s="158"/>
      <c r="KB79" s="158"/>
      <c r="KC79" s="158">
        <f>データ!EP7</f>
        <v>48280903</v>
      </c>
      <c r="KD79" s="158"/>
      <c r="KE79" s="158"/>
      <c r="KF79" s="158"/>
      <c r="KG79" s="158"/>
      <c r="KH79" s="158"/>
      <c r="KI79" s="158"/>
      <c r="KJ79" s="158"/>
      <c r="KK79" s="158"/>
      <c r="KL79" s="158"/>
      <c r="KM79" s="158"/>
      <c r="KN79" s="158"/>
      <c r="KO79" s="158"/>
      <c r="KP79" s="158"/>
      <c r="KQ79" s="158"/>
      <c r="KR79" s="158"/>
      <c r="KS79" s="158"/>
      <c r="KT79" s="158"/>
      <c r="KU79" s="158"/>
      <c r="KV79" s="158">
        <f>データ!EQ7</f>
        <v>47743145</v>
      </c>
      <c r="KW79" s="158"/>
      <c r="KX79" s="158"/>
      <c r="KY79" s="158"/>
      <c r="KZ79" s="158"/>
      <c r="LA79" s="158"/>
      <c r="LB79" s="158"/>
      <c r="LC79" s="158"/>
      <c r="LD79" s="158"/>
      <c r="LE79" s="158"/>
      <c r="LF79" s="158"/>
      <c r="LG79" s="158"/>
      <c r="LH79" s="158"/>
      <c r="LI79" s="158"/>
      <c r="LJ79" s="158"/>
      <c r="LK79" s="158"/>
      <c r="LL79" s="158"/>
      <c r="LM79" s="158"/>
      <c r="LN79" s="158"/>
      <c r="LO79" s="158">
        <f>データ!ER7</f>
        <v>49116984</v>
      </c>
      <c r="LP79" s="158"/>
      <c r="LQ79" s="158"/>
      <c r="LR79" s="158"/>
      <c r="LS79" s="158"/>
      <c r="LT79" s="158"/>
      <c r="LU79" s="158"/>
      <c r="LV79" s="158"/>
      <c r="LW79" s="158"/>
      <c r="LX79" s="158"/>
      <c r="LY79" s="158"/>
      <c r="LZ79" s="158"/>
      <c r="MA79" s="158"/>
      <c r="MB79" s="158"/>
      <c r="MC79" s="158"/>
      <c r="MD79" s="158"/>
      <c r="ME79" s="158"/>
      <c r="MF79" s="158"/>
      <c r="MG79" s="158"/>
      <c r="MH79" s="158">
        <f>データ!ES7</f>
        <v>49511645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bMU1Q6hzoX91Skd2uUzCGcaGqj+mvjCDdXtSCYn4P37kJcUqxHoGdtf40K/QWOvUokxXgEzpkrXxyVWCYyYKg==" saltValue="/fcH6fe9cYA3EaD2b5Nlk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153</v>
      </c>
      <c r="AX5" s="62" t="s">
        <v>145</v>
      </c>
      <c r="AY5" s="62" t="s">
        <v>146</v>
      </c>
      <c r="AZ5" s="62" t="s">
        <v>147</v>
      </c>
      <c r="BA5" s="62" t="s">
        <v>148</v>
      </c>
      <c r="BB5" s="62" t="s">
        <v>149</v>
      </c>
      <c r="BC5" s="62" t="s">
        <v>150</v>
      </c>
      <c r="BD5" s="62" t="s">
        <v>151</v>
      </c>
      <c r="BE5" s="62" t="s">
        <v>141</v>
      </c>
      <c r="BF5" s="62" t="s">
        <v>154</v>
      </c>
      <c r="BG5" s="62" t="s">
        <v>143</v>
      </c>
      <c r="BH5" s="62" t="s">
        <v>153</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155</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155</v>
      </c>
      <c r="EE5" s="62" t="s">
        <v>142</v>
      </c>
      <c r="EF5" s="62" t="s">
        <v>143</v>
      </c>
      <c r="EG5" s="62" t="s">
        <v>144</v>
      </c>
      <c r="EH5" s="62" t="s">
        <v>156</v>
      </c>
      <c r="EI5" s="62" t="s">
        <v>146</v>
      </c>
      <c r="EJ5" s="62" t="s">
        <v>147</v>
      </c>
      <c r="EK5" s="62" t="s">
        <v>148</v>
      </c>
      <c r="EL5" s="62" t="s">
        <v>149</v>
      </c>
      <c r="EM5" s="62" t="s">
        <v>150</v>
      </c>
      <c r="EN5" s="62" t="s">
        <v>157</v>
      </c>
      <c r="EO5" s="62" t="s">
        <v>141</v>
      </c>
      <c r="EP5" s="62" t="s">
        <v>142</v>
      </c>
      <c r="EQ5" s="62" t="s">
        <v>143</v>
      </c>
      <c r="ER5" s="62" t="s">
        <v>153</v>
      </c>
      <c r="ES5" s="62" t="s">
        <v>156</v>
      </c>
      <c r="ET5" s="62" t="s">
        <v>146</v>
      </c>
      <c r="EU5" s="62" t="s">
        <v>147</v>
      </c>
      <c r="EV5" s="62" t="s">
        <v>148</v>
      </c>
      <c r="EW5" s="62" t="s">
        <v>149</v>
      </c>
      <c r="EX5" s="62" t="s">
        <v>150</v>
      </c>
      <c r="EY5" s="62" t="s">
        <v>151</v>
      </c>
    </row>
    <row r="6" spans="1:155" s="67" customFormat="1">
      <c r="A6" s="48" t="s">
        <v>158</v>
      </c>
      <c r="B6" s="63">
        <f>B8</f>
        <v>2020</v>
      </c>
      <c r="C6" s="63">
        <f t="shared" ref="C6:M6" si="2">C8</f>
        <v>469301</v>
      </c>
      <c r="D6" s="63">
        <f t="shared" si="2"/>
        <v>46</v>
      </c>
      <c r="E6" s="63">
        <f t="shared" si="2"/>
        <v>6</v>
      </c>
      <c r="F6" s="63">
        <f t="shared" si="2"/>
        <v>0</v>
      </c>
      <c r="G6" s="63">
        <f t="shared" si="2"/>
        <v>1</v>
      </c>
      <c r="H6" s="161" t="str">
        <f>IF(H8&lt;&gt;I8,H8,"")&amp;IF(I8&lt;&gt;J8,I8,"")&amp;"　"&amp;J8</f>
        <v>鹿児島県公立種子島病院組合　公立種子島病院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8</v>
      </c>
      <c r="R6" s="63" t="str">
        <f t="shared" si="3"/>
        <v>-</v>
      </c>
      <c r="S6" s="63" t="str">
        <f t="shared" si="3"/>
        <v>透 I</v>
      </c>
      <c r="T6" s="63" t="str">
        <f t="shared" si="3"/>
        <v>救 感 輪</v>
      </c>
      <c r="U6" s="64" t="str">
        <f>U8</f>
        <v>-</v>
      </c>
      <c r="V6" s="64">
        <f>V8</f>
        <v>6126</v>
      </c>
      <c r="W6" s="63" t="str">
        <f>W8</f>
        <v>第１種該当</v>
      </c>
      <c r="X6" s="63" t="str">
        <f t="shared" ref="X6" si="4">X8</f>
        <v>-</v>
      </c>
      <c r="Y6" s="63" t="str">
        <f t="shared" si="3"/>
        <v>１５：１</v>
      </c>
      <c r="Z6" s="64">
        <f t="shared" si="3"/>
        <v>60</v>
      </c>
      <c r="AA6" s="64" t="str">
        <f t="shared" si="3"/>
        <v>-</v>
      </c>
      <c r="AB6" s="64" t="str">
        <f t="shared" si="3"/>
        <v>-</v>
      </c>
      <c r="AC6" s="64" t="str">
        <f t="shared" si="3"/>
        <v>-</v>
      </c>
      <c r="AD6" s="64">
        <f t="shared" si="3"/>
        <v>2</v>
      </c>
      <c r="AE6" s="64">
        <f t="shared" si="3"/>
        <v>62</v>
      </c>
      <c r="AF6" s="64">
        <f t="shared" si="3"/>
        <v>60</v>
      </c>
      <c r="AG6" s="64" t="str">
        <f t="shared" si="3"/>
        <v>-</v>
      </c>
      <c r="AH6" s="64">
        <f t="shared" si="3"/>
        <v>60</v>
      </c>
      <c r="AI6" s="65">
        <f>IF(AI8="-",NA(),AI8)</f>
        <v>98.7</v>
      </c>
      <c r="AJ6" s="65">
        <f t="shared" ref="AJ6:AR6" si="5">IF(AJ8="-",NA(),AJ8)</f>
        <v>100</v>
      </c>
      <c r="AK6" s="65">
        <f t="shared" si="5"/>
        <v>97.4</v>
      </c>
      <c r="AL6" s="65">
        <f t="shared" si="5"/>
        <v>97.8</v>
      </c>
      <c r="AM6" s="65">
        <f t="shared" si="5"/>
        <v>99.7</v>
      </c>
      <c r="AN6" s="65">
        <f t="shared" si="5"/>
        <v>98.4</v>
      </c>
      <c r="AO6" s="65">
        <f t="shared" si="5"/>
        <v>98.2</v>
      </c>
      <c r="AP6" s="65">
        <f t="shared" si="5"/>
        <v>97.5</v>
      </c>
      <c r="AQ6" s="65">
        <f t="shared" si="5"/>
        <v>97.7</v>
      </c>
      <c r="AR6" s="65">
        <f t="shared" si="5"/>
        <v>100.7</v>
      </c>
      <c r="AS6" s="65" t="str">
        <f>IF(AS8="-","【-】","【"&amp;SUBSTITUTE(TEXT(AS8,"#,##0.0"),"-","△")&amp;"】")</f>
        <v>【102.5】</v>
      </c>
      <c r="AT6" s="65">
        <f>IF(AT8="-",NA(),AT8)</f>
        <v>83.7</v>
      </c>
      <c r="AU6" s="65">
        <f t="shared" ref="AU6:BC6" si="6">IF(AU8="-",NA(),AU8)</f>
        <v>87.4</v>
      </c>
      <c r="AV6" s="65">
        <f t="shared" si="6"/>
        <v>84.2</v>
      </c>
      <c r="AW6" s="65">
        <f t="shared" si="6"/>
        <v>82.4</v>
      </c>
      <c r="AX6" s="65">
        <f t="shared" si="6"/>
        <v>77.3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98.6</v>
      </c>
      <c r="BF6" s="65">
        <f t="shared" ref="BF6:BN6" si="7">IF(BF8="-",NA(),BF8)</f>
        <v>93.5</v>
      </c>
      <c r="BG6" s="65">
        <f t="shared" si="7"/>
        <v>90.6</v>
      </c>
      <c r="BH6" s="65">
        <f t="shared" si="7"/>
        <v>101</v>
      </c>
      <c r="BI6" s="65">
        <f t="shared" si="7"/>
        <v>109.2</v>
      </c>
      <c r="BJ6" s="65">
        <f t="shared" si="7"/>
        <v>107.2</v>
      </c>
      <c r="BK6" s="65">
        <f t="shared" si="7"/>
        <v>114.4</v>
      </c>
      <c r="BL6" s="65">
        <f t="shared" si="7"/>
        <v>117</v>
      </c>
      <c r="BM6" s="65">
        <f t="shared" si="7"/>
        <v>118.8</v>
      </c>
      <c r="BN6" s="65">
        <f t="shared" si="7"/>
        <v>136</v>
      </c>
      <c r="BO6" s="65" t="str">
        <f>IF(BO8="-","【-】","【"&amp;SUBSTITUTE(TEXT(BO8,"#,##0.0"),"-","△")&amp;"】")</f>
        <v>【69.3】</v>
      </c>
      <c r="BP6" s="65">
        <f>IF(BP8="-",NA(),BP8)</f>
        <v>60.2</v>
      </c>
      <c r="BQ6" s="65">
        <f t="shared" ref="BQ6:BY6" si="8">IF(BQ8="-",NA(),BQ8)</f>
        <v>61.1</v>
      </c>
      <c r="BR6" s="65">
        <f t="shared" si="8"/>
        <v>63.9</v>
      </c>
      <c r="BS6" s="65">
        <f t="shared" si="8"/>
        <v>58.4</v>
      </c>
      <c r="BT6" s="65">
        <f t="shared" si="8"/>
        <v>58.6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22938</v>
      </c>
      <c r="CB6" s="66">
        <f t="shared" ref="CB6:CJ6" si="9">IF(CB8="-",NA(),CB8)</f>
        <v>23434</v>
      </c>
      <c r="CC6" s="66">
        <f t="shared" si="9"/>
        <v>24254</v>
      </c>
      <c r="CD6" s="66">
        <f t="shared" si="9"/>
        <v>23711</v>
      </c>
      <c r="CE6" s="66">
        <f t="shared" si="9"/>
        <v>22844</v>
      </c>
      <c r="CF6" s="66">
        <f t="shared" si="9"/>
        <v>24882</v>
      </c>
      <c r="CG6" s="66">
        <f t="shared" si="9"/>
        <v>25249</v>
      </c>
      <c r="CH6" s="66">
        <f t="shared" si="9"/>
        <v>25711</v>
      </c>
      <c r="CI6" s="66">
        <f t="shared" si="9"/>
        <v>26415</v>
      </c>
      <c r="CJ6" s="66">
        <f t="shared" si="9"/>
        <v>27227</v>
      </c>
      <c r="CK6" s="65" t="str">
        <f>IF(CK8="-","【-】","【"&amp;SUBSTITUTE(TEXT(CK8,"#,##0"),"-","△")&amp;"】")</f>
        <v>【56,733】</v>
      </c>
      <c r="CL6" s="66">
        <f>IF(CL8="-",NA(),CL8)</f>
        <v>8459</v>
      </c>
      <c r="CM6" s="66">
        <f t="shared" ref="CM6:CU6" si="10">IF(CM8="-",NA(),CM8)</f>
        <v>9530</v>
      </c>
      <c r="CN6" s="66">
        <f t="shared" si="10"/>
        <v>9517</v>
      </c>
      <c r="CO6" s="66">
        <f t="shared" si="10"/>
        <v>9594</v>
      </c>
      <c r="CP6" s="66">
        <f t="shared" si="10"/>
        <v>10104</v>
      </c>
      <c r="CQ6" s="66">
        <f t="shared" si="10"/>
        <v>8797</v>
      </c>
      <c r="CR6" s="66">
        <f t="shared" si="10"/>
        <v>8852</v>
      </c>
      <c r="CS6" s="66">
        <f t="shared" si="10"/>
        <v>9060</v>
      </c>
      <c r="CT6" s="66">
        <f t="shared" si="10"/>
        <v>9135</v>
      </c>
      <c r="CU6" s="66">
        <f t="shared" si="10"/>
        <v>9509</v>
      </c>
      <c r="CV6" s="65" t="str">
        <f>IF(CV8="-","【-】","【"&amp;SUBSTITUTE(TEXT(CV8,"#,##0"),"-","△")&amp;"】")</f>
        <v>【16,778】</v>
      </c>
      <c r="CW6" s="65">
        <f>IF(CW8="-",NA(),CW8)</f>
        <v>70.599999999999994</v>
      </c>
      <c r="CX6" s="65">
        <f t="shared" ref="CX6:DF6" si="11">IF(CX8="-",NA(),CX8)</f>
        <v>68</v>
      </c>
      <c r="CY6" s="65">
        <f t="shared" si="11"/>
        <v>72.2</v>
      </c>
      <c r="CZ6" s="65">
        <f t="shared" si="11"/>
        <v>73.900000000000006</v>
      </c>
      <c r="DA6" s="65">
        <f t="shared" si="11"/>
        <v>73</v>
      </c>
      <c r="DB6" s="65">
        <f t="shared" si="11"/>
        <v>69.5</v>
      </c>
      <c r="DC6" s="65">
        <f t="shared" si="11"/>
        <v>70.3</v>
      </c>
      <c r="DD6" s="65">
        <f t="shared" si="11"/>
        <v>71.099999999999994</v>
      </c>
      <c r="DE6" s="65">
        <f t="shared" si="11"/>
        <v>72</v>
      </c>
      <c r="DF6" s="65">
        <f t="shared" si="11"/>
        <v>77.7</v>
      </c>
      <c r="DG6" s="65" t="str">
        <f>IF(DG8="-","【-】","【"&amp;SUBSTITUTE(TEXT(DG8,"#,##0.0"),"-","△")&amp;"】")</f>
        <v>【58.8】</v>
      </c>
      <c r="DH6" s="65">
        <f>IF(DH8="-",NA(),DH8)</f>
        <v>15.2</v>
      </c>
      <c r="DI6" s="65">
        <f t="shared" ref="DI6:DQ6" si="12">IF(DI8="-",NA(),DI8)</f>
        <v>15.5</v>
      </c>
      <c r="DJ6" s="65">
        <f t="shared" si="12"/>
        <v>15.2</v>
      </c>
      <c r="DK6" s="65">
        <f t="shared" si="12"/>
        <v>14.3</v>
      </c>
      <c r="DL6" s="65">
        <f t="shared" si="12"/>
        <v>15</v>
      </c>
      <c r="DM6" s="65">
        <f t="shared" si="12"/>
        <v>17.399999999999999</v>
      </c>
      <c r="DN6" s="65">
        <f t="shared" si="12"/>
        <v>17</v>
      </c>
      <c r="DO6" s="65">
        <f t="shared" si="12"/>
        <v>16.5</v>
      </c>
      <c r="DP6" s="65">
        <f t="shared" si="12"/>
        <v>16</v>
      </c>
      <c r="DQ6" s="65">
        <f t="shared" si="12"/>
        <v>15.7</v>
      </c>
      <c r="DR6" s="65" t="str">
        <f>IF(DR8="-","【-】","【"&amp;SUBSTITUTE(TEXT(DR8,"#,##0.0"),"-","△")&amp;"】")</f>
        <v>【24.8】</v>
      </c>
      <c r="DS6" s="65">
        <f>IF(DS8="-",NA(),DS8)</f>
        <v>39.5</v>
      </c>
      <c r="DT6" s="65">
        <f t="shared" ref="DT6:EB6" si="13">IF(DT8="-",NA(),DT8)</f>
        <v>41.3</v>
      </c>
      <c r="DU6" s="65">
        <f t="shared" si="13"/>
        <v>42.6</v>
      </c>
      <c r="DV6" s="65">
        <f t="shared" si="13"/>
        <v>44</v>
      </c>
      <c r="DW6" s="65">
        <f t="shared" si="13"/>
        <v>46.4</v>
      </c>
      <c r="DX6" s="65">
        <f t="shared" si="13"/>
        <v>54.2</v>
      </c>
      <c r="DY6" s="65">
        <f t="shared" si="13"/>
        <v>53.8</v>
      </c>
      <c r="DZ6" s="65">
        <f t="shared" si="13"/>
        <v>56.1</v>
      </c>
      <c r="EA6" s="65">
        <f t="shared" si="13"/>
        <v>56.4</v>
      </c>
      <c r="EB6" s="65">
        <f t="shared" si="13"/>
        <v>56.9</v>
      </c>
      <c r="EC6" s="65" t="str">
        <f>IF(EC8="-","【-】","【"&amp;SUBSTITUTE(TEXT(EC8,"#,##0.0"),"-","△")&amp;"】")</f>
        <v>【54.8】</v>
      </c>
      <c r="ED6" s="65">
        <f>IF(ED8="-",NA(),ED8)</f>
        <v>85.3</v>
      </c>
      <c r="EE6" s="65">
        <f t="shared" ref="EE6:EM6" si="14">IF(EE8="-",NA(),EE8)</f>
        <v>79</v>
      </c>
      <c r="EF6" s="65">
        <f t="shared" si="14"/>
        <v>78.8</v>
      </c>
      <c r="EG6" s="65">
        <f t="shared" si="14"/>
        <v>69.5</v>
      </c>
      <c r="EH6" s="65">
        <f t="shared" si="14"/>
        <v>70.8</v>
      </c>
      <c r="EI6" s="65">
        <f t="shared" si="14"/>
        <v>70</v>
      </c>
      <c r="EJ6" s="65">
        <f t="shared" si="14"/>
        <v>71</v>
      </c>
      <c r="EK6" s="65">
        <f t="shared" si="14"/>
        <v>73.2</v>
      </c>
      <c r="EL6" s="65">
        <f t="shared" si="14"/>
        <v>73.400000000000006</v>
      </c>
      <c r="EM6" s="65">
        <f t="shared" si="14"/>
        <v>72.5</v>
      </c>
      <c r="EN6" s="65" t="str">
        <f>IF(EN8="-","【-】","【"&amp;SUBSTITUTE(TEXT(EN8,"#,##0.0"),"-","△")&amp;"】")</f>
        <v>【70.3】</v>
      </c>
      <c r="EO6" s="66">
        <f>IF(EO8="-",NA(),EO8)</f>
        <v>47493871</v>
      </c>
      <c r="EP6" s="66">
        <f t="shared" ref="EP6:EX6" si="15">IF(EP8="-",NA(),EP8)</f>
        <v>48280903</v>
      </c>
      <c r="EQ6" s="66">
        <f t="shared" si="15"/>
        <v>47743145</v>
      </c>
      <c r="ER6" s="66">
        <f t="shared" si="15"/>
        <v>49116984</v>
      </c>
      <c r="ES6" s="66">
        <f t="shared" si="15"/>
        <v>49511645</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469301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8</v>
      </c>
      <c r="R7" s="63" t="str">
        <f t="shared" si="16"/>
        <v>-</v>
      </c>
      <c r="S7" s="63" t="str">
        <f t="shared" si="16"/>
        <v>透 I</v>
      </c>
      <c r="T7" s="63" t="str">
        <f t="shared" si="16"/>
        <v>救 感 輪</v>
      </c>
      <c r="U7" s="64" t="str">
        <f>U8</f>
        <v>-</v>
      </c>
      <c r="V7" s="64">
        <f>V8</f>
        <v>6126</v>
      </c>
      <c r="W7" s="63" t="str">
        <f>W8</f>
        <v>第１種該当</v>
      </c>
      <c r="X7" s="63" t="str">
        <f t="shared" si="16"/>
        <v>-</v>
      </c>
      <c r="Y7" s="63" t="str">
        <f t="shared" si="16"/>
        <v>１５：１</v>
      </c>
      <c r="Z7" s="64">
        <f t="shared" si="16"/>
        <v>60</v>
      </c>
      <c r="AA7" s="64" t="str">
        <f t="shared" si="16"/>
        <v>-</v>
      </c>
      <c r="AB7" s="64" t="str">
        <f t="shared" si="16"/>
        <v>-</v>
      </c>
      <c r="AC7" s="64" t="str">
        <f t="shared" si="16"/>
        <v>-</v>
      </c>
      <c r="AD7" s="64">
        <f t="shared" si="16"/>
        <v>2</v>
      </c>
      <c r="AE7" s="64">
        <f t="shared" si="16"/>
        <v>62</v>
      </c>
      <c r="AF7" s="64">
        <f t="shared" si="16"/>
        <v>60</v>
      </c>
      <c r="AG7" s="64" t="str">
        <f t="shared" si="16"/>
        <v>-</v>
      </c>
      <c r="AH7" s="64">
        <f t="shared" si="16"/>
        <v>60</v>
      </c>
      <c r="AI7" s="65">
        <f>AI8</f>
        <v>98.7</v>
      </c>
      <c r="AJ7" s="65">
        <f t="shared" ref="AJ7:AR7" si="17">AJ8</f>
        <v>100</v>
      </c>
      <c r="AK7" s="65">
        <f t="shared" si="17"/>
        <v>97.4</v>
      </c>
      <c r="AL7" s="65">
        <f t="shared" si="17"/>
        <v>97.8</v>
      </c>
      <c r="AM7" s="65">
        <f t="shared" si="17"/>
        <v>99.7</v>
      </c>
      <c r="AN7" s="65">
        <f t="shared" si="17"/>
        <v>98.4</v>
      </c>
      <c r="AO7" s="65">
        <f t="shared" si="17"/>
        <v>98.2</v>
      </c>
      <c r="AP7" s="65">
        <f t="shared" si="17"/>
        <v>97.5</v>
      </c>
      <c r="AQ7" s="65">
        <f t="shared" si="17"/>
        <v>97.7</v>
      </c>
      <c r="AR7" s="65">
        <f t="shared" si="17"/>
        <v>100.7</v>
      </c>
      <c r="AS7" s="65"/>
      <c r="AT7" s="65">
        <f>AT8</f>
        <v>83.7</v>
      </c>
      <c r="AU7" s="65">
        <f t="shared" ref="AU7:BC7" si="18">AU8</f>
        <v>87.4</v>
      </c>
      <c r="AV7" s="65">
        <f t="shared" si="18"/>
        <v>84.2</v>
      </c>
      <c r="AW7" s="65">
        <f t="shared" si="18"/>
        <v>82.4</v>
      </c>
      <c r="AX7" s="65">
        <f t="shared" si="18"/>
        <v>77.3</v>
      </c>
      <c r="AY7" s="65">
        <f t="shared" si="18"/>
        <v>77.900000000000006</v>
      </c>
      <c r="AZ7" s="65">
        <f t="shared" si="18"/>
        <v>78.099999999999994</v>
      </c>
      <c r="BA7" s="65">
        <f t="shared" si="18"/>
        <v>77</v>
      </c>
      <c r="BB7" s="65">
        <f t="shared" si="18"/>
        <v>77.099999999999994</v>
      </c>
      <c r="BC7" s="65">
        <f t="shared" si="18"/>
        <v>73.8</v>
      </c>
      <c r="BD7" s="65"/>
      <c r="BE7" s="65">
        <f>BE8</f>
        <v>98.6</v>
      </c>
      <c r="BF7" s="65">
        <f t="shared" ref="BF7:BN7" si="19">BF8</f>
        <v>93.5</v>
      </c>
      <c r="BG7" s="65">
        <f t="shared" si="19"/>
        <v>90.6</v>
      </c>
      <c r="BH7" s="65">
        <f t="shared" si="19"/>
        <v>101</v>
      </c>
      <c r="BI7" s="65">
        <f t="shared" si="19"/>
        <v>109.2</v>
      </c>
      <c r="BJ7" s="65">
        <f t="shared" si="19"/>
        <v>107.2</v>
      </c>
      <c r="BK7" s="65">
        <f t="shared" si="19"/>
        <v>114.4</v>
      </c>
      <c r="BL7" s="65">
        <f t="shared" si="19"/>
        <v>117</v>
      </c>
      <c r="BM7" s="65">
        <f t="shared" si="19"/>
        <v>118.8</v>
      </c>
      <c r="BN7" s="65">
        <f t="shared" si="19"/>
        <v>136</v>
      </c>
      <c r="BO7" s="65"/>
      <c r="BP7" s="65">
        <f>BP8</f>
        <v>60.2</v>
      </c>
      <c r="BQ7" s="65">
        <f t="shared" ref="BQ7:BY7" si="20">BQ8</f>
        <v>61.1</v>
      </c>
      <c r="BR7" s="65">
        <f t="shared" si="20"/>
        <v>63.9</v>
      </c>
      <c r="BS7" s="65">
        <f t="shared" si="20"/>
        <v>58.4</v>
      </c>
      <c r="BT7" s="65">
        <f t="shared" si="20"/>
        <v>58.6</v>
      </c>
      <c r="BU7" s="65">
        <f t="shared" si="20"/>
        <v>66.8</v>
      </c>
      <c r="BV7" s="65">
        <f t="shared" si="20"/>
        <v>67.900000000000006</v>
      </c>
      <c r="BW7" s="65">
        <f t="shared" si="20"/>
        <v>66.900000000000006</v>
      </c>
      <c r="BX7" s="65">
        <f t="shared" si="20"/>
        <v>66.099999999999994</v>
      </c>
      <c r="BY7" s="65">
        <f t="shared" si="20"/>
        <v>62.3</v>
      </c>
      <c r="BZ7" s="65"/>
      <c r="CA7" s="66">
        <f>CA8</f>
        <v>22938</v>
      </c>
      <c r="CB7" s="66">
        <f t="shared" ref="CB7:CJ7" si="21">CB8</f>
        <v>23434</v>
      </c>
      <c r="CC7" s="66">
        <f t="shared" si="21"/>
        <v>24254</v>
      </c>
      <c r="CD7" s="66">
        <f t="shared" si="21"/>
        <v>23711</v>
      </c>
      <c r="CE7" s="66">
        <f t="shared" si="21"/>
        <v>22844</v>
      </c>
      <c r="CF7" s="66">
        <f t="shared" si="21"/>
        <v>24882</v>
      </c>
      <c r="CG7" s="66">
        <f t="shared" si="21"/>
        <v>25249</v>
      </c>
      <c r="CH7" s="66">
        <f t="shared" si="21"/>
        <v>25711</v>
      </c>
      <c r="CI7" s="66">
        <f t="shared" si="21"/>
        <v>26415</v>
      </c>
      <c r="CJ7" s="66">
        <f t="shared" si="21"/>
        <v>27227</v>
      </c>
      <c r="CK7" s="65"/>
      <c r="CL7" s="66">
        <f>CL8</f>
        <v>8459</v>
      </c>
      <c r="CM7" s="66">
        <f t="shared" ref="CM7:CU7" si="22">CM8</f>
        <v>9530</v>
      </c>
      <c r="CN7" s="66">
        <f t="shared" si="22"/>
        <v>9517</v>
      </c>
      <c r="CO7" s="66">
        <f t="shared" si="22"/>
        <v>9594</v>
      </c>
      <c r="CP7" s="66">
        <f t="shared" si="22"/>
        <v>10104</v>
      </c>
      <c r="CQ7" s="66">
        <f t="shared" si="22"/>
        <v>8797</v>
      </c>
      <c r="CR7" s="66">
        <f t="shared" si="22"/>
        <v>8852</v>
      </c>
      <c r="CS7" s="66">
        <f t="shared" si="22"/>
        <v>9060</v>
      </c>
      <c r="CT7" s="66">
        <f t="shared" si="22"/>
        <v>9135</v>
      </c>
      <c r="CU7" s="66">
        <f t="shared" si="22"/>
        <v>9509</v>
      </c>
      <c r="CV7" s="65"/>
      <c r="CW7" s="65">
        <f>CW8</f>
        <v>70.599999999999994</v>
      </c>
      <c r="CX7" s="65">
        <f t="shared" ref="CX7:DF7" si="23">CX8</f>
        <v>68</v>
      </c>
      <c r="CY7" s="65">
        <f t="shared" si="23"/>
        <v>72.2</v>
      </c>
      <c r="CZ7" s="65">
        <f t="shared" si="23"/>
        <v>73.900000000000006</v>
      </c>
      <c r="DA7" s="65">
        <f t="shared" si="23"/>
        <v>73</v>
      </c>
      <c r="DB7" s="65">
        <f t="shared" si="23"/>
        <v>69.5</v>
      </c>
      <c r="DC7" s="65">
        <f t="shared" si="23"/>
        <v>70.3</v>
      </c>
      <c r="DD7" s="65">
        <f t="shared" si="23"/>
        <v>71.099999999999994</v>
      </c>
      <c r="DE7" s="65">
        <f t="shared" si="23"/>
        <v>72</v>
      </c>
      <c r="DF7" s="65">
        <f t="shared" si="23"/>
        <v>77.7</v>
      </c>
      <c r="DG7" s="65"/>
      <c r="DH7" s="65">
        <f>DH8</f>
        <v>15.2</v>
      </c>
      <c r="DI7" s="65">
        <f t="shared" ref="DI7:DQ7" si="24">DI8</f>
        <v>15.5</v>
      </c>
      <c r="DJ7" s="65">
        <f t="shared" si="24"/>
        <v>15.2</v>
      </c>
      <c r="DK7" s="65">
        <f t="shared" si="24"/>
        <v>14.3</v>
      </c>
      <c r="DL7" s="65">
        <f t="shared" si="24"/>
        <v>15</v>
      </c>
      <c r="DM7" s="65">
        <f t="shared" si="24"/>
        <v>17.399999999999999</v>
      </c>
      <c r="DN7" s="65">
        <f t="shared" si="24"/>
        <v>17</v>
      </c>
      <c r="DO7" s="65">
        <f t="shared" si="24"/>
        <v>16.5</v>
      </c>
      <c r="DP7" s="65">
        <f t="shared" si="24"/>
        <v>16</v>
      </c>
      <c r="DQ7" s="65">
        <f t="shared" si="24"/>
        <v>15.7</v>
      </c>
      <c r="DR7" s="65"/>
      <c r="DS7" s="65">
        <f>DS8</f>
        <v>39.5</v>
      </c>
      <c r="DT7" s="65">
        <f t="shared" ref="DT7:EB7" si="25">DT8</f>
        <v>41.3</v>
      </c>
      <c r="DU7" s="65">
        <f t="shared" si="25"/>
        <v>42.6</v>
      </c>
      <c r="DV7" s="65">
        <f t="shared" si="25"/>
        <v>44</v>
      </c>
      <c r="DW7" s="65">
        <f t="shared" si="25"/>
        <v>46.4</v>
      </c>
      <c r="DX7" s="65">
        <f t="shared" si="25"/>
        <v>54.2</v>
      </c>
      <c r="DY7" s="65">
        <f t="shared" si="25"/>
        <v>53.8</v>
      </c>
      <c r="DZ7" s="65">
        <f t="shared" si="25"/>
        <v>56.1</v>
      </c>
      <c r="EA7" s="65">
        <f t="shared" si="25"/>
        <v>56.4</v>
      </c>
      <c r="EB7" s="65">
        <f t="shared" si="25"/>
        <v>56.9</v>
      </c>
      <c r="EC7" s="65"/>
      <c r="ED7" s="65">
        <f>ED8</f>
        <v>85.3</v>
      </c>
      <c r="EE7" s="65">
        <f t="shared" ref="EE7:EM7" si="26">EE8</f>
        <v>79</v>
      </c>
      <c r="EF7" s="65">
        <f t="shared" si="26"/>
        <v>78.8</v>
      </c>
      <c r="EG7" s="65">
        <f t="shared" si="26"/>
        <v>69.5</v>
      </c>
      <c r="EH7" s="65">
        <f t="shared" si="26"/>
        <v>70.8</v>
      </c>
      <c r="EI7" s="65">
        <f t="shared" si="26"/>
        <v>70</v>
      </c>
      <c r="EJ7" s="65">
        <f t="shared" si="26"/>
        <v>71</v>
      </c>
      <c r="EK7" s="65">
        <f t="shared" si="26"/>
        <v>73.2</v>
      </c>
      <c r="EL7" s="65">
        <f t="shared" si="26"/>
        <v>73.400000000000006</v>
      </c>
      <c r="EM7" s="65">
        <f t="shared" si="26"/>
        <v>72.5</v>
      </c>
      <c r="EN7" s="65"/>
      <c r="EO7" s="66">
        <f>EO8</f>
        <v>47493871</v>
      </c>
      <c r="EP7" s="66">
        <f t="shared" ref="EP7:EX7" si="27">EP8</f>
        <v>48280903</v>
      </c>
      <c r="EQ7" s="66">
        <f t="shared" si="27"/>
        <v>47743145</v>
      </c>
      <c r="ER7" s="66">
        <f t="shared" si="27"/>
        <v>49116984</v>
      </c>
      <c r="ES7" s="66">
        <f t="shared" si="27"/>
        <v>49511645</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469301</v>
      </c>
      <c r="D8" s="68">
        <v>46</v>
      </c>
      <c r="E8" s="68">
        <v>6</v>
      </c>
      <c r="F8" s="68">
        <v>0</v>
      </c>
      <c r="G8" s="68">
        <v>1</v>
      </c>
      <c r="H8" s="68" t="s">
        <v>160</v>
      </c>
      <c r="I8" s="68" t="s">
        <v>161</v>
      </c>
      <c r="J8" s="68" t="s">
        <v>162</v>
      </c>
      <c r="K8" s="68" t="s">
        <v>163</v>
      </c>
      <c r="L8" s="68" t="s">
        <v>164</v>
      </c>
      <c r="M8" s="68" t="s">
        <v>165</v>
      </c>
      <c r="N8" s="68" t="s">
        <v>166</v>
      </c>
      <c r="O8" s="68" t="s">
        <v>167</v>
      </c>
      <c r="P8" s="68" t="s">
        <v>168</v>
      </c>
      <c r="Q8" s="69">
        <v>8</v>
      </c>
      <c r="R8" s="68" t="s">
        <v>39</v>
      </c>
      <c r="S8" s="68" t="s">
        <v>169</v>
      </c>
      <c r="T8" s="68" t="s">
        <v>170</v>
      </c>
      <c r="U8" s="69" t="s">
        <v>39</v>
      </c>
      <c r="V8" s="69">
        <v>6126</v>
      </c>
      <c r="W8" s="68" t="s">
        <v>171</v>
      </c>
      <c r="X8" s="68" t="s">
        <v>39</v>
      </c>
      <c r="Y8" s="70" t="s">
        <v>172</v>
      </c>
      <c r="Z8" s="69">
        <v>60</v>
      </c>
      <c r="AA8" s="69" t="s">
        <v>39</v>
      </c>
      <c r="AB8" s="69" t="s">
        <v>39</v>
      </c>
      <c r="AC8" s="69" t="s">
        <v>39</v>
      </c>
      <c r="AD8" s="69">
        <v>2</v>
      </c>
      <c r="AE8" s="69">
        <v>62</v>
      </c>
      <c r="AF8" s="69">
        <v>60</v>
      </c>
      <c r="AG8" s="69" t="s">
        <v>39</v>
      </c>
      <c r="AH8" s="69">
        <v>60</v>
      </c>
      <c r="AI8" s="71">
        <v>98.7</v>
      </c>
      <c r="AJ8" s="71">
        <v>100</v>
      </c>
      <c r="AK8" s="71">
        <v>97.4</v>
      </c>
      <c r="AL8" s="71">
        <v>97.8</v>
      </c>
      <c r="AM8" s="71">
        <v>99.7</v>
      </c>
      <c r="AN8" s="71">
        <v>98.4</v>
      </c>
      <c r="AO8" s="71">
        <v>98.2</v>
      </c>
      <c r="AP8" s="71">
        <v>97.5</v>
      </c>
      <c r="AQ8" s="71">
        <v>97.7</v>
      </c>
      <c r="AR8" s="71">
        <v>100.7</v>
      </c>
      <c r="AS8" s="71">
        <v>102.5</v>
      </c>
      <c r="AT8" s="71">
        <v>83.7</v>
      </c>
      <c r="AU8" s="71">
        <v>87.4</v>
      </c>
      <c r="AV8" s="71">
        <v>84.2</v>
      </c>
      <c r="AW8" s="71">
        <v>82.4</v>
      </c>
      <c r="AX8" s="71">
        <v>77.3</v>
      </c>
      <c r="AY8" s="71">
        <v>77.900000000000006</v>
      </c>
      <c r="AZ8" s="71">
        <v>78.099999999999994</v>
      </c>
      <c r="BA8" s="71">
        <v>77</v>
      </c>
      <c r="BB8" s="71">
        <v>77.099999999999994</v>
      </c>
      <c r="BC8" s="71">
        <v>73.8</v>
      </c>
      <c r="BD8" s="71">
        <v>84.7</v>
      </c>
      <c r="BE8" s="72">
        <v>98.6</v>
      </c>
      <c r="BF8" s="72">
        <v>93.5</v>
      </c>
      <c r="BG8" s="72">
        <v>90.6</v>
      </c>
      <c r="BH8" s="72">
        <v>101</v>
      </c>
      <c r="BI8" s="72">
        <v>109.2</v>
      </c>
      <c r="BJ8" s="72">
        <v>107.2</v>
      </c>
      <c r="BK8" s="72">
        <v>114.4</v>
      </c>
      <c r="BL8" s="72">
        <v>117</v>
      </c>
      <c r="BM8" s="72">
        <v>118.8</v>
      </c>
      <c r="BN8" s="72">
        <v>136</v>
      </c>
      <c r="BO8" s="72">
        <v>69.3</v>
      </c>
      <c r="BP8" s="71">
        <v>60.2</v>
      </c>
      <c r="BQ8" s="71">
        <v>61.1</v>
      </c>
      <c r="BR8" s="71">
        <v>63.9</v>
      </c>
      <c r="BS8" s="71">
        <v>58.4</v>
      </c>
      <c r="BT8" s="71">
        <v>58.6</v>
      </c>
      <c r="BU8" s="71">
        <v>66.8</v>
      </c>
      <c r="BV8" s="71">
        <v>67.900000000000006</v>
      </c>
      <c r="BW8" s="71">
        <v>66.900000000000006</v>
      </c>
      <c r="BX8" s="71">
        <v>66.099999999999994</v>
      </c>
      <c r="BY8" s="71">
        <v>62.3</v>
      </c>
      <c r="BZ8" s="71">
        <v>67.2</v>
      </c>
      <c r="CA8" s="72">
        <v>22938</v>
      </c>
      <c r="CB8" s="72">
        <v>23434</v>
      </c>
      <c r="CC8" s="72">
        <v>24254</v>
      </c>
      <c r="CD8" s="72">
        <v>23711</v>
      </c>
      <c r="CE8" s="72">
        <v>22844</v>
      </c>
      <c r="CF8" s="72">
        <v>24882</v>
      </c>
      <c r="CG8" s="72">
        <v>25249</v>
      </c>
      <c r="CH8" s="72">
        <v>25711</v>
      </c>
      <c r="CI8" s="72">
        <v>26415</v>
      </c>
      <c r="CJ8" s="72">
        <v>27227</v>
      </c>
      <c r="CK8" s="71">
        <v>56733</v>
      </c>
      <c r="CL8" s="72">
        <v>8459</v>
      </c>
      <c r="CM8" s="72">
        <v>9530</v>
      </c>
      <c r="CN8" s="72">
        <v>9517</v>
      </c>
      <c r="CO8" s="72">
        <v>9594</v>
      </c>
      <c r="CP8" s="72">
        <v>10104</v>
      </c>
      <c r="CQ8" s="72">
        <v>8797</v>
      </c>
      <c r="CR8" s="72">
        <v>8852</v>
      </c>
      <c r="CS8" s="72">
        <v>9060</v>
      </c>
      <c r="CT8" s="72">
        <v>9135</v>
      </c>
      <c r="CU8" s="72">
        <v>9509</v>
      </c>
      <c r="CV8" s="71">
        <v>16778</v>
      </c>
      <c r="CW8" s="72">
        <v>70.599999999999994</v>
      </c>
      <c r="CX8" s="72">
        <v>68</v>
      </c>
      <c r="CY8" s="72">
        <v>72.2</v>
      </c>
      <c r="CZ8" s="72">
        <v>73.900000000000006</v>
      </c>
      <c r="DA8" s="72">
        <v>73</v>
      </c>
      <c r="DB8" s="72">
        <v>69.5</v>
      </c>
      <c r="DC8" s="72">
        <v>70.3</v>
      </c>
      <c r="DD8" s="72">
        <v>71.099999999999994</v>
      </c>
      <c r="DE8" s="72">
        <v>72</v>
      </c>
      <c r="DF8" s="72">
        <v>77.7</v>
      </c>
      <c r="DG8" s="72">
        <v>58.8</v>
      </c>
      <c r="DH8" s="72">
        <v>15.2</v>
      </c>
      <c r="DI8" s="72">
        <v>15.5</v>
      </c>
      <c r="DJ8" s="72">
        <v>15.2</v>
      </c>
      <c r="DK8" s="72">
        <v>14.3</v>
      </c>
      <c r="DL8" s="72">
        <v>15</v>
      </c>
      <c r="DM8" s="72">
        <v>17.399999999999999</v>
      </c>
      <c r="DN8" s="72">
        <v>17</v>
      </c>
      <c r="DO8" s="72">
        <v>16.5</v>
      </c>
      <c r="DP8" s="72">
        <v>16</v>
      </c>
      <c r="DQ8" s="72">
        <v>15.7</v>
      </c>
      <c r="DR8" s="72">
        <v>24.8</v>
      </c>
      <c r="DS8" s="71">
        <v>39.5</v>
      </c>
      <c r="DT8" s="71">
        <v>41.3</v>
      </c>
      <c r="DU8" s="71">
        <v>42.6</v>
      </c>
      <c r="DV8" s="71">
        <v>44</v>
      </c>
      <c r="DW8" s="71">
        <v>46.4</v>
      </c>
      <c r="DX8" s="71">
        <v>54.2</v>
      </c>
      <c r="DY8" s="71">
        <v>53.8</v>
      </c>
      <c r="DZ8" s="71">
        <v>56.1</v>
      </c>
      <c r="EA8" s="71">
        <v>56.4</v>
      </c>
      <c r="EB8" s="71">
        <v>56.9</v>
      </c>
      <c r="EC8" s="71">
        <v>54.8</v>
      </c>
      <c r="ED8" s="71">
        <v>85.3</v>
      </c>
      <c r="EE8" s="71">
        <v>79</v>
      </c>
      <c r="EF8" s="71">
        <v>78.8</v>
      </c>
      <c r="EG8" s="71">
        <v>69.5</v>
      </c>
      <c r="EH8" s="71">
        <v>70.8</v>
      </c>
      <c r="EI8" s="71">
        <v>70</v>
      </c>
      <c r="EJ8" s="71">
        <v>71</v>
      </c>
      <c r="EK8" s="71">
        <v>73.2</v>
      </c>
      <c r="EL8" s="71">
        <v>73.400000000000006</v>
      </c>
      <c r="EM8" s="71">
        <v>72.5</v>
      </c>
      <c r="EN8" s="71">
        <v>70.3</v>
      </c>
      <c r="EO8" s="72">
        <v>47493871</v>
      </c>
      <c r="EP8" s="72">
        <v>48280903</v>
      </c>
      <c r="EQ8" s="72">
        <v>47743145</v>
      </c>
      <c r="ER8" s="72">
        <v>49116984</v>
      </c>
      <c r="ES8" s="72">
        <v>49511645</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2022-02-07T02:05:24Z</cp:lastPrinted>
  <dcterms:created xsi:type="dcterms:W3CDTF">2021-12-03T08:57:12Z</dcterms:created>
  <dcterms:modified xsi:type="dcterms:W3CDTF">2022-02-07T02:05:25Z</dcterms:modified>
  <cp:category/>
</cp:coreProperties>
</file>