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★完成版\05 出水市\"/>
    </mc:Choice>
  </mc:AlternateContent>
  <workbookProtection workbookAlgorithmName="SHA-512" workbookHashValue="klWDTcJEkzDbO5tEpqKhp8IYzT8wCSlG2Vqe/Yxd9hLh8f5jBlKhNvYuVgJsGgkIFtPHtcOoqeJciboqTm1FEg==" workbookSaltValue="9V7xumCIPgOH9n+FIpFwl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<sst xmlns="http://schemas.openxmlformats.org/spreadsheetml/2006/main" count="228" uniqueCount="113">
  <si>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</si>
  <si>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</si>
  <si>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</si>
  <si>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</si>
  <si>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</si>
  <si>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</si>
  <si>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</si>
  <si>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</si>
  <si>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</si>
  <si>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</si>
  <si>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</si>
  <si>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</si>
  <si>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</si>
  <si>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</si>
  <si>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</si>
  <si>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</si>
  <si>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</si>
  <si>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</si>
  <si>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</si>
  <si>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</si>
  <si>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</si>
  <si>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</si>
  <si>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</si>
  <si>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</si>
  <si>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</si>
  <si>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</si>
  <si>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</si>
  <si>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</si>
  <si>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</si>
  <si>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</si>
  <si>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</si>
  <si>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</si>
  <si>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</si>
  <si>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</si>
  <si>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</si>
  <si>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</si>
  <si>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</si>
  <si>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</si>
  <si>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</si>
  <si>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</si>
  <si>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</si>
  <si>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</si>
  <si>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</si>
  <si>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</si>
  <si>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</si>
  <si>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</si>
  <si>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</si>
  <si>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</si>
  <si>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</si>
  <si>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</si>
  <si>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</si>
  <si>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</si>
  <si>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</si>
  <si>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</si>
  <si>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</si>
  <si>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</si>
  <si>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</si>
  <si>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</si>
  <si>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</si>
  <si>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</si>
  <si>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</si>
  <si>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</si>
  <si>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</si>
  <si>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</si>
  <si>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</si>
  <si>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</si>
  <si>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</si>
  <si>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</si>
  <si>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</si>
  <si>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</si>
  <si>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</si>
  <si>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</si>
  <si>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</si>
  <si>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</si>
  <si>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</si>
  <si>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</si>
  <si>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</si>
  <si>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</si>
  <si>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</si>
  <si>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</si>
  <si>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</si>
  <si>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</si>
  <si>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</si>
  <si>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</si>
  <si>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</si>
  <si>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</si>
  <si>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</si>
  <si>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</si>
  <si>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</si>
  <si>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</si>
  <si>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</si>
  <si>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</si>
  <si>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</si>
  <si>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</si>
  <si>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</si>
  <si>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水道事業</t>
  </si>
  <si>
    <t>末端給水事業</t>
  </si>
  <si>
    <t>A4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</si>
  <si>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</si>
  <si>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</si>
  <si>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</si>
  <si>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</si>
  <si>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</si>
  <si>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</si>
  <si>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</si>
  <si>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</si>
  <si>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</si>
  <si>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</si>
  <si>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</si>
  <si>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</si>
  <si>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①経営収支比率は、類似団体平均及び全国平均を上回っており、１００％以上を維持している。
　②累積欠損金は、これまで生じていない。
　③流動比率は、類似団体平均を下回ってはいるが、１００％以上で毎年増加しており、短期的な債務に対する現金等を保有できている。
　④企業債残高対給水収益比率は、企業債の借入抑制により減少傾向にあるが、類似団体平均及び全国平均を上回っている。
　⑤料金回収率は、１００％以上で類似団体平均及び全国平均を上回っており、今後も回収に努める。
　⑥給水原価は、経費縮減等により類似団体平均及び全国平均を下回っている。
　⑦施設利用率は、類似団体平均及び全国平均を下回っており、適切な施設規模の検討も必要である。
　⑧有収率は、改善傾向にあるものの類似団体平均及び全国平均を下回っている。</t>
    <rPh sb="2" eb="4">
      <t>ケイエイ</t>
    </rPh>
    <rPh sb="4" eb="6">
      <t>シュウシ</t>
    </rPh>
    <rPh sb="6" eb="8">
      <t>ヒリツ</t>
    </rPh>
    <rPh sb="10" eb="16">
      <t>ルイジダンタイヘイキン</t>
    </rPh>
    <rPh sb="16" eb="17">
      <t>オヨ</t>
    </rPh>
    <rPh sb="18" eb="20">
      <t>ゼンコク</t>
    </rPh>
    <rPh sb="20" eb="22">
      <t>ヘイキン</t>
    </rPh>
    <rPh sb="23" eb="25">
      <t>ウワマワ</t>
    </rPh>
    <rPh sb="34" eb="36">
      <t>イジョウ</t>
    </rPh>
    <rPh sb="37" eb="39">
      <t>イジ</t>
    </rPh>
    <rPh sb="47" eb="49">
      <t>ルイセキ</t>
    </rPh>
    <rPh sb="49" eb="52">
      <t>ケッソンキン</t>
    </rPh>
    <rPh sb="58" eb="59">
      <t>ショウ</t>
    </rPh>
    <rPh sb="68" eb="70">
      <t>リュウドウ</t>
    </rPh>
    <rPh sb="70" eb="72">
      <t>ヒリツ</t>
    </rPh>
    <rPh sb="74" eb="76">
      <t>ルイジ</t>
    </rPh>
    <rPh sb="76" eb="78">
      <t>ダンタイ</t>
    </rPh>
    <rPh sb="78" eb="80">
      <t>ヘイキン</t>
    </rPh>
    <rPh sb="81" eb="83">
      <t>シタマワ</t>
    </rPh>
    <rPh sb="94" eb="96">
      <t>イジョウ</t>
    </rPh>
    <rPh sb="97" eb="99">
      <t>マイトシ</t>
    </rPh>
    <rPh sb="99" eb="101">
      <t>ゾウカ</t>
    </rPh>
    <rPh sb="106" eb="109">
      <t>タンキテキ</t>
    </rPh>
    <rPh sb="110" eb="112">
      <t>サイム</t>
    </rPh>
    <rPh sb="113" eb="114">
      <t>タイ</t>
    </rPh>
    <rPh sb="116" eb="119">
      <t>ゲンキントウ</t>
    </rPh>
    <rPh sb="120" eb="122">
      <t>ホユウ</t>
    </rPh>
    <rPh sb="131" eb="134">
      <t>キギョウサイ</t>
    </rPh>
    <rPh sb="134" eb="136">
      <t>ザンダカ</t>
    </rPh>
    <rPh sb="136" eb="137">
      <t>タイ</t>
    </rPh>
    <rPh sb="137" eb="139">
      <t>キュウスイ</t>
    </rPh>
    <rPh sb="139" eb="141">
      <t>シュウエキ</t>
    </rPh>
    <rPh sb="141" eb="143">
      <t>ヒリツ</t>
    </rPh>
    <rPh sb="145" eb="148">
      <t>キギョウサイ</t>
    </rPh>
    <rPh sb="149" eb="151">
      <t>カリイレ</t>
    </rPh>
    <rPh sb="151" eb="153">
      <t>ヨクセイ</t>
    </rPh>
    <rPh sb="235" eb="237">
      <t>キュウスイ</t>
    </rPh>
    <rPh sb="237" eb="239">
      <t>ゲンカ</t>
    </rPh>
    <rPh sb="241" eb="243">
      <t>ケイヒ</t>
    </rPh>
    <rPh sb="243" eb="245">
      <t>シュクゲン</t>
    </rPh>
    <rPh sb="245" eb="246">
      <t>トウ</t>
    </rPh>
    <rPh sb="262" eb="263">
      <t>シタ</t>
    </rPh>
    <rPh sb="272" eb="276">
      <t>シセツリヨウ</t>
    </rPh>
    <rPh sb="276" eb="277">
      <t>リツ</t>
    </rPh>
    <rPh sb="299" eb="301">
      <t>テキセツ</t>
    </rPh>
    <rPh sb="319" eb="321">
      <t>ユウシュウ</t>
    </rPh>
    <rPh sb="321" eb="322">
      <t>リツ</t>
    </rPh>
    <rPh sb="324" eb="326">
      <t>カイゼン</t>
    </rPh>
    <rPh sb="326" eb="328">
      <t>ケイコウ</t>
    </rPh>
    <phoneticPr fontId="4"/>
  </si>
  <si>
    <t>　老朽化の状況から分かるとおり、施設や管の老朽化が進んでいるのに対して、施設や管の更新が進んでいない。
　安全で安心な水道水を今後も供給していくため、令和４年度に整備される施設台帳や管路耐震化計画を基に、ダウンサイジングの検討も行いながら、必要な更新事業を行う予定である。
　必要な更新費用の確保のため、さらなる経営改善を進める必要がある。</t>
    <rPh sb="1" eb="4">
      <t>ロウキュウカ</t>
    </rPh>
    <rPh sb="5" eb="7">
      <t>ジョウキョウ</t>
    </rPh>
    <rPh sb="9" eb="10">
      <t>ワ</t>
    </rPh>
    <rPh sb="16" eb="18">
      <t>シセツ</t>
    </rPh>
    <rPh sb="19" eb="20">
      <t>カン</t>
    </rPh>
    <rPh sb="21" eb="24">
      <t>ロウキュウカ</t>
    </rPh>
    <rPh sb="25" eb="26">
      <t>スス</t>
    </rPh>
    <rPh sb="32" eb="33">
      <t>タイ</t>
    </rPh>
    <rPh sb="36" eb="38">
      <t>シセツ</t>
    </rPh>
    <rPh sb="39" eb="40">
      <t>カン</t>
    </rPh>
    <rPh sb="41" eb="43">
      <t>コウシン</t>
    </rPh>
    <rPh sb="44" eb="45">
      <t>スス</t>
    </rPh>
    <rPh sb="53" eb="55">
      <t>アンゼン</t>
    </rPh>
    <rPh sb="56" eb="58">
      <t>アンシン</t>
    </rPh>
    <rPh sb="59" eb="62">
      <t>スイドウスイ</t>
    </rPh>
    <rPh sb="63" eb="65">
      <t>コンゴ</t>
    </rPh>
    <rPh sb="66" eb="68">
      <t>キョウキュウ</t>
    </rPh>
    <rPh sb="75" eb="77">
      <t>レイワ</t>
    </rPh>
    <rPh sb="78" eb="80">
      <t>ネンド</t>
    </rPh>
    <rPh sb="81" eb="83">
      <t>セイビ</t>
    </rPh>
    <rPh sb="86" eb="90">
      <t>シセツダイチョウ</t>
    </rPh>
    <rPh sb="138" eb="140">
      <t>ヒツヨウ</t>
    </rPh>
    <rPh sb="141" eb="145">
      <t>コウシンヒヨウ</t>
    </rPh>
    <rPh sb="146" eb="148">
      <t>カクホ</t>
    </rPh>
    <rPh sb="156" eb="160">
      <t>ケイエイカイゼン</t>
    </rPh>
    <rPh sb="161" eb="162">
      <t>スス</t>
    </rPh>
    <rPh sb="164" eb="166">
      <t>ヒツヨウ</t>
    </rPh>
    <phoneticPr fontId="4"/>
  </si>
  <si>
    <t>　①有形固定資産減価償却率は、施設の老朽化が進み、類似団体平均及び全国平均を上回っている。
　②管路経年化率については、管の老朽化が進み、類似団体平均及び全国平均を上回っている。
　③管路更新率は、管の更新が進んでおらず、類似団体平均及び全国平均を下回っている。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5" eb="17">
      <t>シセツ</t>
    </rPh>
    <rPh sb="18" eb="21">
      <t>ロウキュウカ</t>
    </rPh>
    <rPh sb="22" eb="23">
      <t>スス</t>
    </rPh>
    <rPh sb="25" eb="26">
      <t>タグイ</t>
    </rPh>
    <rPh sb="38" eb="40">
      <t>ウワマワ</t>
    </rPh>
    <rPh sb="48" eb="50">
      <t>カンロ</t>
    </rPh>
    <rPh sb="50" eb="53">
      <t>ケイネンカ</t>
    </rPh>
    <rPh sb="53" eb="54">
      <t>リツ</t>
    </rPh>
    <rPh sb="60" eb="61">
      <t>カン</t>
    </rPh>
    <rPh sb="62" eb="65">
      <t>ロウキュウカ</t>
    </rPh>
    <rPh sb="66" eb="67">
      <t>スス</t>
    </rPh>
    <rPh sb="69" eb="71">
      <t>ルイジ</t>
    </rPh>
    <rPh sb="82" eb="83">
      <t>ウエ</t>
    </rPh>
    <rPh sb="92" eb="97">
      <t>カンロコウシンリツ</t>
    </rPh>
    <rPh sb="99" eb="100">
      <t>カン</t>
    </rPh>
    <rPh sb="101" eb="103">
      <t>コウシン</t>
    </rPh>
    <rPh sb="104" eb="105">
      <t>スス</t>
    </rPh>
    <rPh sb="124" eb="126">
      <t>シタマワ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</si>
</sst>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0.49</c:v>
                </c:pt>
                <c:pt idx="1">
                  <c:v>0.35</c:v>
                </c:pt>
                <c:pt idx="2">
                  <c:v>0.67</c:v>
                </c:pt>
                <c:pt idx="3">
                  <c:v>0.5</c:v>
                </c:pt>
                <c:pt idx="4">
                  <c:v>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B-4ABD-9608-A72B228A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0.63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0B-4ABD-9608-A72B228A8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57.32</c:v>
                </c:pt>
                <c:pt idx="1">
                  <c:v>58.38</c:v>
                </c:pt>
                <c:pt idx="2">
                  <c:v>58.35</c:v>
                </c:pt>
                <c:pt idx="3">
                  <c:v>58.67</c:v>
                </c:pt>
                <c:pt idx="4">
                  <c:v>57.42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B-4ECB-A6CA-8583D465F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59.74</c:v>
                </c:pt>
                <c:pt idx="1">
                  <c:v>59.46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5B-4ECB-A6CA-8583D465F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77.23</c:v>
                </c:pt>
                <c:pt idx="1">
                  <c:v>75.239999999999995</c:v>
                </c:pt>
                <c:pt idx="2">
                  <c:v>74.489999999999995</c:v>
                </c:pt>
                <c:pt idx="3">
                  <c:v>75.2</c:v>
                </c:pt>
                <c:pt idx="4">
                  <c:v>75.94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D-4FDE-BC25-359CD403E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87.28</c:v>
                </c:pt>
                <c:pt idx="1">
                  <c:v>87.41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CD-4FDE-BC25-359CD403EC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106.13</c:v>
                </c:pt>
                <c:pt idx="1">
                  <c:v>108.93</c:v>
                </c:pt>
                <c:pt idx="2">
                  <c:v>109.53</c:v>
                </c:pt>
                <c:pt idx="3">
                  <c:v>115.46</c:v>
                </c:pt>
                <c:pt idx="4">
                  <c:v>114.05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7D-414A-BBA4-D034AA0E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112.15</c:v>
                </c:pt>
                <c:pt idx="1">
                  <c:v>111.44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7D-414A-BBA4-D034AA0EF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50.94</c:v>
                </c:pt>
                <c:pt idx="1">
                  <c:v>52.15</c:v>
                </c:pt>
                <c:pt idx="2">
                  <c:v>53.27</c:v>
                </c:pt>
                <c:pt idx="3">
                  <c:v>54.47</c:v>
                </c:pt>
                <c:pt idx="4">
                  <c:v>55.77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1-4A28-9A31-B151A90F0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46.94</c:v>
                </c:pt>
                <c:pt idx="1">
                  <c:v>47.62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1-4A28-9A31-B151A90F0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16.95</c:v>
                </c:pt>
                <c:pt idx="1">
                  <c:v>19.670000000000002</c:v>
                </c:pt>
                <c:pt idx="2">
                  <c:v>22.65</c:v>
                </c:pt>
                <c:pt idx="3">
                  <c:v>25.49</c:v>
                </c:pt>
                <c:pt idx="4">
                  <c:v>26.03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6-4DEB-92E4-25B8C8F0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14.48</c:v>
                </c:pt>
                <c:pt idx="1">
                  <c:v>16.27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26-4DEB-92E4-25B8C8F03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8D-48E3-ACD3-12E25F444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1.03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8D-48E3-ACD3-12E25F444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310.86</c:v>
                </c:pt>
                <c:pt idx="1">
                  <c:v>321.97000000000003</c:v>
                </c:pt>
                <c:pt idx="2">
                  <c:v>323.70999999999998</c:v>
                </c:pt>
                <c:pt idx="3">
                  <c:v>330.61</c:v>
                </c:pt>
                <c:pt idx="4">
                  <c:v>340.11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5-4409-AE5A-EA46C2F2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355.5</c:v>
                </c:pt>
                <c:pt idx="1">
                  <c:v>349.83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F5-4409-AE5A-EA46C2F23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592.27</c:v>
                </c:pt>
                <c:pt idx="1">
                  <c:v>578.24</c:v>
                </c:pt>
                <c:pt idx="2">
                  <c:v>567.16999999999996</c:v>
                </c:pt>
                <c:pt idx="3">
                  <c:v>542.72</c:v>
                </c:pt>
                <c:pt idx="4">
                  <c:v>525.04999999999995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D-41B6-9414-0435F9639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312.58</c:v>
                </c:pt>
                <c:pt idx="1">
                  <c:v>314.87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D-41B6-9414-0435F9639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101.37</c:v>
                </c:pt>
                <c:pt idx="2">
                  <c:v>103.83</c:v>
                </c:pt>
                <c:pt idx="3">
                  <c:v>109.14</c:v>
                </c:pt>
                <c:pt idx="4">
                  <c:v>108.45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6A-4FD7-A70B-FA228361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104.57</c:v>
                </c:pt>
                <c:pt idx="1">
                  <c:v>103.54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6A-4FD7-A70B-FA2283615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112.65</c:v>
                </c:pt>
                <c:pt idx="1">
                  <c:v>110.75</c:v>
                </c:pt>
                <c:pt idx="2">
                  <c:v>107.77</c:v>
                </c:pt>
                <c:pt idx="3">
                  <c:v>102.66</c:v>
                </c:pt>
                <c:pt idx="4">
                  <c:v>103.78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DB-9E1C-169658B6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165.47</c:v>
                </c:pt>
                <c:pt idx="1">
                  <c:v>167.46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2-4EDB-9E1C-169658B6A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98" zoomScaleNormal="98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</row>
    <row r="3" spans="1:78" ht="9.75" customHeight="1">
      <c r="A3" s="2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</row>
    <row r="4" spans="1:78" ht="9.75" customHeight="1">
      <c r="A4" s="2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32" t="str">
        <f>データ!H6</f>
        <v>鹿児島県　出水市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3"/>
      <c r="AE6" s="33"/>
      <c r="AF6" s="33"/>
      <c r="AG6" s="33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34" t="s">
        <v>1</v>
      </c>
      <c r="C7" s="35"/>
      <c r="D7" s="35"/>
      <c r="E7" s="35"/>
      <c r="F7" s="35"/>
      <c r="G7" s="35"/>
      <c r="H7" s="35"/>
      <c r="I7" s="34" t="s">
        <v>2</v>
      </c>
      <c r="J7" s="35"/>
      <c r="K7" s="35"/>
      <c r="L7" s="35"/>
      <c r="M7" s="35"/>
      <c r="N7" s="35"/>
      <c r="O7" s="36"/>
      <c r="P7" s="37" t="s">
        <v>3</v>
      </c>
      <c r="Q7" s="37"/>
      <c r="R7" s="37"/>
      <c r="S7" s="37"/>
      <c r="T7" s="37"/>
      <c r="U7" s="37"/>
      <c r="V7" s="37"/>
      <c r="W7" s="37" t="s">
        <v>4</v>
      </c>
      <c r="X7" s="37"/>
      <c r="Y7" s="37"/>
      <c r="Z7" s="37"/>
      <c r="AA7" s="37"/>
      <c r="AB7" s="37"/>
      <c r="AC7" s="37"/>
      <c r="AD7" s="37" t="s">
        <v>5</v>
      </c>
      <c r="AE7" s="37"/>
      <c r="AF7" s="37"/>
      <c r="AG7" s="37"/>
      <c r="AH7" s="37"/>
      <c r="AI7" s="37"/>
      <c r="AJ7" s="37"/>
      <c r="AK7" s="2"/>
      <c r="AL7" s="37" t="s">
        <v>6</v>
      </c>
      <c r="AM7" s="37"/>
      <c r="AN7" s="37"/>
      <c r="AO7" s="37"/>
      <c r="AP7" s="37"/>
      <c r="AQ7" s="37"/>
      <c r="AR7" s="37"/>
      <c r="AS7" s="37"/>
      <c r="AT7" s="34" t="s">
        <v>7</v>
      </c>
      <c r="AU7" s="35"/>
      <c r="AV7" s="35"/>
      <c r="AW7" s="35"/>
      <c r="AX7" s="35"/>
      <c r="AY7" s="35"/>
      <c r="AZ7" s="35"/>
      <c r="BA7" s="35"/>
      <c r="BB7" s="37" t="s">
        <v>8</v>
      </c>
      <c r="BC7" s="37"/>
      <c r="BD7" s="37"/>
      <c r="BE7" s="37"/>
      <c r="BF7" s="37"/>
      <c r="BG7" s="37"/>
      <c r="BH7" s="37"/>
      <c r="BI7" s="37"/>
      <c r="BJ7" s="3"/>
      <c r="BK7" s="3"/>
      <c r="BL7" s="38" t="s">
        <v>9</v>
      </c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40"/>
    </row>
    <row r="8" spans="1:78" ht="18.75" customHeight="1">
      <c r="A8" s="2"/>
      <c r="B8" s="41" t="str">
        <f>データ!$I$6</f>
        <v>法適用</v>
      </c>
      <c r="C8" s="42"/>
      <c r="D8" s="42"/>
      <c r="E8" s="42"/>
      <c r="F8" s="42"/>
      <c r="G8" s="42"/>
      <c r="H8" s="42"/>
      <c r="I8" s="41" t="str">
        <f>データ!$J$6</f>
        <v>水道事業</v>
      </c>
      <c r="J8" s="42"/>
      <c r="K8" s="42"/>
      <c r="L8" s="42"/>
      <c r="M8" s="42"/>
      <c r="N8" s="42"/>
      <c r="O8" s="43"/>
      <c r="P8" s="44" t="str">
        <f>データ!$K$6</f>
        <v>末端給水事業</v>
      </c>
      <c r="Q8" s="44"/>
      <c r="R8" s="44"/>
      <c r="S8" s="44"/>
      <c r="T8" s="44"/>
      <c r="U8" s="44"/>
      <c r="V8" s="44"/>
      <c r="W8" s="44" t="str">
        <f>データ!$L$6</f>
        <v>A4</v>
      </c>
      <c r="X8" s="44"/>
      <c r="Y8" s="44"/>
      <c r="Z8" s="44"/>
      <c r="AA8" s="44"/>
      <c r="AB8" s="44"/>
      <c r="AC8" s="44"/>
      <c r="AD8" s="44" t="str">
        <f>データ!$M$6</f>
        <v>非設置</v>
      </c>
      <c r="AE8" s="44"/>
      <c r="AF8" s="44"/>
      <c r="AG8" s="44"/>
      <c r="AH8" s="44"/>
      <c r="AI8" s="44"/>
      <c r="AJ8" s="44"/>
      <c r="AK8" s="2"/>
      <c r="AL8" s="45">
        <f>データ!$R$6</f>
        <v>52646</v>
      </c>
      <c r="AM8" s="45"/>
      <c r="AN8" s="45"/>
      <c r="AO8" s="45"/>
      <c r="AP8" s="45"/>
      <c r="AQ8" s="45"/>
      <c r="AR8" s="45"/>
      <c r="AS8" s="45"/>
      <c r="AT8" s="46">
        <f>データ!$S$6</f>
        <v>329.98</v>
      </c>
      <c r="AU8" s="47"/>
      <c r="AV8" s="47"/>
      <c r="AW8" s="47"/>
      <c r="AX8" s="47"/>
      <c r="AY8" s="47"/>
      <c r="AZ8" s="47"/>
      <c r="BA8" s="47"/>
      <c r="BB8" s="48">
        <f>データ!$T$6</f>
        <v>159.54</v>
      </c>
      <c r="BC8" s="48"/>
      <c r="BD8" s="48"/>
      <c r="BE8" s="48"/>
      <c r="BF8" s="48"/>
      <c r="BG8" s="48"/>
      <c r="BH8" s="48"/>
      <c r="BI8" s="48"/>
      <c r="BJ8" s="3"/>
      <c r="BK8" s="3"/>
      <c r="BL8" s="49" t="s">
        <v>10</v>
      </c>
      <c r="BM8" s="50"/>
      <c r="BN8" s="51" t="s">
        <v>11</v>
      </c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2"/>
    </row>
    <row r="9" spans="1:78" ht="18.75" customHeight="1">
      <c r="A9" s="2"/>
      <c r="B9" s="34" t="s">
        <v>12</v>
      </c>
      <c r="C9" s="35"/>
      <c r="D9" s="35"/>
      <c r="E9" s="35"/>
      <c r="F9" s="35"/>
      <c r="G9" s="35"/>
      <c r="H9" s="35"/>
      <c r="I9" s="34" t="s">
        <v>13</v>
      </c>
      <c r="J9" s="35"/>
      <c r="K9" s="35"/>
      <c r="L9" s="35"/>
      <c r="M9" s="35"/>
      <c r="N9" s="35"/>
      <c r="O9" s="36"/>
      <c r="P9" s="37" t="s">
        <v>14</v>
      </c>
      <c r="Q9" s="37"/>
      <c r="R9" s="37"/>
      <c r="S9" s="37"/>
      <c r="T9" s="37"/>
      <c r="U9" s="37"/>
      <c r="V9" s="37"/>
      <c r="W9" s="37" t="s">
        <v>15</v>
      </c>
      <c r="X9" s="37"/>
      <c r="Y9" s="37"/>
      <c r="Z9" s="37"/>
      <c r="AA9" s="37"/>
      <c r="AB9" s="37"/>
      <c r="AC9" s="37"/>
      <c r="AD9" s="2"/>
      <c r="AE9" s="2"/>
      <c r="AF9" s="2"/>
      <c r="AG9" s="2"/>
      <c r="AH9" s="2"/>
      <c r="AI9" s="2"/>
      <c r="AJ9" s="2"/>
      <c r="AK9" s="2"/>
      <c r="AL9" s="37" t="s">
        <v>16</v>
      </c>
      <c r="AM9" s="37"/>
      <c r="AN9" s="37"/>
      <c r="AO9" s="37"/>
      <c r="AP9" s="37"/>
      <c r="AQ9" s="37"/>
      <c r="AR9" s="37"/>
      <c r="AS9" s="37"/>
      <c r="AT9" s="34" t="s">
        <v>17</v>
      </c>
      <c r="AU9" s="35"/>
      <c r="AV9" s="35"/>
      <c r="AW9" s="35"/>
      <c r="AX9" s="35"/>
      <c r="AY9" s="35"/>
      <c r="AZ9" s="35"/>
      <c r="BA9" s="35"/>
      <c r="BB9" s="37" t="s">
        <v>18</v>
      </c>
      <c r="BC9" s="37"/>
      <c r="BD9" s="37"/>
      <c r="BE9" s="37"/>
      <c r="BF9" s="37"/>
      <c r="BG9" s="37"/>
      <c r="BH9" s="37"/>
      <c r="BI9" s="37"/>
      <c r="BJ9" s="3"/>
      <c r="BK9" s="3"/>
      <c r="BL9" s="53" t="s">
        <v>19</v>
      </c>
      <c r="BM9" s="54"/>
      <c r="BN9" s="55" t="s">
        <v>20</v>
      </c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6"/>
    </row>
    <row r="10" spans="1:78" ht="18.75" customHeight="1">
      <c r="A10" s="2"/>
      <c r="B10" s="46" t="str">
        <f>データ!$N$6</f>
        <v>-</v>
      </c>
      <c r="C10" s="47"/>
      <c r="D10" s="47"/>
      <c r="E10" s="47"/>
      <c r="F10" s="47"/>
      <c r="G10" s="47"/>
      <c r="H10" s="47"/>
      <c r="I10" s="46">
        <f>データ!$O$6</f>
        <v>57.85</v>
      </c>
      <c r="J10" s="47"/>
      <c r="K10" s="47"/>
      <c r="L10" s="47"/>
      <c r="M10" s="47"/>
      <c r="N10" s="47"/>
      <c r="O10" s="81"/>
      <c r="P10" s="48">
        <f>データ!$P$6</f>
        <v>98.66</v>
      </c>
      <c r="Q10" s="48"/>
      <c r="R10" s="48"/>
      <c r="S10" s="48"/>
      <c r="T10" s="48"/>
      <c r="U10" s="48"/>
      <c r="V10" s="48"/>
      <c r="W10" s="45">
        <f>データ!$Q$6</f>
        <v>1980</v>
      </c>
      <c r="X10" s="45"/>
      <c r="Y10" s="45"/>
      <c r="Z10" s="45"/>
      <c r="AA10" s="45"/>
      <c r="AB10" s="45"/>
      <c r="AC10" s="45"/>
      <c r="AD10" s="2"/>
      <c r="AE10" s="2"/>
      <c r="AF10" s="2"/>
      <c r="AG10" s="2"/>
      <c r="AH10" s="2"/>
      <c r="AI10" s="2"/>
      <c r="AJ10" s="2"/>
      <c r="AK10" s="2"/>
      <c r="AL10" s="45">
        <f>データ!$U$6</f>
        <v>51370</v>
      </c>
      <c r="AM10" s="45"/>
      <c r="AN10" s="45"/>
      <c r="AO10" s="45"/>
      <c r="AP10" s="45"/>
      <c r="AQ10" s="45"/>
      <c r="AR10" s="45"/>
      <c r="AS10" s="45"/>
      <c r="AT10" s="46">
        <f>データ!$V$6</f>
        <v>63.2</v>
      </c>
      <c r="AU10" s="47"/>
      <c r="AV10" s="47"/>
      <c r="AW10" s="47"/>
      <c r="AX10" s="47"/>
      <c r="AY10" s="47"/>
      <c r="AZ10" s="47"/>
      <c r="BA10" s="47"/>
      <c r="BB10" s="48">
        <f>データ!$W$6</f>
        <v>812.82</v>
      </c>
      <c r="BC10" s="48"/>
      <c r="BD10" s="48"/>
      <c r="BE10" s="48"/>
      <c r="BF10" s="48"/>
      <c r="BG10" s="48"/>
      <c r="BH10" s="48"/>
      <c r="BI10" s="48"/>
      <c r="BJ10" s="2"/>
      <c r="BK10" s="2"/>
      <c r="BL10" s="63" t="s">
        <v>21</v>
      </c>
      <c r="BM10" s="64"/>
      <c r="BN10" s="65" t="s">
        <v>22</v>
      </c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57" t="s">
        <v>110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75" t="s">
        <v>26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57" t="s">
        <v>112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2" t="s">
        <v>27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75" t="s">
        <v>28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57" t="s">
        <v>111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12"/>
    </row>
    <row r="84" spans="1:78" hidden="1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yef86d4x0CJ4Go0d+mhRhgfoUD/wToNYRMj8arEXCfwAzSJhkc5ZMc2/68l5Xix3jYvYqdVQaKG2BXA1JPfytQ==" saltValue="cAcA7/bq0E9wpcQVqy8BQg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>
      <c r="A6" s="15" t="s">
        <v>92</v>
      </c>
      <c r="B6" s="20">
        <f>B7</f>
        <v>2021</v>
      </c>
      <c r="C6" s="20">
        <f t="shared" ref="C6:W6" si="3">C7</f>
        <v>462080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鹿児島県　出水市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A4</v>
      </c>
      <c r="M6" s="20" t="str">
        <f t="shared" si="3"/>
        <v>非設置</v>
      </c>
      <c r="N6" s="21" t="str">
        <f t="shared" si="3"/>
        <v>-</v>
      </c>
      <c r="O6" s="21">
        <f t="shared" si="3"/>
        <v>57.85</v>
      </c>
      <c r="P6" s="21">
        <f t="shared" si="3"/>
        <v>98.66</v>
      </c>
      <c r="Q6" s="21">
        <f t="shared" si="3"/>
        <v>1980</v>
      </c>
      <c r="R6" s="21">
        <f t="shared" si="3"/>
        <v>52646</v>
      </c>
      <c r="S6" s="21">
        <f t="shared" si="3"/>
        <v>329.98</v>
      </c>
      <c r="T6" s="21">
        <f t="shared" si="3"/>
        <v>159.54</v>
      </c>
      <c r="U6" s="21">
        <f t="shared" si="3"/>
        <v>51370</v>
      </c>
      <c r="V6" s="21">
        <f t="shared" si="3"/>
        <v>63.2</v>
      </c>
      <c r="W6" s="21">
        <f t="shared" si="3"/>
        <v>812.82</v>
      </c>
      <c r="X6" s="22">
        <f>IF(X7="",NA(),X7)</f>
        <v>106.13</v>
      </c>
      <c r="Y6" s="22">
        <f t="shared" ref="Y6:AG6" si="4">IF(Y7="",NA(),Y7)</f>
        <v>108.93</v>
      </c>
      <c r="Z6" s="22">
        <f t="shared" si="4"/>
        <v>109.53</v>
      </c>
      <c r="AA6" s="22">
        <f t="shared" si="4"/>
        <v>115.46</v>
      </c>
      <c r="AB6" s="22">
        <f t="shared" si="4"/>
        <v>114.05</v>
      </c>
      <c r="AC6" s="22">
        <f t="shared" si="4"/>
        <v>112.15</v>
      </c>
      <c r="AD6" s="22">
        <f t="shared" si="4"/>
        <v>111.44</v>
      </c>
      <c r="AE6" s="22">
        <f t="shared" si="4"/>
        <v>111.17</v>
      </c>
      <c r="AF6" s="22">
        <f t="shared" si="4"/>
        <v>110.91</v>
      </c>
      <c r="AG6" s="22">
        <f t="shared" si="4"/>
        <v>111.49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1</v>
      </c>
      <c r="AO6" s="22">
        <f t="shared" si="5"/>
        <v>1.03</v>
      </c>
      <c r="AP6" s="22">
        <f t="shared" si="5"/>
        <v>0.78</v>
      </c>
      <c r="AQ6" s="22">
        <f t="shared" si="5"/>
        <v>0.92</v>
      </c>
      <c r="AR6" s="22">
        <f t="shared" si="5"/>
        <v>0.87</v>
      </c>
      <c r="AS6" s="21" t="str">
        <f>IF(AS7="","",IF(AS7="-","【-】","【"&amp;SUBSTITUTE(TEXT(AS7,"#,##0.00"),"-","△")&amp;"】"))</f>
        <v>【1.30】</v>
      </c>
      <c r="AT6" s="22">
        <f>IF(AT7="",NA(),AT7)</f>
        <v>310.86</v>
      </c>
      <c r="AU6" s="22">
        <f t="shared" ref="AU6:BC6" si="6">IF(AU7="",NA(),AU7)</f>
        <v>321.97000000000003</v>
      </c>
      <c r="AV6" s="22">
        <f t="shared" si="6"/>
        <v>323.70999999999998</v>
      </c>
      <c r="AW6" s="22">
        <f t="shared" si="6"/>
        <v>330.61</v>
      </c>
      <c r="AX6" s="22">
        <f t="shared" si="6"/>
        <v>340.11</v>
      </c>
      <c r="AY6" s="22">
        <f t="shared" si="6"/>
        <v>355.5</v>
      </c>
      <c r="AZ6" s="22">
        <f t="shared" si="6"/>
        <v>349.83</v>
      </c>
      <c r="BA6" s="22">
        <f t="shared" si="6"/>
        <v>360.86</v>
      </c>
      <c r="BB6" s="22">
        <f t="shared" si="6"/>
        <v>350.79</v>
      </c>
      <c r="BC6" s="22">
        <f t="shared" si="6"/>
        <v>354.57</v>
      </c>
      <c r="BD6" s="21" t="str">
        <f>IF(BD7="","",IF(BD7="-","【-】","【"&amp;SUBSTITUTE(TEXT(BD7,"#,##0.00"),"-","△")&amp;"】"))</f>
        <v>【261.51】</v>
      </c>
      <c r="BE6" s="22">
        <f>IF(BE7="",NA(),BE7)</f>
        <v>592.27</v>
      </c>
      <c r="BF6" s="22">
        <f t="shared" ref="BF6:BN6" si="7">IF(BF7="",NA(),BF7)</f>
        <v>578.24</v>
      </c>
      <c r="BG6" s="22">
        <f t="shared" si="7"/>
        <v>567.16999999999996</v>
      </c>
      <c r="BH6" s="22">
        <f t="shared" si="7"/>
        <v>542.72</v>
      </c>
      <c r="BI6" s="22">
        <f t="shared" si="7"/>
        <v>525.04999999999995</v>
      </c>
      <c r="BJ6" s="22">
        <f t="shared" si="7"/>
        <v>312.58</v>
      </c>
      <c r="BK6" s="22">
        <f t="shared" si="7"/>
        <v>314.87</v>
      </c>
      <c r="BL6" s="22">
        <f t="shared" si="7"/>
        <v>309.27999999999997</v>
      </c>
      <c r="BM6" s="22">
        <f t="shared" si="7"/>
        <v>322.92</v>
      </c>
      <c r="BN6" s="22">
        <f t="shared" si="7"/>
        <v>303.45999999999998</v>
      </c>
      <c r="BO6" s="21" t="str">
        <f>IF(BO7="","",IF(BO7="-","【-】","【"&amp;SUBSTITUTE(TEXT(BO7,"#,##0.00"),"-","△")&amp;"】"))</f>
        <v>【265.16】</v>
      </c>
      <c r="BP6" s="22">
        <f>IF(BP7="",NA(),BP7)</f>
        <v>99.66</v>
      </c>
      <c r="BQ6" s="22">
        <f t="shared" ref="BQ6:BY6" si="8">IF(BQ7="",NA(),BQ7)</f>
        <v>101.37</v>
      </c>
      <c r="BR6" s="22">
        <f t="shared" si="8"/>
        <v>103.83</v>
      </c>
      <c r="BS6" s="22">
        <f t="shared" si="8"/>
        <v>109.14</v>
      </c>
      <c r="BT6" s="22">
        <f t="shared" si="8"/>
        <v>108.45</v>
      </c>
      <c r="BU6" s="22">
        <f t="shared" si="8"/>
        <v>104.57</v>
      </c>
      <c r="BV6" s="22">
        <f t="shared" si="8"/>
        <v>103.54</v>
      </c>
      <c r="BW6" s="22">
        <f t="shared" si="8"/>
        <v>103.32</v>
      </c>
      <c r="BX6" s="22">
        <f t="shared" si="8"/>
        <v>100.85</v>
      </c>
      <c r="BY6" s="22">
        <f t="shared" si="8"/>
        <v>103.79</v>
      </c>
      <c r="BZ6" s="21" t="str">
        <f>IF(BZ7="","",IF(BZ7="-","【-】","【"&amp;SUBSTITUTE(TEXT(BZ7,"#,##0.00"),"-","△")&amp;"】"))</f>
        <v>【102.35】</v>
      </c>
      <c r="CA6" s="22">
        <f>IF(CA7="",NA(),CA7)</f>
        <v>112.65</v>
      </c>
      <c r="CB6" s="22">
        <f t="shared" ref="CB6:CJ6" si="9">IF(CB7="",NA(),CB7)</f>
        <v>110.75</v>
      </c>
      <c r="CC6" s="22">
        <f t="shared" si="9"/>
        <v>107.77</v>
      </c>
      <c r="CD6" s="22">
        <f t="shared" si="9"/>
        <v>102.66</v>
      </c>
      <c r="CE6" s="22">
        <f t="shared" si="9"/>
        <v>103.78</v>
      </c>
      <c r="CF6" s="22">
        <f t="shared" si="9"/>
        <v>165.47</v>
      </c>
      <c r="CG6" s="22">
        <f t="shared" si="9"/>
        <v>167.46</v>
      </c>
      <c r="CH6" s="22">
        <f t="shared" si="9"/>
        <v>168.56</v>
      </c>
      <c r="CI6" s="22">
        <f t="shared" si="9"/>
        <v>167.1</v>
      </c>
      <c r="CJ6" s="22">
        <f t="shared" si="9"/>
        <v>167.86</v>
      </c>
      <c r="CK6" s="21" t="str">
        <f>IF(CK7="","",IF(CK7="-","【-】","【"&amp;SUBSTITUTE(TEXT(CK7,"#,##0.00"),"-","△")&amp;"】"))</f>
        <v>【167.74】</v>
      </c>
      <c r="CL6" s="22">
        <f>IF(CL7="",NA(),CL7)</f>
        <v>57.32</v>
      </c>
      <c r="CM6" s="22">
        <f t="shared" ref="CM6:CU6" si="10">IF(CM7="",NA(),CM7)</f>
        <v>58.38</v>
      </c>
      <c r="CN6" s="22">
        <f t="shared" si="10"/>
        <v>58.35</v>
      </c>
      <c r="CO6" s="22">
        <f t="shared" si="10"/>
        <v>58.67</v>
      </c>
      <c r="CP6" s="22">
        <f t="shared" si="10"/>
        <v>57.42</v>
      </c>
      <c r="CQ6" s="22">
        <f t="shared" si="10"/>
        <v>59.74</v>
      </c>
      <c r="CR6" s="22">
        <f t="shared" si="10"/>
        <v>59.46</v>
      </c>
      <c r="CS6" s="22">
        <f t="shared" si="10"/>
        <v>59.51</v>
      </c>
      <c r="CT6" s="22">
        <f t="shared" si="10"/>
        <v>59.91</v>
      </c>
      <c r="CU6" s="22">
        <f t="shared" si="10"/>
        <v>59.4</v>
      </c>
      <c r="CV6" s="21" t="str">
        <f>IF(CV7="","",IF(CV7="-","【-】","【"&amp;SUBSTITUTE(TEXT(CV7,"#,##0.00"),"-","△")&amp;"】"))</f>
        <v>【60.29】</v>
      </c>
      <c r="CW6" s="22">
        <f>IF(CW7="",NA(),CW7)</f>
        <v>77.23</v>
      </c>
      <c r="CX6" s="22">
        <f t="shared" ref="CX6:DF6" si="11">IF(CX7="",NA(),CX7)</f>
        <v>75.239999999999995</v>
      </c>
      <c r="CY6" s="22">
        <f t="shared" si="11"/>
        <v>74.489999999999995</v>
      </c>
      <c r="CZ6" s="22">
        <f t="shared" si="11"/>
        <v>75.2</v>
      </c>
      <c r="DA6" s="22">
        <f t="shared" si="11"/>
        <v>75.94</v>
      </c>
      <c r="DB6" s="22">
        <f t="shared" si="11"/>
        <v>87.28</v>
      </c>
      <c r="DC6" s="22">
        <f t="shared" si="11"/>
        <v>87.41</v>
      </c>
      <c r="DD6" s="22">
        <f t="shared" si="11"/>
        <v>87.08</v>
      </c>
      <c r="DE6" s="22">
        <f t="shared" si="11"/>
        <v>87.26</v>
      </c>
      <c r="DF6" s="22">
        <f t="shared" si="11"/>
        <v>87.57</v>
      </c>
      <c r="DG6" s="21" t="str">
        <f>IF(DG7="","",IF(DG7="-","【-】","【"&amp;SUBSTITUTE(TEXT(DG7,"#,##0.00"),"-","△")&amp;"】"))</f>
        <v>【90.12】</v>
      </c>
      <c r="DH6" s="22">
        <f>IF(DH7="",NA(),DH7)</f>
        <v>50.94</v>
      </c>
      <c r="DI6" s="22">
        <f t="shared" ref="DI6:DQ6" si="12">IF(DI7="",NA(),DI7)</f>
        <v>52.15</v>
      </c>
      <c r="DJ6" s="22">
        <f t="shared" si="12"/>
        <v>53.27</v>
      </c>
      <c r="DK6" s="22">
        <f t="shared" si="12"/>
        <v>54.47</v>
      </c>
      <c r="DL6" s="22">
        <f t="shared" si="12"/>
        <v>55.77</v>
      </c>
      <c r="DM6" s="22">
        <f t="shared" si="12"/>
        <v>46.94</v>
      </c>
      <c r="DN6" s="22">
        <f t="shared" si="12"/>
        <v>47.62</v>
      </c>
      <c r="DO6" s="22">
        <f t="shared" si="12"/>
        <v>48.55</v>
      </c>
      <c r="DP6" s="22">
        <f t="shared" si="12"/>
        <v>49.2</v>
      </c>
      <c r="DQ6" s="22">
        <f t="shared" si="12"/>
        <v>50.01</v>
      </c>
      <c r="DR6" s="21" t="str">
        <f>IF(DR7="","",IF(DR7="-","【-】","【"&amp;SUBSTITUTE(TEXT(DR7,"#,##0.00"),"-","△")&amp;"】"))</f>
        <v>【50.88】</v>
      </c>
      <c r="DS6" s="22">
        <f>IF(DS7="",NA(),DS7)</f>
        <v>16.95</v>
      </c>
      <c r="DT6" s="22">
        <f t="shared" ref="DT6:EB6" si="13">IF(DT7="",NA(),DT7)</f>
        <v>19.670000000000002</v>
      </c>
      <c r="DU6" s="22">
        <f t="shared" si="13"/>
        <v>22.65</v>
      </c>
      <c r="DV6" s="22">
        <f t="shared" si="13"/>
        <v>25.49</v>
      </c>
      <c r="DW6" s="22">
        <f t="shared" si="13"/>
        <v>26.03</v>
      </c>
      <c r="DX6" s="22">
        <f t="shared" si="13"/>
        <v>14.48</v>
      </c>
      <c r="DY6" s="22">
        <f t="shared" si="13"/>
        <v>16.27</v>
      </c>
      <c r="DZ6" s="22">
        <f t="shared" si="13"/>
        <v>17.11</v>
      </c>
      <c r="EA6" s="22">
        <f t="shared" si="13"/>
        <v>18.329999999999998</v>
      </c>
      <c r="EB6" s="22">
        <f t="shared" si="13"/>
        <v>20.27</v>
      </c>
      <c r="EC6" s="21" t="str">
        <f>IF(EC7="","",IF(EC7="-","【-】","【"&amp;SUBSTITUTE(TEXT(EC7,"#,##0.00"),"-","△")&amp;"】"))</f>
        <v>【22.30】</v>
      </c>
      <c r="ED6" s="22">
        <f>IF(ED7="",NA(),ED7)</f>
        <v>0.49</v>
      </c>
      <c r="EE6" s="22">
        <f t="shared" ref="EE6:EM6" si="14">IF(EE7="",NA(),EE7)</f>
        <v>0.35</v>
      </c>
      <c r="EF6" s="22">
        <f t="shared" si="14"/>
        <v>0.67</v>
      </c>
      <c r="EG6" s="22">
        <f t="shared" si="14"/>
        <v>0.5</v>
      </c>
      <c r="EH6" s="22">
        <f t="shared" si="14"/>
        <v>0.43</v>
      </c>
      <c r="EI6" s="22">
        <f t="shared" si="14"/>
        <v>0.75</v>
      </c>
      <c r="EJ6" s="22">
        <f t="shared" si="14"/>
        <v>0.63</v>
      </c>
      <c r="EK6" s="22">
        <f t="shared" si="14"/>
        <v>0.63</v>
      </c>
      <c r="EL6" s="22">
        <f t="shared" si="14"/>
        <v>0.6</v>
      </c>
      <c r="EM6" s="22">
        <f t="shared" si="14"/>
        <v>0.56000000000000005</v>
      </c>
      <c r="EN6" s="21" t="str">
        <f>IF(EN7="","",IF(EN7="-","【-】","【"&amp;SUBSTITUTE(TEXT(EN7,"#,##0.00"),"-","△")&amp;"】"))</f>
        <v>【0.66】</v>
      </c>
    </row>
    <row r="7" spans="1:144" s="23" customFormat="1">
      <c r="A7" s="15"/>
      <c r="B7" s="24">
        <v>2021</v>
      </c>
      <c r="C7" s="24">
        <v>462080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57.85</v>
      </c>
      <c r="P7" s="25">
        <v>98.66</v>
      </c>
      <c r="Q7" s="25">
        <v>1980</v>
      </c>
      <c r="R7" s="25">
        <v>52646</v>
      </c>
      <c r="S7" s="25">
        <v>329.98</v>
      </c>
      <c r="T7" s="25">
        <v>159.54</v>
      </c>
      <c r="U7" s="25">
        <v>51370</v>
      </c>
      <c r="V7" s="25">
        <v>63.2</v>
      </c>
      <c r="W7" s="25">
        <v>812.82</v>
      </c>
      <c r="X7" s="25">
        <v>106.13</v>
      </c>
      <c r="Y7" s="25">
        <v>108.93</v>
      </c>
      <c r="Z7" s="25">
        <v>109.53</v>
      </c>
      <c r="AA7" s="25">
        <v>115.46</v>
      </c>
      <c r="AB7" s="25">
        <v>114.05</v>
      </c>
      <c r="AC7" s="25">
        <v>112.15</v>
      </c>
      <c r="AD7" s="25">
        <v>111.44</v>
      </c>
      <c r="AE7" s="25">
        <v>111.17</v>
      </c>
      <c r="AF7" s="25">
        <v>110.91</v>
      </c>
      <c r="AG7" s="25">
        <v>111.49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1</v>
      </c>
      <c r="AO7" s="25">
        <v>1.03</v>
      </c>
      <c r="AP7" s="25">
        <v>0.78</v>
      </c>
      <c r="AQ7" s="25">
        <v>0.92</v>
      </c>
      <c r="AR7" s="25">
        <v>0.87</v>
      </c>
      <c r="AS7" s="25">
        <v>1.3</v>
      </c>
      <c r="AT7" s="25">
        <v>310.86</v>
      </c>
      <c r="AU7" s="25">
        <v>321.97000000000003</v>
      </c>
      <c r="AV7" s="25">
        <v>323.70999999999998</v>
      </c>
      <c r="AW7" s="25">
        <v>330.61</v>
      </c>
      <c r="AX7" s="25">
        <v>340.11</v>
      </c>
      <c r="AY7" s="25">
        <v>355.5</v>
      </c>
      <c r="AZ7" s="25">
        <v>349.83</v>
      </c>
      <c r="BA7" s="25">
        <v>360.86</v>
      </c>
      <c r="BB7" s="25">
        <v>350.79</v>
      </c>
      <c r="BC7" s="25">
        <v>354.57</v>
      </c>
      <c r="BD7" s="25">
        <v>261.51</v>
      </c>
      <c r="BE7" s="25">
        <v>592.27</v>
      </c>
      <c r="BF7" s="25">
        <v>578.24</v>
      </c>
      <c r="BG7" s="25">
        <v>567.16999999999996</v>
      </c>
      <c r="BH7" s="25">
        <v>542.72</v>
      </c>
      <c r="BI7" s="25">
        <v>525.04999999999995</v>
      </c>
      <c r="BJ7" s="25">
        <v>312.58</v>
      </c>
      <c r="BK7" s="25">
        <v>314.87</v>
      </c>
      <c r="BL7" s="25">
        <v>309.27999999999997</v>
      </c>
      <c r="BM7" s="25">
        <v>322.92</v>
      </c>
      <c r="BN7" s="25">
        <v>303.45999999999998</v>
      </c>
      <c r="BO7" s="25">
        <v>265.16000000000003</v>
      </c>
      <c r="BP7" s="25">
        <v>99.66</v>
      </c>
      <c r="BQ7" s="25">
        <v>101.37</v>
      </c>
      <c r="BR7" s="25">
        <v>103.83</v>
      </c>
      <c r="BS7" s="25">
        <v>109.14</v>
      </c>
      <c r="BT7" s="25">
        <v>108.45</v>
      </c>
      <c r="BU7" s="25">
        <v>104.57</v>
      </c>
      <c r="BV7" s="25">
        <v>103.54</v>
      </c>
      <c r="BW7" s="25">
        <v>103.32</v>
      </c>
      <c r="BX7" s="25">
        <v>100.85</v>
      </c>
      <c r="BY7" s="25">
        <v>103.79</v>
      </c>
      <c r="BZ7" s="25">
        <v>102.35</v>
      </c>
      <c r="CA7" s="25">
        <v>112.65</v>
      </c>
      <c r="CB7" s="25">
        <v>110.75</v>
      </c>
      <c r="CC7" s="25">
        <v>107.77</v>
      </c>
      <c r="CD7" s="25">
        <v>102.66</v>
      </c>
      <c r="CE7" s="25">
        <v>103.78</v>
      </c>
      <c r="CF7" s="25">
        <v>165.47</v>
      </c>
      <c r="CG7" s="25">
        <v>167.46</v>
      </c>
      <c r="CH7" s="25">
        <v>168.56</v>
      </c>
      <c r="CI7" s="25">
        <v>167.1</v>
      </c>
      <c r="CJ7" s="25">
        <v>167.86</v>
      </c>
      <c r="CK7" s="25">
        <v>167.74</v>
      </c>
      <c r="CL7" s="25">
        <v>57.32</v>
      </c>
      <c r="CM7" s="25">
        <v>58.38</v>
      </c>
      <c r="CN7" s="25">
        <v>58.35</v>
      </c>
      <c r="CO7" s="25">
        <v>58.67</v>
      </c>
      <c r="CP7" s="25">
        <v>57.42</v>
      </c>
      <c r="CQ7" s="25">
        <v>59.74</v>
      </c>
      <c r="CR7" s="25">
        <v>59.46</v>
      </c>
      <c r="CS7" s="25">
        <v>59.51</v>
      </c>
      <c r="CT7" s="25">
        <v>59.91</v>
      </c>
      <c r="CU7" s="25">
        <v>59.4</v>
      </c>
      <c r="CV7" s="25">
        <v>60.29</v>
      </c>
      <c r="CW7" s="25">
        <v>77.23</v>
      </c>
      <c r="CX7" s="25">
        <v>75.239999999999995</v>
      </c>
      <c r="CY7" s="25">
        <v>74.489999999999995</v>
      </c>
      <c r="CZ7" s="25">
        <v>75.2</v>
      </c>
      <c r="DA7" s="25">
        <v>75.94</v>
      </c>
      <c r="DB7" s="25">
        <v>87.28</v>
      </c>
      <c r="DC7" s="25">
        <v>87.41</v>
      </c>
      <c r="DD7" s="25">
        <v>87.08</v>
      </c>
      <c r="DE7" s="25">
        <v>87.26</v>
      </c>
      <c r="DF7" s="25">
        <v>87.57</v>
      </c>
      <c r="DG7" s="25">
        <v>90.12</v>
      </c>
      <c r="DH7" s="25">
        <v>50.94</v>
      </c>
      <c r="DI7" s="25">
        <v>52.15</v>
      </c>
      <c r="DJ7" s="25">
        <v>53.27</v>
      </c>
      <c r="DK7" s="25">
        <v>54.47</v>
      </c>
      <c r="DL7" s="25">
        <v>55.77</v>
      </c>
      <c r="DM7" s="25">
        <v>46.94</v>
      </c>
      <c r="DN7" s="25">
        <v>47.62</v>
      </c>
      <c r="DO7" s="25">
        <v>48.55</v>
      </c>
      <c r="DP7" s="25">
        <v>49.2</v>
      </c>
      <c r="DQ7" s="25">
        <v>50.01</v>
      </c>
      <c r="DR7" s="25">
        <v>50.88</v>
      </c>
      <c r="DS7" s="25">
        <v>16.95</v>
      </c>
      <c r="DT7" s="25">
        <v>19.670000000000002</v>
      </c>
      <c r="DU7" s="25">
        <v>22.65</v>
      </c>
      <c r="DV7" s="25">
        <v>25.49</v>
      </c>
      <c r="DW7" s="25">
        <v>26.03</v>
      </c>
      <c r="DX7" s="25">
        <v>14.48</v>
      </c>
      <c r="DY7" s="25">
        <v>16.27</v>
      </c>
      <c r="DZ7" s="25">
        <v>17.11</v>
      </c>
      <c r="EA7" s="25">
        <v>18.329999999999998</v>
      </c>
      <c r="EB7" s="25">
        <v>20.27</v>
      </c>
      <c r="EC7" s="25">
        <v>22.3</v>
      </c>
      <c r="ED7" s="25">
        <v>0.49</v>
      </c>
      <c r="EE7" s="25">
        <v>0.35</v>
      </c>
      <c r="EF7" s="25">
        <v>0.67</v>
      </c>
      <c r="EG7" s="25">
        <v>0.5</v>
      </c>
      <c r="EH7" s="25">
        <v>0.43</v>
      </c>
      <c r="EI7" s="25">
        <v>0.75</v>
      </c>
      <c r="EJ7" s="25">
        <v>0.63</v>
      </c>
      <c r="EK7" s="25">
        <v>0.63</v>
      </c>
      <c r="EL7" s="25">
        <v>0.6</v>
      </c>
      <c r="EM7" s="25">
        <v>0.56000000000000005</v>
      </c>
      <c r="EN7" s="25">
        <v>0.66</v>
      </c>
    </row>
    <row r="8" spans="1:144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>
      <c r="B13" t="s">
        <v>107</v>
      </c>
      <c r="C13" t="s">
        <v>107</v>
      </c>
      <c r="D13" t="s">
        <v>108</v>
      </c>
      <c r="E13" t="s">
        <v>108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2023-02-09T07:38:43Z</cp:lastPrinted>
  <dcterms:created xsi:type="dcterms:W3CDTF">2022-12-01T01:06:54Z</dcterms:created>
  <dcterms:modified xsi:type="dcterms:W3CDTF">2023-02-09T07:38:47Z</dcterms:modified>
  <cp:category/>
</cp:coreProperties>
</file>